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defaultThemeVersion="124226"/>
  <mc:AlternateContent xmlns:mc="http://schemas.openxmlformats.org/markup-compatibility/2006">
    <mc:Choice Requires="x15">
      <x15ac:absPath xmlns:x15ac="http://schemas.microsoft.com/office/spreadsheetml/2010/11/ac" url="https://eiagov-my.sharepoint.com/personal/molly_sellers_eia_gov/Documents/Documents/M_docs/work_2025/08_12_2025/ng_pipeline_project/"/>
    </mc:Choice>
  </mc:AlternateContent>
  <xr:revisionPtr revIDLastSave="2" documentId="13_ncr:1_{90A43669-3708-4170-8CA1-82E4FF303F66}" xr6:coauthVersionLast="47" xr6:coauthVersionMax="47" xr10:uidLastSave="{A37EEBBA-77B4-45EF-A3AE-F7783AEC2B36}"/>
  <bookViews>
    <workbookView xWindow="-120" yWindow="-120" windowWidth="29040" windowHeight="15720" xr2:uid="{00000000-000D-0000-FFFF-FFFF00000000}"/>
  </bookViews>
  <sheets>
    <sheet name="Contents" sheetId="6" r:id="rId1"/>
    <sheet name="Natural Gas Pipeline Projects" sheetId="9" r:id="rId2"/>
    <sheet name="Historical Projects (1996-2024)" sheetId="4" r:id="rId3"/>
    <sheet name="Definitions" sheetId="3" r:id="rId4"/>
    <sheet name="Regions" sheetId="7" r:id="rId5"/>
    <sheet name="Regions_OLD" sheetId="11" state="hidden" r:id="rId6"/>
    <sheet name="State " sheetId="10" state="hidden" r:id="rId7"/>
  </sheets>
  <externalReferences>
    <externalReference r:id="rId8"/>
  </externalReferences>
  <definedNames>
    <definedName name="_xlnm._FilterDatabase" localSheetId="2" hidden="1">'Historical Projects (1996-2024)'!$A$2:$Y$1172</definedName>
    <definedName name="_xlnm._FilterDatabase" localSheetId="1" hidden="1">'Natural Gas Pipeline Projects'!$A$2:$Y$121</definedName>
    <definedName name="AddedCapacity" localSheetId="1">'Natural Gas Pipeline Projects'!$Q$6:$Q$57</definedName>
    <definedName name="AddedCapacity">'Historical Projects (1996-2024)'!$Q$113:$Q$325</definedName>
    <definedName name="AddedCapacityColumn" localSheetId="1">'Natural Gas Pipeline Projects'!$Q$2</definedName>
    <definedName name="AddedCapacityColumn">'Historical Projects (1996-2024)'!$Q$2</definedName>
    <definedName name="Historical_Projects">'Historical Projects (1996-2024)'!$A$2:$Y$1054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'Historical Projects (1996-2024)'!$B$47:$G$1054</definedName>
    <definedName name="_xlnm.Print_Area" localSheetId="1">'Natural Gas Pipeline Projects'!$B$2:$G$57</definedName>
    <definedName name="_xlnm.Print_Area" localSheetId="4">Regions!$E$12:$R$52</definedName>
    <definedName name="_xlnm.Print_Area" localSheetId="5">Regions_OLD!$D$10:$R$47</definedName>
    <definedName name="_xlnm.Print_Titles" localSheetId="2">'Historical Projects (1996-2024)'!$1:$2</definedName>
    <definedName name="_xlnm.Print_Titles" localSheetId="1">'Natural Gas Pipeline Projects'!$1:$2</definedName>
    <definedName name="Project" localSheetId="1">'Natural Gas Pipeline Projects'!$B$6:$B$57</definedName>
    <definedName name="Project">'Historical Projects (1996-2024)'!$B$47:$B$1054</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Projects'!$E$6:$E$57</definedName>
    <definedName name="Status">'Historical Projects (1996-2024)'!$E$47:$E$1054</definedName>
    <definedName name="StatusColumn" localSheetId="1">'Natural Gas Pipeline Projects'!$E$2</definedName>
    <definedName name="StatusColumn">'Historical Projects (1996-2024)'!$E$2</definedName>
    <definedName name="ThroughStates" localSheetId="1">'Natural Gas Pipeline Projects'!$H$6:$H$57</definedName>
    <definedName name="ThroughStates">'Historical Projects (1996-2024)'!$H$47:$H$1054</definedName>
    <definedName name="ThroughStatesColumn" localSheetId="1">'Natural Gas Pipeline Projects'!$H$2</definedName>
    <definedName name="ThroughStatesColumn">'Historical Projects (1996-2024)'!$H$2</definedName>
    <definedName name="YearInService" localSheetId="1">'Natural Gas Pipeline Projects'!$G$6:$G$57</definedName>
    <definedName name="YearInService">'Historical Projects (1996-2024)'!$G$47:$G$1054</definedName>
    <definedName name="YearInServiceColumn" localSheetId="1">'Natural Gas Pipeline Projects'!$G$2</definedName>
    <definedName name="YearInServiceColumn">'Historical Projects (1996-2024)'!$G$2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 i="9" l="1"/>
  <c r="M9" i="9" s="1"/>
  <c r="I9" i="9"/>
  <c r="L9" i="9" s="1"/>
  <c r="J29" i="9"/>
  <c r="M29" i="9" s="1"/>
  <c r="I29" i="9"/>
  <c r="L29" i="9" s="1"/>
  <c r="M63" i="9"/>
  <c r="L63" i="9"/>
  <c r="M56" i="9"/>
  <c r="L56" i="9"/>
  <c r="I79" i="9"/>
  <c r="L79" i="9" s="1"/>
  <c r="J79" i="9"/>
  <c r="M79" i="9" s="1"/>
  <c r="I102" i="9"/>
  <c r="L102" i="9" s="1"/>
  <c r="J102" i="9"/>
  <c r="M102" i="9" s="1"/>
  <c r="I26" i="9"/>
  <c r="L26" i="9" s="1"/>
  <c r="J26" i="9"/>
  <c r="M26" i="9" s="1"/>
  <c r="J6" i="9"/>
  <c r="M6" i="9" s="1"/>
  <c r="I6" i="9"/>
  <c r="L6" i="9" s="1"/>
  <c r="K63" i="9" l="1"/>
  <c r="K56" i="9"/>
  <c r="K9" i="9"/>
  <c r="K6" i="9"/>
  <c r="K29" i="9"/>
  <c r="K79" i="9"/>
  <c r="K102" i="9"/>
  <c r="K26" i="9"/>
  <c r="I116" i="9"/>
  <c r="L116" i="9" s="1"/>
  <c r="J116" i="9"/>
  <c r="M116" i="9" s="1"/>
  <c r="K116" i="9" l="1"/>
  <c r="I13" i="9"/>
  <c r="L13" i="9" s="1"/>
  <c r="J13" i="9"/>
  <c r="M13" i="9" s="1"/>
  <c r="I10" i="9"/>
  <c r="L10" i="9" s="1"/>
  <c r="J10" i="9"/>
  <c r="M10" i="9" s="1"/>
  <c r="I120" i="9"/>
  <c r="L120" i="9" s="1"/>
  <c r="J120" i="9"/>
  <c r="M120" i="9" s="1"/>
  <c r="I84" i="9"/>
  <c r="L84" i="9" s="1"/>
  <c r="J84" i="9"/>
  <c r="M84" i="9" s="1"/>
  <c r="I54" i="9"/>
  <c r="L54" i="9" s="1"/>
  <c r="J54" i="9"/>
  <c r="M54" i="9" s="1"/>
  <c r="I57" i="9"/>
  <c r="L57" i="9" s="1"/>
  <c r="J57" i="9"/>
  <c r="M57" i="9" s="1"/>
  <c r="I1099" i="4"/>
  <c r="L1099" i="4" s="1"/>
  <c r="J1099" i="4"/>
  <c r="M1099" i="4" s="1"/>
  <c r="K57" i="9" l="1"/>
  <c r="K120" i="9"/>
  <c r="K13" i="9"/>
  <c r="K54" i="9"/>
  <c r="K10" i="9"/>
  <c r="K1099" i="4"/>
  <c r="K84" i="9"/>
  <c r="J41" i="9"/>
  <c r="M41" i="9" s="1"/>
  <c r="I41" i="9"/>
  <c r="L41" i="9" s="1"/>
  <c r="I113" i="9"/>
  <c r="L113" i="9" s="1"/>
  <c r="J113" i="9"/>
  <c r="M113" i="9" s="1"/>
  <c r="I17" i="9"/>
  <c r="L17" i="9" s="1"/>
  <c r="J17" i="9"/>
  <c r="M17" i="9" s="1"/>
  <c r="I1117" i="4"/>
  <c r="L1117" i="4" s="1"/>
  <c r="J1117" i="4"/>
  <c r="M1117" i="4" s="1"/>
  <c r="I1168" i="4"/>
  <c r="L1168" i="4" s="1"/>
  <c r="J1168" i="4"/>
  <c r="M1168" i="4" s="1"/>
  <c r="I1138" i="4"/>
  <c r="L1138" i="4" s="1"/>
  <c r="J1138" i="4"/>
  <c r="M1138" i="4" s="1"/>
  <c r="J77" i="9"/>
  <c r="M77" i="9" s="1"/>
  <c r="I77" i="9"/>
  <c r="L77" i="9" s="1"/>
  <c r="I1119" i="4"/>
  <c r="L1119" i="4" s="1"/>
  <c r="J1119" i="4"/>
  <c r="M1119" i="4" s="1"/>
  <c r="I1123" i="4"/>
  <c r="L1123" i="4" s="1"/>
  <c r="J1123" i="4"/>
  <c r="M1123" i="4" s="1"/>
  <c r="I1102" i="4"/>
  <c r="L1102" i="4" s="1"/>
  <c r="J1102" i="4"/>
  <c r="M1102" i="4" s="1"/>
  <c r="I1125" i="4"/>
  <c r="L1125" i="4" s="1"/>
  <c r="J1125" i="4"/>
  <c r="M1125" i="4" s="1"/>
  <c r="I1118" i="4"/>
  <c r="J1118" i="4"/>
  <c r="I1124" i="4"/>
  <c r="L1124" i="4" s="1"/>
  <c r="J1124" i="4"/>
  <c r="M1124" i="4" s="1"/>
  <c r="I1115" i="4"/>
  <c r="L1115" i="4" s="1"/>
  <c r="J1115" i="4"/>
  <c r="M1115" i="4" s="1"/>
  <c r="I1114" i="4"/>
  <c r="J1114" i="4"/>
  <c r="P1114" i="4"/>
  <c r="I1120" i="4"/>
  <c r="L1120" i="4" s="1"/>
  <c r="J1120" i="4"/>
  <c r="M1120" i="4" s="1"/>
  <c r="I1111" i="4"/>
  <c r="L1111" i="4" s="1"/>
  <c r="J1111" i="4"/>
  <c r="M1111" i="4" s="1"/>
  <c r="I1116" i="4"/>
  <c r="L1116" i="4" s="1"/>
  <c r="J1116" i="4"/>
  <c r="M1116" i="4" s="1"/>
  <c r="I1110" i="4"/>
  <c r="L1110" i="4" s="1"/>
  <c r="J1110" i="4"/>
  <c r="M1110" i="4" s="1"/>
  <c r="I1100" i="4"/>
  <c r="L1100" i="4" s="1"/>
  <c r="J1100" i="4"/>
  <c r="M1100" i="4" s="1"/>
  <c r="I1109" i="4"/>
  <c r="L1109" i="4" s="1"/>
  <c r="J1109" i="4"/>
  <c r="M1109" i="4" s="1"/>
  <c r="I1122" i="4"/>
  <c r="L1122" i="4" s="1"/>
  <c r="J1122" i="4"/>
  <c r="M1122" i="4" s="1"/>
  <c r="I1112" i="4"/>
  <c r="L1112" i="4" s="1"/>
  <c r="J1112" i="4"/>
  <c r="M1112" i="4" s="1"/>
  <c r="I1103" i="4"/>
  <c r="L1103" i="4" s="1"/>
  <c r="J1103" i="4"/>
  <c r="M1103" i="4" s="1"/>
  <c r="I1121" i="4"/>
  <c r="L1121" i="4" s="1"/>
  <c r="J1121" i="4"/>
  <c r="M1121" i="4" s="1"/>
  <c r="I1106" i="4"/>
  <c r="L1106" i="4" s="1"/>
  <c r="J1106" i="4"/>
  <c r="M1106" i="4" s="1"/>
  <c r="I1108" i="4"/>
  <c r="L1108" i="4" s="1"/>
  <c r="J1108" i="4"/>
  <c r="M1108" i="4" s="1"/>
  <c r="I1104" i="4"/>
  <c r="L1104" i="4" s="1"/>
  <c r="J1104" i="4"/>
  <c r="M1104" i="4" s="1"/>
  <c r="I1113" i="4"/>
  <c r="L1113" i="4" s="1"/>
  <c r="J1113" i="4"/>
  <c r="M1113" i="4" s="1"/>
  <c r="I1105" i="4"/>
  <c r="L1105" i="4" s="1"/>
  <c r="J1105" i="4"/>
  <c r="M1105" i="4" s="1"/>
  <c r="I1107" i="4"/>
  <c r="L1107" i="4" s="1"/>
  <c r="J1107" i="4"/>
  <c r="M1107" i="4" s="1"/>
  <c r="K17" i="9" l="1"/>
  <c r="K41" i="9"/>
  <c r="K113" i="9"/>
  <c r="K1117" i="4"/>
  <c r="K1168" i="4"/>
  <c r="K1138" i="4"/>
  <c r="K1123" i="4"/>
  <c r="K77" i="9"/>
  <c r="K1119" i="4"/>
  <c r="K1102" i="4"/>
  <c r="K1125" i="4"/>
  <c r="K1124" i="4"/>
  <c r="K1115" i="4"/>
  <c r="K1114" i="4"/>
  <c r="K1120" i="4"/>
  <c r="K1111" i="4"/>
  <c r="K1116" i="4"/>
  <c r="K1110" i="4"/>
  <c r="K1100" i="4"/>
  <c r="K1103" i="4"/>
  <c r="K1112" i="4"/>
  <c r="K1122" i="4"/>
  <c r="K1121" i="4"/>
  <c r="K1106" i="4"/>
  <c r="K1107" i="4"/>
  <c r="K1108" i="4"/>
  <c r="K1104" i="4"/>
  <c r="K1113" i="4"/>
  <c r="K1105" i="4"/>
  <c r="J114" i="9" l="1"/>
  <c r="M114" i="9" s="1"/>
  <c r="I114" i="9"/>
  <c r="L114" i="9" s="1"/>
  <c r="J96" i="9"/>
  <c r="M96" i="9" s="1"/>
  <c r="I96" i="9"/>
  <c r="L96" i="9" s="1"/>
  <c r="J91" i="9"/>
  <c r="M91" i="9" s="1"/>
  <c r="I91" i="9"/>
  <c r="L91" i="9" s="1"/>
  <c r="J86" i="9"/>
  <c r="M86" i="9" s="1"/>
  <c r="I86" i="9"/>
  <c r="L86" i="9" s="1"/>
  <c r="J81" i="9"/>
  <c r="M81" i="9" s="1"/>
  <c r="I81" i="9"/>
  <c r="L81" i="9" s="1"/>
  <c r="J107" i="9"/>
  <c r="M107" i="9" s="1"/>
  <c r="I107" i="9"/>
  <c r="L107" i="9" s="1"/>
  <c r="J69" i="9"/>
  <c r="M69" i="9" s="1"/>
  <c r="I69" i="9"/>
  <c r="L69" i="9" s="1"/>
  <c r="K91" i="9" l="1"/>
  <c r="K96" i="9"/>
  <c r="K86" i="9"/>
  <c r="K114" i="9"/>
  <c r="K81" i="9"/>
  <c r="K107" i="9"/>
  <c r="K69" i="9"/>
  <c r="I67" i="9" l="1"/>
  <c r="L67" i="9" s="1"/>
  <c r="J67" i="9"/>
  <c r="M67" i="9" s="1"/>
  <c r="I65" i="9"/>
  <c r="L65" i="9" s="1"/>
  <c r="J65" i="9"/>
  <c r="M65" i="9" s="1"/>
  <c r="I62" i="9"/>
  <c r="L62" i="9" s="1"/>
  <c r="J62" i="9"/>
  <c r="M62" i="9" s="1"/>
  <c r="J53" i="9"/>
  <c r="M53" i="9" s="1"/>
  <c r="I53" i="9"/>
  <c r="L53" i="9" s="1"/>
  <c r="I20" i="9"/>
  <c r="L20" i="9" s="1"/>
  <c r="J20" i="9"/>
  <c r="M20" i="9" s="1"/>
  <c r="I19" i="9"/>
  <c r="L19" i="9" s="1"/>
  <c r="J19" i="9"/>
  <c r="M19" i="9" s="1"/>
  <c r="J1079" i="4"/>
  <c r="M1079" i="4" s="1"/>
  <c r="I1079" i="4"/>
  <c r="L1079" i="4" s="1"/>
  <c r="J1083" i="4"/>
  <c r="M1083" i="4" s="1"/>
  <c r="I1083" i="4"/>
  <c r="L1083" i="4" s="1"/>
  <c r="J111" i="9"/>
  <c r="M111" i="9" s="1"/>
  <c r="I111" i="9"/>
  <c r="L111" i="9" s="1"/>
  <c r="J100" i="9"/>
  <c r="M100" i="9" s="1"/>
  <c r="I100" i="9"/>
  <c r="L100" i="9" s="1"/>
  <c r="J98" i="9"/>
  <c r="M98" i="9" s="1"/>
  <c r="I98" i="9"/>
  <c r="L98" i="9" s="1"/>
  <c r="J45" i="9"/>
  <c r="M45" i="9" s="1"/>
  <c r="I45" i="9"/>
  <c r="L45" i="9" s="1"/>
  <c r="K1079" i="4" l="1"/>
  <c r="K100" i="9"/>
  <c r="K67" i="9"/>
  <c r="K53" i="9"/>
  <c r="K65" i="9"/>
  <c r="K62" i="9"/>
  <c r="K19" i="9"/>
  <c r="K20" i="9"/>
  <c r="K111" i="9"/>
  <c r="K1083" i="4"/>
  <c r="K45" i="9"/>
  <c r="K98" i="9"/>
  <c r="J28" i="9" l="1"/>
  <c r="M28" i="9" s="1"/>
  <c r="I28" i="9"/>
  <c r="L28" i="9" s="1"/>
  <c r="I18" i="9"/>
  <c r="L18" i="9" s="1"/>
  <c r="J18" i="9"/>
  <c r="M18" i="9" s="1"/>
  <c r="I14" i="9"/>
  <c r="L14" i="9" s="1"/>
  <c r="J14" i="9"/>
  <c r="M14" i="9" s="1"/>
  <c r="I11" i="9"/>
  <c r="L11" i="9" s="1"/>
  <c r="J11" i="9"/>
  <c r="M11" i="9" s="1"/>
  <c r="J118" i="9"/>
  <c r="M118" i="9" s="1"/>
  <c r="I118" i="9"/>
  <c r="L118" i="9" s="1"/>
  <c r="K28" i="9" l="1"/>
  <c r="K18" i="9"/>
  <c r="K14" i="9"/>
  <c r="K11" i="9"/>
  <c r="K118" i="9"/>
  <c r="J110" i="9"/>
  <c r="M110" i="9" s="1"/>
  <c r="I110" i="9"/>
  <c r="L110" i="9" s="1"/>
  <c r="P106" i="9"/>
  <c r="J106" i="9"/>
  <c r="M106" i="9" s="1"/>
  <c r="I106" i="9"/>
  <c r="L106" i="9" s="1"/>
  <c r="P104" i="9"/>
  <c r="J104" i="9"/>
  <c r="M104" i="9" s="1"/>
  <c r="I104" i="9"/>
  <c r="L104" i="9" s="1"/>
  <c r="J94" i="9"/>
  <c r="M94" i="9" s="1"/>
  <c r="I94" i="9"/>
  <c r="L94" i="9" s="1"/>
  <c r="J85" i="9"/>
  <c r="M85" i="9" s="1"/>
  <c r="I85" i="9"/>
  <c r="L85" i="9" s="1"/>
  <c r="J75" i="9"/>
  <c r="M75" i="9" s="1"/>
  <c r="I75" i="9"/>
  <c r="L75" i="9" s="1"/>
  <c r="J50" i="9"/>
  <c r="M50" i="9" s="1"/>
  <c r="I50" i="9"/>
  <c r="L50" i="9" s="1"/>
  <c r="J43" i="9"/>
  <c r="M43" i="9" s="1"/>
  <c r="I43" i="9"/>
  <c r="L43" i="9" s="1"/>
  <c r="J30" i="9"/>
  <c r="M30" i="9" s="1"/>
  <c r="I30" i="9"/>
  <c r="L30" i="9" s="1"/>
  <c r="J15" i="9"/>
  <c r="M15" i="9" s="1"/>
  <c r="I15" i="9"/>
  <c r="L15" i="9" s="1"/>
  <c r="J7" i="9"/>
  <c r="M7" i="9" s="1"/>
  <c r="I7" i="9"/>
  <c r="L7" i="9" s="1"/>
  <c r="I1090" i="4"/>
  <c r="L1090" i="4" s="1"/>
  <c r="J1090" i="4"/>
  <c r="M1090" i="4" s="1"/>
  <c r="I1095" i="4"/>
  <c r="J1095" i="4"/>
  <c r="I1097" i="4"/>
  <c r="L1097" i="4" s="1"/>
  <c r="J1097" i="4"/>
  <c r="M1097" i="4" s="1"/>
  <c r="I1081" i="4"/>
  <c r="L1081" i="4" s="1"/>
  <c r="J1081" i="4"/>
  <c r="M1081" i="4" s="1"/>
  <c r="I1085" i="4"/>
  <c r="L1085" i="4" s="1"/>
  <c r="J1085" i="4"/>
  <c r="M1085" i="4" s="1"/>
  <c r="I1101" i="4"/>
  <c r="L1101" i="4" s="1"/>
  <c r="J1101" i="4"/>
  <c r="M1101" i="4" s="1"/>
  <c r="I1089" i="4"/>
  <c r="L1089" i="4" s="1"/>
  <c r="J1089" i="4"/>
  <c r="M1089" i="4" s="1"/>
  <c r="I1091" i="4"/>
  <c r="L1091" i="4" s="1"/>
  <c r="J1091" i="4"/>
  <c r="M1091" i="4" s="1"/>
  <c r="I1078" i="4"/>
  <c r="L1078" i="4" s="1"/>
  <c r="J1078" i="4"/>
  <c r="M1078" i="4" s="1"/>
  <c r="I1088" i="4"/>
  <c r="L1088" i="4" s="1"/>
  <c r="J1088" i="4"/>
  <c r="M1088" i="4" s="1"/>
  <c r="J1067" i="4"/>
  <c r="M1067" i="4" s="1"/>
  <c r="I1067" i="4"/>
  <c r="L1067" i="4" s="1"/>
  <c r="I1098" i="4"/>
  <c r="L1098" i="4" s="1"/>
  <c r="J1098" i="4"/>
  <c r="M1098" i="4" s="1"/>
  <c r="I1070" i="4"/>
  <c r="J1070" i="4"/>
  <c r="I1096" i="4"/>
  <c r="L1096" i="4" s="1"/>
  <c r="J1096" i="4"/>
  <c r="M1096" i="4" s="1"/>
  <c r="I1094" i="4"/>
  <c r="L1094" i="4" s="1"/>
  <c r="J1094" i="4"/>
  <c r="M1094" i="4" s="1"/>
  <c r="I1080" i="4"/>
  <c r="L1080" i="4" s="1"/>
  <c r="J1080" i="4"/>
  <c r="M1080" i="4" s="1"/>
  <c r="I1087" i="4"/>
  <c r="L1087" i="4" s="1"/>
  <c r="J1087" i="4"/>
  <c r="M1087" i="4" s="1"/>
  <c r="I1084" i="4"/>
  <c r="L1084" i="4" s="1"/>
  <c r="J1084" i="4"/>
  <c r="M1084" i="4" s="1"/>
  <c r="I1093" i="4"/>
  <c r="L1093" i="4" s="1"/>
  <c r="J1093" i="4"/>
  <c r="M1093" i="4" s="1"/>
  <c r="I1092" i="4"/>
  <c r="L1092" i="4" s="1"/>
  <c r="J1092" i="4"/>
  <c r="M1092" i="4" s="1"/>
  <c r="I1082" i="4"/>
  <c r="L1082" i="4" s="1"/>
  <c r="J1082" i="4"/>
  <c r="M1082" i="4" s="1"/>
  <c r="I1076" i="4"/>
  <c r="L1076" i="4" s="1"/>
  <c r="J1076" i="4"/>
  <c r="M1076" i="4" s="1"/>
  <c r="I1086" i="4"/>
  <c r="L1086" i="4" s="1"/>
  <c r="J1086" i="4"/>
  <c r="M1086" i="4" s="1"/>
  <c r="J101" i="9"/>
  <c r="M101" i="9" s="1"/>
  <c r="I101" i="9"/>
  <c r="L101" i="9" s="1"/>
  <c r="I12" i="9"/>
  <c r="L12" i="9" s="1"/>
  <c r="J12" i="9"/>
  <c r="M12" i="9" s="1"/>
  <c r="J83" i="9"/>
  <c r="M83" i="9" s="1"/>
  <c r="I83" i="9"/>
  <c r="L83" i="9" s="1"/>
  <c r="J93" i="9"/>
  <c r="M93" i="9" s="1"/>
  <c r="I93" i="9"/>
  <c r="L93" i="9" s="1"/>
  <c r="J52" i="9"/>
  <c r="M52" i="9" s="1"/>
  <c r="I52" i="9"/>
  <c r="L52" i="9" s="1"/>
  <c r="J3" i="9"/>
  <c r="M3" i="9" s="1"/>
  <c r="I3" i="9"/>
  <c r="L3" i="9" s="1"/>
  <c r="I71" i="9"/>
  <c r="L71" i="9" s="1"/>
  <c r="J71" i="9"/>
  <c r="M71" i="9" s="1"/>
  <c r="I44" i="9"/>
  <c r="L44" i="9" s="1"/>
  <c r="J44" i="9"/>
  <c r="M44" i="9" s="1"/>
  <c r="I8" i="9"/>
  <c r="L8" i="9" s="1"/>
  <c r="J8" i="9"/>
  <c r="M8" i="9" s="1"/>
  <c r="K110" i="9" l="1"/>
  <c r="K106" i="9"/>
  <c r="K104" i="9"/>
  <c r="K94" i="9"/>
  <c r="K85" i="9"/>
  <c r="K75" i="9"/>
  <c r="K50" i="9"/>
  <c r="K43" i="9"/>
  <c r="K30" i="9"/>
  <c r="K15" i="9"/>
  <c r="K7" i="9"/>
  <c r="K1090" i="4"/>
  <c r="K1097" i="4"/>
  <c r="K1081" i="4"/>
  <c r="K1085" i="4"/>
  <c r="K1101" i="4"/>
  <c r="K1089" i="4"/>
  <c r="K1091" i="4"/>
  <c r="K1078" i="4"/>
  <c r="K1088" i="4"/>
  <c r="K1098" i="4"/>
  <c r="K1094" i="4"/>
  <c r="K1096" i="4"/>
  <c r="K1080" i="4"/>
  <c r="K1087" i="4"/>
  <c r="K1084" i="4"/>
  <c r="K1093" i="4"/>
  <c r="K1086" i="4"/>
  <c r="K1076" i="4"/>
  <c r="K1082" i="4"/>
  <c r="K1092" i="4"/>
  <c r="K101" i="9"/>
  <c r="K12" i="9"/>
  <c r="K83" i="9"/>
  <c r="K93" i="9"/>
  <c r="K52" i="9"/>
  <c r="K44" i="9"/>
  <c r="K71" i="9"/>
  <c r="K8" i="9"/>
  <c r="I1145" i="4" l="1"/>
  <c r="L1145" i="4" s="1"/>
  <c r="J1145" i="4"/>
  <c r="M1145" i="4" s="1"/>
  <c r="I1144" i="4"/>
  <c r="L1144" i="4" s="1"/>
  <c r="J1144" i="4"/>
  <c r="M1144" i="4" s="1"/>
  <c r="I1143" i="4"/>
  <c r="L1143" i="4" s="1"/>
  <c r="J1143" i="4"/>
  <c r="M1143" i="4" s="1"/>
  <c r="I80" i="9"/>
  <c r="L80" i="9" s="1"/>
  <c r="J80" i="9"/>
  <c r="M80" i="9" s="1"/>
  <c r="I1140" i="4"/>
  <c r="L1140" i="4" s="1"/>
  <c r="J1140" i="4"/>
  <c r="M1140" i="4" s="1"/>
  <c r="I1139" i="4"/>
  <c r="L1139" i="4" s="1"/>
  <c r="J1139" i="4"/>
  <c r="M1139" i="4" s="1"/>
  <c r="I1136" i="4"/>
  <c r="L1136" i="4" s="1"/>
  <c r="J1136" i="4"/>
  <c r="M1136" i="4" s="1"/>
  <c r="I1134" i="4"/>
  <c r="J1134" i="4"/>
  <c r="I1133" i="4"/>
  <c r="L1133" i="4" s="1"/>
  <c r="J1133" i="4"/>
  <c r="M1133" i="4" s="1"/>
  <c r="I1131" i="4"/>
  <c r="L1131" i="4" s="1"/>
  <c r="J1131" i="4"/>
  <c r="M1131" i="4" s="1"/>
  <c r="I1128" i="4"/>
  <c r="L1128" i="4" s="1"/>
  <c r="J1128" i="4"/>
  <c r="M1128" i="4" s="1"/>
  <c r="I1135" i="4"/>
  <c r="J1135" i="4"/>
  <c r="K80" i="9" l="1"/>
  <c r="K1139" i="4"/>
  <c r="K1131" i="4"/>
  <c r="K1144" i="4"/>
  <c r="K1136" i="4"/>
  <c r="K1133" i="4"/>
  <c r="K1145" i="4"/>
  <c r="K1143" i="4"/>
  <c r="K1140" i="4"/>
  <c r="I1071" i="4" l="1"/>
  <c r="J1071" i="4"/>
  <c r="I1065" i="4"/>
  <c r="L1065" i="4" s="1"/>
  <c r="J1065" i="4"/>
  <c r="M1065" i="4" s="1"/>
  <c r="I1056" i="4"/>
  <c r="L1056" i="4" s="1"/>
  <c r="J1056" i="4"/>
  <c r="M1056" i="4" s="1"/>
  <c r="I1058" i="4"/>
  <c r="L1058" i="4" s="1"/>
  <c r="J1058" i="4"/>
  <c r="M1058" i="4" s="1"/>
  <c r="I1062" i="4"/>
  <c r="L1062" i="4" s="1"/>
  <c r="J1062" i="4"/>
  <c r="M1062" i="4" s="1"/>
  <c r="I999" i="4"/>
  <c r="L999" i="4" s="1"/>
  <c r="J999" i="4"/>
  <c r="M999" i="4" s="1"/>
  <c r="K1065" i="4" l="1"/>
  <c r="K1056" i="4"/>
  <c r="K999" i="4"/>
  <c r="K1058" i="4"/>
  <c r="K1062" i="4"/>
  <c r="I1074" i="4" l="1"/>
  <c r="L1074" i="4" s="1"/>
  <c r="J1074" i="4"/>
  <c r="M1074" i="4" s="1"/>
  <c r="P1074" i="4"/>
  <c r="I1024" i="4"/>
  <c r="L1024" i="4" s="1"/>
  <c r="J1024" i="4"/>
  <c r="M1024" i="4" s="1"/>
  <c r="I1032" i="4"/>
  <c r="L1032" i="4" s="1"/>
  <c r="J1032" i="4"/>
  <c r="M1032" i="4" s="1"/>
  <c r="I1034" i="4"/>
  <c r="J1034" i="4"/>
  <c r="I1040" i="4"/>
  <c r="L1040" i="4" s="1"/>
  <c r="J1040" i="4"/>
  <c r="M1040" i="4" s="1"/>
  <c r="I1069" i="4"/>
  <c r="J1069" i="4"/>
  <c r="I1060" i="4"/>
  <c r="L1060" i="4" s="1"/>
  <c r="J1060" i="4"/>
  <c r="M1060" i="4" s="1"/>
  <c r="I1068" i="4"/>
  <c r="L1068" i="4" s="1"/>
  <c r="J1068" i="4"/>
  <c r="M1068" i="4" s="1"/>
  <c r="I1077" i="4"/>
  <c r="L1077" i="4" s="1"/>
  <c r="J1077" i="4"/>
  <c r="M1077" i="4" s="1"/>
  <c r="I1059" i="4"/>
  <c r="L1059" i="4" s="1"/>
  <c r="J1059" i="4"/>
  <c r="M1059" i="4" s="1"/>
  <c r="P1059" i="4"/>
  <c r="I1057" i="4"/>
  <c r="L1057" i="4" s="1"/>
  <c r="J1057" i="4"/>
  <c r="M1057" i="4" s="1"/>
  <c r="I1063" i="4"/>
  <c r="L1063" i="4" s="1"/>
  <c r="J1063" i="4"/>
  <c r="M1063" i="4" s="1"/>
  <c r="I1066" i="4"/>
  <c r="L1066" i="4" s="1"/>
  <c r="J1066" i="4"/>
  <c r="M1066" i="4" s="1"/>
  <c r="I1064" i="4"/>
  <c r="L1064" i="4" s="1"/>
  <c r="J1064" i="4"/>
  <c r="M1064" i="4" s="1"/>
  <c r="I1072" i="4"/>
  <c r="L1072" i="4" s="1"/>
  <c r="J1072" i="4"/>
  <c r="M1072" i="4" s="1"/>
  <c r="I1075" i="4"/>
  <c r="L1075" i="4" s="1"/>
  <c r="J1075" i="4"/>
  <c r="M1075" i="4" s="1"/>
  <c r="I1061" i="4"/>
  <c r="L1061" i="4" s="1"/>
  <c r="J1061" i="4"/>
  <c r="M1061" i="4" s="1"/>
  <c r="I1073" i="4"/>
  <c r="L1073" i="4" s="1"/>
  <c r="J1073" i="4"/>
  <c r="M1073" i="4" s="1"/>
  <c r="I1038" i="4"/>
  <c r="L1038" i="4" s="1"/>
  <c r="J1038" i="4"/>
  <c r="M1038" i="4" s="1"/>
  <c r="K1074" i="4" l="1"/>
  <c r="K1024" i="4"/>
  <c r="K1032" i="4"/>
  <c r="K1040" i="4"/>
  <c r="K1060" i="4"/>
  <c r="K1068" i="4"/>
  <c r="K1059" i="4"/>
  <c r="K1077" i="4"/>
  <c r="K1057" i="4"/>
  <c r="K1063" i="4"/>
  <c r="K1066" i="4"/>
  <c r="K1064" i="4"/>
  <c r="K1072" i="4"/>
  <c r="K1075" i="4"/>
  <c r="K1061" i="4"/>
  <c r="K1038" i="4"/>
  <c r="I87" i="9" l="1"/>
  <c r="L87" i="9" s="1"/>
  <c r="J87" i="9"/>
  <c r="M87" i="9" s="1"/>
  <c r="I95" i="9"/>
  <c r="L95" i="9" s="1"/>
  <c r="J95" i="9"/>
  <c r="M95" i="9" s="1"/>
  <c r="K87" i="9" l="1"/>
  <c r="K95" i="9"/>
  <c r="I88" i="9"/>
  <c r="L88" i="9" s="1"/>
  <c r="J88" i="9"/>
  <c r="M88" i="9" s="1"/>
  <c r="K88" i="9" l="1"/>
  <c r="I103" i="9" l="1"/>
  <c r="L103" i="9" s="1"/>
  <c r="J103" i="9"/>
  <c r="M103" i="9" s="1"/>
  <c r="K103" i="9" l="1"/>
  <c r="I27" i="9" l="1"/>
  <c r="L27" i="9" s="1"/>
  <c r="J27" i="9"/>
  <c r="M27" i="9" s="1"/>
  <c r="I117" i="9"/>
  <c r="L117" i="9" s="1"/>
  <c r="J117" i="9"/>
  <c r="M117" i="9" s="1"/>
  <c r="I21" i="9"/>
  <c r="L21" i="9" s="1"/>
  <c r="J21" i="9"/>
  <c r="M21" i="9" s="1"/>
  <c r="K27" i="9" l="1"/>
  <c r="K117" i="9"/>
  <c r="K21" i="9"/>
  <c r="I4" i="9" l="1"/>
  <c r="J4" i="9"/>
  <c r="I5" i="9"/>
  <c r="J5" i="9"/>
  <c r="I16" i="9"/>
  <c r="J16" i="9"/>
  <c r="I22" i="9"/>
  <c r="J22" i="9"/>
  <c r="I23" i="9"/>
  <c r="J23" i="9"/>
  <c r="I24" i="9"/>
  <c r="J24" i="9"/>
  <c r="I25" i="9"/>
  <c r="J25" i="9"/>
  <c r="I31" i="9"/>
  <c r="J31" i="9"/>
  <c r="I32" i="9"/>
  <c r="J32" i="9"/>
  <c r="I33" i="9"/>
  <c r="J33" i="9"/>
  <c r="I34" i="9"/>
  <c r="J34" i="9"/>
  <c r="I35" i="9"/>
  <c r="L35" i="9" s="1"/>
  <c r="J35" i="9"/>
  <c r="M35" i="9" s="1"/>
  <c r="I36" i="9"/>
  <c r="L36" i="9" s="1"/>
  <c r="J36" i="9"/>
  <c r="M36" i="9" s="1"/>
  <c r="I37" i="9"/>
  <c r="L37" i="9" s="1"/>
  <c r="J37" i="9"/>
  <c r="M37" i="9" s="1"/>
  <c r="I38" i="9"/>
  <c r="J38" i="9"/>
  <c r="I39" i="9"/>
  <c r="L39" i="9" s="1"/>
  <c r="J39" i="9"/>
  <c r="M39" i="9" s="1"/>
  <c r="I40" i="9"/>
  <c r="J40" i="9"/>
  <c r="I42" i="9"/>
  <c r="J42" i="9"/>
  <c r="I46" i="9"/>
  <c r="J46" i="9"/>
  <c r="I47" i="9"/>
  <c r="J47" i="9"/>
  <c r="I48" i="9"/>
  <c r="J48" i="9"/>
  <c r="I49" i="9"/>
  <c r="J49" i="9"/>
  <c r="I51" i="9"/>
  <c r="J51" i="9"/>
  <c r="I55" i="9"/>
  <c r="J55" i="9"/>
  <c r="I58" i="9"/>
  <c r="J58" i="9"/>
  <c r="I59" i="9"/>
  <c r="J59" i="9"/>
  <c r="I60" i="9"/>
  <c r="J60" i="9"/>
  <c r="I61" i="9"/>
  <c r="J61" i="9"/>
  <c r="I64" i="9"/>
  <c r="L64" i="9" s="1"/>
  <c r="J64" i="9"/>
  <c r="M64" i="9" s="1"/>
  <c r="I66" i="9"/>
  <c r="J66" i="9"/>
  <c r="I68" i="9"/>
  <c r="J68" i="9"/>
  <c r="I70" i="9"/>
  <c r="J70" i="9"/>
  <c r="I72" i="9"/>
  <c r="J72" i="9"/>
  <c r="I73" i="9"/>
  <c r="J73" i="9"/>
  <c r="I74" i="9"/>
  <c r="J74" i="9"/>
  <c r="I76" i="9"/>
  <c r="J76" i="9"/>
  <c r="I78" i="9"/>
  <c r="J78" i="9"/>
  <c r="I82" i="9"/>
  <c r="J82" i="9"/>
  <c r="I89" i="9"/>
  <c r="J89" i="9"/>
  <c r="I90" i="9"/>
  <c r="J90" i="9"/>
  <c r="I92" i="9"/>
  <c r="J92" i="9"/>
  <c r="I97" i="9"/>
  <c r="J97" i="9"/>
  <c r="I99" i="9"/>
  <c r="L99" i="9" s="1"/>
  <c r="J99" i="9"/>
  <c r="M99" i="9" s="1"/>
  <c r="I105" i="9"/>
  <c r="J105" i="9"/>
  <c r="I108" i="9"/>
  <c r="J108" i="9"/>
  <c r="I109" i="9"/>
  <c r="J109" i="9"/>
  <c r="I112" i="9"/>
  <c r="J112" i="9"/>
  <c r="I115" i="9"/>
  <c r="J115" i="9"/>
  <c r="I119" i="9"/>
  <c r="J119" i="9"/>
  <c r="I121" i="9"/>
  <c r="J121" i="9"/>
  <c r="K37" i="9" l="1"/>
  <c r="K36" i="9"/>
  <c r="K35" i="9"/>
  <c r="K39" i="9"/>
  <c r="K64" i="9"/>
  <c r="K99" i="9"/>
  <c r="M24" i="9"/>
  <c r="L24" i="9"/>
  <c r="L23" i="9"/>
  <c r="M23" i="9"/>
  <c r="K24" i="9" l="1"/>
  <c r="K23" i="9"/>
  <c r="L61" i="9" l="1"/>
  <c r="M61" i="9"/>
  <c r="L109" i="9"/>
  <c r="M109" i="9"/>
  <c r="L48" i="9"/>
  <c r="M48" i="9"/>
  <c r="K109" i="9" l="1"/>
  <c r="K61" i="9"/>
  <c r="K48" i="9"/>
  <c r="I1049" i="4" l="1"/>
  <c r="L1049" i="4" s="1"/>
  <c r="J1049" i="4"/>
  <c r="M1049" i="4" s="1"/>
  <c r="K1049" i="4" l="1"/>
  <c r="L121" i="9"/>
  <c r="M121" i="9"/>
  <c r="K121" i="9" l="1"/>
  <c r="I1054" i="4" l="1"/>
  <c r="J1054" i="4"/>
  <c r="I1030" i="4" l="1"/>
  <c r="L1030" i="4" s="1"/>
  <c r="J1030" i="4"/>
  <c r="M1030" i="4" s="1"/>
  <c r="K1030" i="4" l="1"/>
  <c r="I1021" i="4"/>
  <c r="L1021" i="4" s="1"/>
  <c r="J1021" i="4"/>
  <c r="M1021" i="4" s="1"/>
  <c r="I1015" i="4"/>
  <c r="L1015" i="4" s="1"/>
  <c r="J1015" i="4"/>
  <c r="M1015" i="4" s="1"/>
  <c r="I1014" i="4"/>
  <c r="L1014" i="4" s="1"/>
  <c r="J1014" i="4"/>
  <c r="M1014" i="4" s="1"/>
  <c r="I1036" i="4"/>
  <c r="L1036" i="4" s="1"/>
  <c r="J1036" i="4"/>
  <c r="M1036" i="4" s="1"/>
  <c r="P1036" i="4"/>
  <c r="Q1036" i="4"/>
  <c r="I1022" i="4"/>
  <c r="L1022" i="4" s="1"/>
  <c r="J1022" i="4"/>
  <c r="M1022" i="4" s="1"/>
  <c r="I1053" i="4"/>
  <c r="L1053" i="4" s="1"/>
  <c r="J1053" i="4"/>
  <c r="M1053" i="4" s="1"/>
  <c r="I1042" i="4"/>
  <c r="L1042" i="4" s="1"/>
  <c r="J1042" i="4"/>
  <c r="M1042" i="4" s="1"/>
  <c r="I1041" i="4"/>
  <c r="L1041" i="4" s="1"/>
  <c r="J1041" i="4"/>
  <c r="M1041" i="4" s="1"/>
  <c r="I1045" i="4"/>
  <c r="L1045" i="4" s="1"/>
  <c r="J1045" i="4"/>
  <c r="M1045" i="4" s="1"/>
  <c r="K1053" i="4" l="1"/>
  <c r="K1021" i="4"/>
  <c r="K1015" i="4"/>
  <c r="K1014" i="4"/>
  <c r="K1036" i="4"/>
  <c r="K1022" i="4"/>
  <c r="K1041" i="4"/>
  <c r="K1042" i="4"/>
  <c r="K1045" i="4"/>
  <c r="I1026" i="4" l="1"/>
  <c r="L1026" i="4" s="1"/>
  <c r="J1026" i="4"/>
  <c r="M1026" i="4" s="1"/>
  <c r="I1047" i="4"/>
  <c r="J1047" i="4"/>
  <c r="I1019" i="4"/>
  <c r="L1019" i="4" s="1"/>
  <c r="J1019" i="4"/>
  <c r="M1019" i="4" s="1"/>
  <c r="I1046" i="4"/>
  <c r="L1046" i="4" s="1"/>
  <c r="J1046" i="4"/>
  <c r="M1046" i="4" s="1"/>
  <c r="P1046" i="4"/>
  <c r="I1027" i="4"/>
  <c r="L1027" i="4" s="1"/>
  <c r="J1027" i="4"/>
  <c r="M1027" i="4" s="1"/>
  <c r="I1028" i="4"/>
  <c r="L1028" i="4" s="1"/>
  <c r="J1028" i="4"/>
  <c r="M1028" i="4" s="1"/>
  <c r="I1025" i="4"/>
  <c r="L1025" i="4" s="1"/>
  <c r="J1025" i="4"/>
  <c r="M1025" i="4" s="1"/>
  <c r="I1018" i="4"/>
  <c r="L1018" i="4" s="1"/>
  <c r="J1018" i="4"/>
  <c r="M1018" i="4" s="1"/>
  <c r="I1013" i="4"/>
  <c r="L1013" i="4" s="1"/>
  <c r="J1013" i="4"/>
  <c r="M1013" i="4" s="1"/>
  <c r="I1037" i="4"/>
  <c r="L1037" i="4" s="1"/>
  <c r="J1037" i="4"/>
  <c r="M1037" i="4" s="1"/>
  <c r="P1037" i="4"/>
  <c r="I1020" i="4"/>
  <c r="L1020" i="4" s="1"/>
  <c r="J1020" i="4"/>
  <c r="M1020" i="4" s="1"/>
  <c r="I1035" i="4"/>
  <c r="L1035" i="4" s="1"/>
  <c r="J1035" i="4"/>
  <c r="M1035" i="4" s="1"/>
  <c r="I1052" i="4"/>
  <c r="L1052" i="4" s="1"/>
  <c r="J1052" i="4"/>
  <c r="M1052" i="4" s="1"/>
  <c r="O1052" i="4"/>
  <c r="I1055" i="4"/>
  <c r="L1055" i="4" s="1"/>
  <c r="J1055" i="4"/>
  <c r="M1055" i="4" s="1"/>
  <c r="I1048" i="4"/>
  <c r="L1048" i="4" s="1"/>
  <c r="J1048" i="4"/>
  <c r="M1048" i="4" s="1"/>
  <c r="P1048" i="4"/>
  <c r="I1023" i="4"/>
  <c r="L1023" i="4" s="1"/>
  <c r="J1023" i="4"/>
  <c r="M1023" i="4" s="1"/>
  <c r="I1050" i="4"/>
  <c r="L1050" i="4" s="1"/>
  <c r="J1050" i="4"/>
  <c r="M1050" i="4" s="1"/>
  <c r="I1051" i="4"/>
  <c r="L1051" i="4" s="1"/>
  <c r="J1051" i="4"/>
  <c r="M1051" i="4" s="1"/>
  <c r="I1044" i="4"/>
  <c r="L1044" i="4" s="1"/>
  <c r="J1044" i="4"/>
  <c r="M1044" i="4" s="1"/>
  <c r="I1043" i="4"/>
  <c r="L1043" i="4" s="1"/>
  <c r="J1043" i="4"/>
  <c r="M1043" i="4" s="1"/>
  <c r="I1016" i="4"/>
  <c r="L1016" i="4" s="1"/>
  <c r="J1016" i="4"/>
  <c r="M1016" i="4" s="1"/>
  <c r="I1039" i="4"/>
  <c r="L1039" i="4" s="1"/>
  <c r="J1039" i="4"/>
  <c r="M1039" i="4" s="1"/>
  <c r="K1026" i="4" l="1"/>
  <c r="K1019" i="4"/>
  <c r="K1046" i="4"/>
  <c r="K1027" i="4"/>
  <c r="K1018" i="4"/>
  <c r="K1025" i="4"/>
  <c r="K1035" i="4"/>
  <c r="K1013" i="4"/>
  <c r="K1037" i="4"/>
  <c r="K1020" i="4"/>
  <c r="K1055" i="4"/>
  <c r="K1052" i="4"/>
  <c r="K1023" i="4"/>
  <c r="K1048" i="4"/>
  <c r="K1050" i="4"/>
  <c r="K1044" i="4"/>
  <c r="K1051" i="4"/>
  <c r="K1043" i="4"/>
  <c r="K1039" i="4"/>
  <c r="K1016" i="4"/>
  <c r="L119" i="9" l="1"/>
  <c r="M119" i="9"/>
  <c r="K119" i="9" l="1"/>
  <c r="L76" i="9"/>
  <c r="M76" i="9"/>
  <c r="K76" i="9" l="1"/>
  <c r="I1132" i="4" l="1"/>
  <c r="L1132" i="4" s="1"/>
  <c r="J1132" i="4"/>
  <c r="M1132" i="4" s="1"/>
  <c r="I1126" i="4"/>
  <c r="L1126" i="4" s="1"/>
  <c r="J1126" i="4"/>
  <c r="M1126" i="4" s="1"/>
  <c r="I1147" i="4"/>
  <c r="L1147" i="4" s="1"/>
  <c r="J1147" i="4"/>
  <c r="M1147" i="4" s="1"/>
  <c r="I1129" i="4"/>
  <c r="L1129" i="4" s="1"/>
  <c r="J1129" i="4"/>
  <c r="M1129" i="4" s="1"/>
  <c r="I1127" i="4"/>
  <c r="L1127" i="4" s="1"/>
  <c r="J1127" i="4"/>
  <c r="M1127" i="4" s="1"/>
  <c r="K1127" i="4" l="1"/>
  <c r="K1132" i="4"/>
  <c r="K1126" i="4"/>
  <c r="K1129" i="4"/>
  <c r="K1147" i="4"/>
  <c r="I998" i="4" l="1"/>
  <c r="L998" i="4" s="1"/>
  <c r="J998" i="4"/>
  <c r="M998" i="4" s="1"/>
  <c r="I997" i="4"/>
  <c r="L997" i="4" s="1"/>
  <c r="J997" i="4"/>
  <c r="M997" i="4" s="1"/>
  <c r="I1006" i="4"/>
  <c r="L1006" i="4" s="1"/>
  <c r="J1006" i="4"/>
  <c r="M1006" i="4" s="1"/>
  <c r="I988" i="4"/>
  <c r="L988" i="4" s="1"/>
  <c r="J988" i="4"/>
  <c r="M988" i="4" s="1"/>
  <c r="I1002" i="4"/>
  <c r="L1002" i="4" s="1"/>
  <c r="J1002" i="4"/>
  <c r="M1002" i="4" s="1"/>
  <c r="I996" i="4"/>
  <c r="L996" i="4" s="1"/>
  <c r="J996" i="4"/>
  <c r="M996" i="4" s="1"/>
  <c r="I1004" i="4"/>
  <c r="L1004" i="4" s="1"/>
  <c r="J1004" i="4"/>
  <c r="M1004" i="4" s="1"/>
  <c r="K998" i="4" l="1"/>
  <c r="K997" i="4"/>
  <c r="K1006" i="4"/>
  <c r="K996" i="4"/>
  <c r="K1002" i="4"/>
  <c r="K988" i="4"/>
  <c r="K1004" i="4"/>
  <c r="I1011" i="4" l="1"/>
  <c r="L1011" i="4" s="1"/>
  <c r="J1011" i="4"/>
  <c r="M1011" i="4" s="1"/>
  <c r="M78" i="9"/>
  <c r="L78" i="9"/>
  <c r="M66" i="9"/>
  <c r="L66" i="9"/>
  <c r="M46" i="9"/>
  <c r="L46" i="9"/>
  <c r="M25" i="9"/>
  <c r="L25" i="9"/>
  <c r="P105" i="9"/>
  <c r="M105" i="9"/>
  <c r="L105" i="9"/>
  <c r="M115" i="9"/>
  <c r="L115" i="9"/>
  <c r="M40" i="9"/>
  <c r="L40" i="9"/>
  <c r="M49" i="9"/>
  <c r="L49" i="9"/>
  <c r="M31" i="9"/>
  <c r="L31" i="9"/>
  <c r="M70" i="9"/>
  <c r="L70" i="9"/>
  <c r="M59" i="9"/>
  <c r="L59" i="9"/>
  <c r="M16" i="9"/>
  <c r="L16" i="9"/>
  <c r="M72" i="9"/>
  <c r="L72" i="9"/>
  <c r="M22" i="9"/>
  <c r="L22" i="9"/>
  <c r="K1011" i="4" l="1"/>
  <c r="K78" i="9"/>
  <c r="K66" i="9"/>
  <c r="K46" i="9"/>
  <c r="K25" i="9"/>
  <c r="K105" i="9"/>
  <c r="K31" i="9"/>
  <c r="K49" i="9"/>
  <c r="K40" i="9"/>
  <c r="K115" i="9"/>
  <c r="K70" i="9"/>
  <c r="K16" i="9"/>
  <c r="K59" i="9"/>
  <c r="K72" i="9"/>
  <c r="K22" i="9"/>
  <c r="I982" i="4"/>
  <c r="L982" i="4" s="1"/>
  <c r="J982" i="4"/>
  <c r="M982" i="4" s="1"/>
  <c r="I983" i="4"/>
  <c r="L983" i="4" s="1"/>
  <c r="J983" i="4"/>
  <c r="M983" i="4" s="1"/>
  <c r="I1141" i="4"/>
  <c r="L1141" i="4" s="1"/>
  <c r="J1141" i="4"/>
  <c r="M1141" i="4" s="1"/>
  <c r="I984" i="4"/>
  <c r="L984" i="4" s="1"/>
  <c r="J984" i="4"/>
  <c r="M984" i="4" s="1"/>
  <c r="I986" i="4"/>
  <c r="L986" i="4" s="1"/>
  <c r="J986" i="4"/>
  <c r="M986" i="4" s="1"/>
  <c r="I987" i="4"/>
  <c r="L987" i="4" s="1"/>
  <c r="J987" i="4"/>
  <c r="M987" i="4" s="1"/>
  <c r="I989" i="4"/>
  <c r="L989" i="4" s="1"/>
  <c r="J989" i="4"/>
  <c r="M989" i="4" s="1"/>
  <c r="I990" i="4"/>
  <c r="L990" i="4" s="1"/>
  <c r="J990" i="4"/>
  <c r="M990" i="4" s="1"/>
  <c r="I991" i="4"/>
  <c r="L991" i="4" s="1"/>
  <c r="J991" i="4"/>
  <c r="M991" i="4" s="1"/>
  <c r="I992" i="4"/>
  <c r="L992" i="4" s="1"/>
  <c r="J992" i="4"/>
  <c r="M992" i="4" s="1"/>
  <c r="I1146" i="4"/>
  <c r="L1146" i="4" s="1"/>
  <c r="J1146" i="4"/>
  <c r="M1146" i="4" s="1"/>
  <c r="I993" i="4"/>
  <c r="L993" i="4" s="1"/>
  <c r="J993" i="4"/>
  <c r="M993" i="4" s="1"/>
  <c r="I994" i="4"/>
  <c r="L994" i="4" s="1"/>
  <c r="J994" i="4"/>
  <c r="M994" i="4" s="1"/>
  <c r="I995" i="4"/>
  <c r="L995" i="4" s="1"/>
  <c r="J995" i="4"/>
  <c r="M995" i="4" s="1"/>
  <c r="I1001" i="4"/>
  <c r="L1001" i="4" s="1"/>
  <c r="J1001" i="4"/>
  <c r="M1001" i="4" s="1"/>
  <c r="I1003" i="4"/>
  <c r="L1003" i="4" s="1"/>
  <c r="J1003" i="4"/>
  <c r="M1003" i="4" s="1"/>
  <c r="I1142" i="4"/>
  <c r="L1142" i="4" s="1"/>
  <c r="J1142" i="4"/>
  <c r="M1142" i="4" s="1"/>
  <c r="I1130" i="4"/>
  <c r="L1130" i="4" s="1"/>
  <c r="J1130" i="4"/>
  <c r="M1130" i="4" s="1"/>
  <c r="I1005" i="4"/>
  <c r="L1005" i="4" s="1"/>
  <c r="J1005" i="4"/>
  <c r="M1005" i="4" s="1"/>
  <c r="I1137" i="4"/>
  <c r="L1137" i="4" s="1"/>
  <c r="J1137" i="4"/>
  <c r="M1137" i="4" s="1"/>
  <c r="I1007" i="4"/>
  <c r="L1007" i="4" s="1"/>
  <c r="J1007" i="4"/>
  <c r="M1007" i="4" s="1"/>
  <c r="I1008" i="4"/>
  <c r="L1008" i="4" s="1"/>
  <c r="J1008" i="4"/>
  <c r="M1008" i="4" s="1"/>
  <c r="I1010" i="4"/>
  <c r="J1010" i="4"/>
  <c r="I1012" i="4"/>
  <c r="L1012" i="4" s="1"/>
  <c r="J1012" i="4"/>
  <c r="M1012" i="4" s="1"/>
  <c r="I985" i="4"/>
  <c r="L985" i="4" s="1"/>
  <c r="J985" i="4"/>
  <c r="M985" i="4" s="1"/>
  <c r="I981" i="4"/>
  <c r="L981" i="4" s="1"/>
  <c r="J981" i="4"/>
  <c r="M981" i="4" s="1"/>
  <c r="K1008" i="4" l="1"/>
  <c r="K1007" i="4"/>
  <c r="K1003" i="4"/>
  <c r="K993" i="4"/>
  <c r="K1001" i="4"/>
  <c r="K984" i="4"/>
  <c r="K983" i="4"/>
  <c r="K987" i="4"/>
  <c r="K995" i="4"/>
  <c r="K992" i="4"/>
  <c r="K991" i="4"/>
  <c r="K1005" i="4"/>
  <c r="K989" i="4"/>
  <c r="K994" i="4"/>
  <c r="K1146" i="4"/>
  <c r="K1141" i="4"/>
  <c r="K1130" i="4"/>
  <c r="K1142" i="4"/>
  <c r="K1137" i="4"/>
  <c r="K990" i="4"/>
  <c r="K986" i="4"/>
  <c r="K982" i="4"/>
  <c r="K1012" i="4"/>
  <c r="K985" i="4"/>
  <c r="K981" i="4"/>
  <c r="J979" i="4" l="1"/>
  <c r="M979" i="4" s="1"/>
  <c r="I979" i="4"/>
  <c r="L979" i="4" s="1"/>
  <c r="J978" i="4"/>
  <c r="M978" i="4" s="1"/>
  <c r="I978" i="4"/>
  <c r="L978" i="4" s="1"/>
  <c r="P971" i="4"/>
  <c r="J971" i="4"/>
  <c r="M971" i="4" s="1"/>
  <c r="I971" i="4"/>
  <c r="L971" i="4" s="1"/>
  <c r="K971" i="4" l="1"/>
  <c r="K978" i="4"/>
  <c r="K979" i="4"/>
  <c r="L82" i="9" l="1"/>
  <c r="M82" i="9"/>
  <c r="K82" i="9" l="1"/>
  <c r="L55" i="9" l="1"/>
  <c r="M55" i="9"/>
  <c r="K55" i="9" l="1"/>
  <c r="L34" i="9"/>
  <c r="M34" i="9"/>
  <c r="L42" i="9"/>
  <c r="M42" i="9"/>
  <c r="P42" i="9"/>
  <c r="L112" i="9"/>
  <c r="M112" i="9"/>
  <c r="K34" i="9" l="1"/>
  <c r="K42" i="9"/>
  <c r="K112" i="9"/>
  <c r="J964" i="4"/>
  <c r="M964" i="4" s="1"/>
  <c r="I964" i="4"/>
  <c r="L964" i="4" s="1"/>
  <c r="J960" i="4"/>
  <c r="M960" i="4" s="1"/>
  <c r="I960" i="4"/>
  <c r="L960" i="4" s="1"/>
  <c r="J947" i="4"/>
  <c r="M947" i="4" s="1"/>
  <c r="I947" i="4"/>
  <c r="L947" i="4" s="1"/>
  <c r="J956" i="4"/>
  <c r="M956" i="4" s="1"/>
  <c r="I956" i="4"/>
  <c r="L956" i="4" s="1"/>
  <c r="J958" i="4"/>
  <c r="M958" i="4" s="1"/>
  <c r="I958" i="4"/>
  <c r="L958" i="4" s="1"/>
  <c r="J953" i="4"/>
  <c r="M953" i="4" s="1"/>
  <c r="I953" i="4"/>
  <c r="L953" i="4" s="1"/>
  <c r="J955" i="4"/>
  <c r="M955" i="4" s="1"/>
  <c r="I955" i="4"/>
  <c r="L955" i="4" s="1"/>
  <c r="J976" i="4"/>
  <c r="M976" i="4" s="1"/>
  <c r="I976" i="4"/>
  <c r="L976" i="4" s="1"/>
  <c r="J951" i="4"/>
  <c r="M951" i="4" s="1"/>
  <c r="I951" i="4"/>
  <c r="L951" i="4" s="1"/>
  <c r="M963" i="4"/>
  <c r="I963" i="4"/>
  <c r="L963" i="4" s="1"/>
  <c r="J946" i="4"/>
  <c r="M946" i="4" s="1"/>
  <c r="I946" i="4"/>
  <c r="L946" i="4" s="1"/>
  <c r="J967" i="4"/>
  <c r="M967" i="4" s="1"/>
  <c r="I967" i="4"/>
  <c r="L967" i="4" s="1"/>
  <c r="J977" i="4"/>
  <c r="M977" i="4" s="1"/>
  <c r="I977" i="4"/>
  <c r="L977" i="4" s="1"/>
  <c r="J966" i="4"/>
  <c r="M966" i="4" s="1"/>
  <c r="I966" i="4"/>
  <c r="L966" i="4" s="1"/>
  <c r="J948" i="4"/>
  <c r="M948" i="4" s="1"/>
  <c r="I948" i="4"/>
  <c r="L948" i="4" s="1"/>
  <c r="J945" i="4"/>
  <c r="M945" i="4" s="1"/>
  <c r="I945" i="4"/>
  <c r="L945" i="4" s="1"/>
  <c r="J944" i="4"/>
  <c r="M944" i="4" s="1"/>
  <c r="I944" i="4"/>
  <c r="L944" i="4" s="1"/>
  <c r="J943" i="4"/>
  <c r="M943" i="4" s="1"/>
  <c r="I943" i="4"/>
  <c r="L943" i="4" s="1"/>
  <c r="J941" i="4"/>
  <c r="M941" i="4" s="1"/>
  <c r="I941" i="4"/>
  <c r="L941" i="4" s="1"/>
  <c r="J975" i="4"/>
  <c r="M975" i="4" s="1"/>
  <c r="I975" i="4"/>
  <c r="L975" i="4" s="1"/>
  <c r="J957" i="4"/>
  <c r="M957" i="4" s="1"/>
  <c r="I957" i="4"/>
  <c r="L957" i="4" s="1"/>
  <c r="J950" i="4"/>
  <c r="M950" i="4" s="1"/>
  <c r="I950" i="4"/>
  <c r="L950" i="4" s="1"/>
  <c r="J949" i="4"/>
  <c r="M949" i="4" s="1"/>
  <c r="I949" i="4"/>
  <c r="L949" i="4" s="1"/>
  <c r="J970" i="4"/>
  <c r="M970" i="4" s="1"/>
  <c r="I970" i="4"/>
  <c r="L970" i="4" s="1"/>
  <c r="J974" i="4"/>
  <c r="M974" i="4" s="1"/>
  <c r="I974" i="4"/>
  <c r="L974" i="4" s="1"/>
  <c r="J980" i="4"/>
  <c r="M980" i="4" s="1"/>
  <c r="I980" i="4"/>
  <c r="L980" i="4" s="1"/>
  <c r="J973" i="4"/>
  <c r="M973" i="4" s="1"/>
  <c r="I973" i="4"/>
  <c r="L973" i="4" s="1"/>
  <c r="J961" i="4"/>
  <c r="M961" i="4" s="1"/>
  <c r="I961" i="4"/>
  <c r="L961" i="4" s="1"/>
  <c r="J959" i="4"/>
  <c r="M959" i="4" s="1"/>
  <c r="I959" i="4"/>
  <c r="L959" i="4" s="1"/>
  <c r="J940" i="4"/>
  <c r="M940" i="4" s="1"/>
  <c r="I940" i="4"/>
  <c r="L940" i="4" s="1"/>
  <c r="J968" i="4"/>
  <c r="M968" i="4" s="1"/>
  <c r="I968" i="4"/>
  <c r="L968" i="4" s="1"/>
  <c r="J962" i="4"/>
  <c r="M962" i="4" s="1"/>
  <c r="I962" i="4"/>
  <c r="L962" i="4" s="1"/>
  <c r="J942" i="4"/>
  <c r="M942" i="4" s="1"/>
  <c r="I942" i="4"/>
  <c r="L942" i="4" s="1"/>
  <c r="J952" i="4"/>
  <c r="M952" i="4" s="1"/>
  <c r="I952" i="4"/>
  <c r="L952" i="4" s="1"/>
  <c r="J969" i="4"/>
  <c r="M969" i="4" s="1"/>
  <c r="I969" i="4"/>
  <c r="L969" i="4" s="1"/>
  <c r="J965" i="4"/>
  <c r="M965" i="4" s="1"/>
  <c r="I965" i="4"/>
  <c r="L965" i="4" s="1"/>
  <c r="J972" i="4"/>
  <c r="M972" i="4" s="1"/>
  <c r="I972" i="4"/>
  <c r="L972" i="4" s="1"/>
  <c r="Q954" i="4"/>
  <c r="J954" i="4"/>
  <c r="M954" i="4" s="1"/>
  <c r="I954" i="4"/>
  <c r="L954" i="4" s="1"/>
  <c r="I1154" i="4"/>
  <c r="L1154" i="4" s="1"/>
  <c r="J1154" i="4"/>
  <c r="M1154" i="4" s="1"/>
  <c r="I1157" i="4"/>
  <c r="L1157" i="4" s="1"/>
  <c r="J1157" i="4"/>
  <c r="M1157" i="4" s="1"/>
  <c r="I1151" i="4"/>
  <c r="L1151" i="4" s="1"/>
  <c r="J1151" i="4"/>
  <c r="M1151" i="4" s="1"/>
  <c r="I1155" i="4"/>
  <c r="L1155" i="4" s="1"/>
  <c r="J1155" i="4"/>
  <c r="M1155" i="4" s="1"/>
  <c r="I1156" i="4"/>
  <c r="L1156" i="4" s="1"/>
  <c r="J1156" i="4"/>
  <c r="M1156" i="4" s="1"/>
  <c r="I1169" i="4"/>
  <c r="L1169" i="4" s="1"/>
  <c r="J1169" i="4"/>
  <c r="M1169" i="4" s="1"/>
  <c r="P1169" i="4"/>
  <c r="I1170" i="4"/>
  <c r="L1170" i="4" s="1"/>
  <c r="J1170" i="4"/>
  <c r="M1170" i="4" s="1"/>
  <c r="P1170" i="4"/>
  <c r="I1150" i="4"/>
  <c r="L1150" i="4" s="1"/>
  <c r="J1150" i="4"/>
  <c r="M1150" i="4" s="1"/>
  <c r="I1163" i="4"/>
  <c r="L1163" i="4" s="1"/>
  <c r="J1163" i="4"/>
  <c r="M1163" i="4" s="1"/>
  <c r="P1163" i="4"/>
  <c r="I1153" i="4"/>
  <c r="L1153" i="4" s="1"/>
  <c r="J1153" i="4"/>
  <c r="M1153" i="4" s="1"/>
  <c r="P1153" i="4"/>
  <c r="I1158" i="4"/>
  <c r="L1158" i="4" s="1"/>
  <c r="J1158" i="4"/>
  <c r="M1158" i="4" s="1"/>
  <c r="I1160" i="4"/>
  <c r="L1160" i="4" s="1"/>
  <c r="J1160" i="4"/>
  <c r="M1160" i="4" s="1"/>
  <c r="I1171" i="4"/>
  <c r="L1171" i="4" s="1"/>
  <c r="J1171" i="4"/>
  <c r="M1171" i="4" s="1"/>
  <c r="I1148" i="4"/>
  <c r="L1148" i="4" s="1"/>
  <c r="J1148" i="4"/>
  <c r="M1148" i="4" s="1"/>
  <c r="I1149" i="4"/>
  <c r="L1149" i="4" s="1"/>
  <c r="J1149" i="4"/>
  <c r="M1149" i="4" s="1"/>
  <c r="I1165" i="4"/>
  <c r="L1165" i="4" s="1"/>
  <c r="J1165" i="4"/>
  <c r="M1165" i="4" s="1"/>
  <c r="I1164" i="4"/>
  <c r="L1164" i="4" s="1"/>
  <c r="J1164" i="4"/>
  <c r="M1164" i="4" s="1"/>
  <c r="I1159" i="4"/>
  <c r="L1159" i="4" s="1"/>
  <c r="J1159" i="4"/>
  <c r="M1159" i="4" s="1"/>
  <c r="I1162" i="4"/>
  <c r="L1162" i="4" s="1"/>
  <c r="J1162" i="4"/>
  <c r="M1162" i="4" s="1"/>
  <c r="I1161" i="4"/>
  <c r="L1161" i="4" s="1"/>
  <c r="J1161" i="4"/>
  <c r="M1161" i="4" s="1"/>
  <c r="I1167" i="4"/>
  <c r="L1167" i="4" s="1"/>
  <c r="K1167" i="4" s="1"/>
  <c r="J1167" i="4"/>
  <c r="I1172" i="4"/>
  <c r="L1172" i="4" s="1"/>
  <c r="J1172" i="4"/>
  <c r="M1172" i="4" s="1"/>
  <c r="I1152" i="4"/>
  <c r="L1152" i="4" s="1"/>
  <c r="J1152" i="4"/>
  <c r="M1152" i="4" s="1"/>
  <c r="I1166" i="4"/>
  <c r="L1166" i="4" s="1"/>
  <c r="J1166" i="4"/>
  <c r="M1166" i="4" s="1"/>
  <c r="I939" i="4"/>
  <c r="L939" i="4" s="1"/>
  <c r="J939" i="4"/>
  <c r="M939" i="4" s="1"/>
  <c r="I932" i="4"/>
  <c r="L932" i="4" s="1"/>
  <c r="J932" i="4"/>
  <c r="M932" i="4" s="1"/>
  <c r="I906" i="4"/>
  <c r="L906" i="4" s="1"/>
  <c r="J906" i="4"/>
  <c r="M906" i="4" s="1"/>
  <c r="I908" i="4"/>
  <c r="L908" i="4" s="1"/>
  <c r="J908" i="4"/>
  <c r="M908" i="4" s="1"/>
  <c r="I910" i="4"/>
  <c r="L910" i="4" s="1"/>
  <c r="J910" i="4"/>
  <c r="M910" i="4" s="1"/>
  <c r="I895" i="4"/>
  <c r="L895" i="4" s="1"/>
  <c r="J895" i="4"/>
  <c r="M895" i="4" s="1"/>
  <c r="I935" i="4"/>
  <c r="J935" i="4"/>
  <c r="K935" i="4"/>
  <c r="I937" i="4"/>
  <c r="L937" i="4" s="1"/>
  <c r="J937" i="4"/>
  <c r="M937" i="4" s="1"/>
  <c r="P937" i="4"/>
  <c r="I931" i="4"/>
  <c r="L931" i="4" s="1"/>
  <c r="J931" i="4"/>
  <c r="M931" i="4" s="1"/>
  <c r="I926" i="4"/>
  <c r="L926" i="4" s="1"/>
  <c r="J926" i="4"/>
  <c r="M926" i="4" s="1"/>
  <c r="I936" i="4"/>
  <c r="L936" i="4" s="1"/>
  <c r="J936" i="4"/>
  <c r="M936" i="4" s="1"/>
  <c r="I930" i="4"/>
  <c r="L930" i="4" s="1"/>
  <c r="J930" i="4"/>
  <c r="M930" i="4" s="1"/>
  <c r="K1155" i="4" l="1"/>
  <c r="K963" i="4"/>
  <c r="K1156" i="4"/>
  <c r="K1154" i="4"/>
  <c r="K947" i="4"/>
  <c r="K954" i="4"/>
  <c r="K980" i="4"/>
  <c r="K962" i="4"/>
  <c r="K948" i="4"/>
  <c r="K961" i="4"/>
  <c r="K943" i="4"/>
  <c r="K952" i="4"/>
  <c r="K970" i="4"/>
  <c r="K944" i="4"/>
  <c r="K949" i="4"/>
  <c r="K953" i="4"/>
  <c r="K972" i="4"/>
  <c r="K946" i="4"/>
  <c r="K959" i="4"/>
  <c r="K1163" i="4"/>
  <c r="K965" i="4"/>
  <c r="K957" i="4"/>
  <c r="K976" i="4"/>
  <c r="K958" i="4"/>
  <c r="K1153" i="4"/>
  <c r="K941" i="4"/>
  <c r="K977" i="4"/>
  <c r="K936" i="4"/>
  <c r="K968" i="4"/>
  <c r="K975" i="4"/>
  <c r="K955" i="4"/>
  <c r="K969" i="4"/>
  <c r="K942" i="4"/>
  <c r="K967" i="4"/>
  <c r="K956" i="4"/>
  <c r="K973" i="4"/>
  <c r="K940" i="4"/>
  <c r="K950" i="4"/>
  <c r="K951" i="4"/>
  <c r="K945" i="4"/>
  <c r="K966" i="4"/>
  <c r="K960" i="4"/>
  <c r="K974" i="4"/>
  <c r="K964" i="4"/>
  <c r="K937" i="4"/>
  <c r="K1149" i="4"/>
  <c r="K932" i="4"/>
  <c r="K1152" i="4"/>
  <c r="K1159" i="4"/>
  <c r="K1170" i="4"/>
  <c r="K939" i="4"/>
  <c r="K908" i="4"/>
  <c r="K1172" i="4"/>
  <c r="K1151" i="4"/>
  <c r="K906" i="4"/>
  <c r="K1166" i="4"/>
  <c r="K1169" i="4"/>
  <c r="K1164" i="4"/>
  <c r="K895" i="4"/>
  <c r="K1160" i="4"/>
  <c r="K1157" i="4"/>
  <c r="K931" i="4"/>
  <c r="K1158" i="4"/>
  <c r="K1162" i="4"/>
  <c r="K1165" i="4"/>
  <c r="K1171" i="4"/>
  <c r="K1150" i="4"/>
  <c r="K1148" i="4"/>
  <c r="K910" i="4"/>
  <c r="K930" i="4"/>
  <c r="K926" i="4"/>
  <c r="K1161" i="4"/>
  <c r="L68" i="9" l="1"/>
  <c r="M68" i="9"/>
  <c r="K68" i="9" l="1"/>
  <c r="I938" i="4" l="1"/>
  <c r="L938" i="4" s="1"/>
  <c r="J938" i="4"/>
  <c r="M938" i="4" s="1"/>
  <c r="K938" i="4" l="1"/>
  <c r="L32" i="9" l="1"/>
  <c r="M32" i="9"/>
  <c r="K32" i="9" l="1"/>
  <c r="L97" i="9" l="1"/>
  <c r="M97" i="9"/>
  <c r="I892" i="4"/>
  <c r="L892" i="4" s="1"/>
  <c r="J892" i="4"/>
  <c r="M892" i="4" s="1"/>
  <c r="I909" i="4"/>
  <c r="L909" i="4" s="1"/>
  <c r="J909" i="4"/>
  <c r="M909" i="4" s="1"/>
  <c r="I921" i="4"/>
  <c r="L921" i="4" s="1"/>
  <c r="J921" i="4"/>
  <c r="M921" i="4" s="1"/>
  <c r="I899" i="4"/>
  <c r="L899" i="4" s="1"/>
  <c r="J899" i="4"/>
  <c r="M899" i="4" s="1"/>
  <c r="I911" i="4"/>
  <c r="L911" i="4" s="1"/>
  <c r="J911" i="4"/>
  <c r="M911" i="4" s="1"/>
  <c r="I885" i="4"/>
  <c r="L885" i="4" s="1"/>
  <c r="J885" i="4"/>
  <c r="M885" i="4" s="1"/>
  <c r="I933" i="4"/>
  <c r="L933" i="4" s="1"/>
  <c r="J933" i="4"/>
  <c r="M933" i="4" s="1"/>
  <c r="I902" i="4"/>
  <c r="L902" i="4" s="1"/>
  <c r="J902" i="4"/>
  <c r="M902" i="4" s="1"/>
  <c r="I900" i="4"/>
  <c r="L900" i="4" s="1"/>
  <c r="J900" i="4"/>
  <c r="M900" i="4" s="1"/>
  <c r="I890" i="4"/>
  <c r="L890" i="4" s="1"/>
  <c r="J890" i="4"/>
  <c r="M890" i="4" s="1"/>
  <c r="I878" i="4"/>
  <c r="L878" i="4" s="1"/>
  <c r="J878" i="4"/>
  <c r="M878" i="4" s="1"/>
  <c r="I924" i="4"/>
  <c r="L924" i="4" s="1"/>
  <c r="J924" i="4"/>
  <c r="M924" i="4" s="1"/>
  <c r="I907" i="4"/>
  <c r="L907" i="4" s="1"/>
  <c r="J907" i="4"/>
  <c r="M907" i="4" s="1"/>
  <c r="I896" i="4"/>
  <c r="L896" i="4" s="1"/>
  <c r="J896" i="4"/>
  <c r="M896" i="4" s="1"/>
  <c r="I897" i="4"/>
  <c r="L897" i="4" s="1"/>
  <c r="J897" i="4"/>
  <c r="M897" i="4" s="1"/>
  <c r="I893" i="4"/>
  <c r="L893" i="4" s="1"/>
  <c r="J893" i="4"/>
  <c r="M893" i="4" s="1"/>
  <c r="I904" i="4"/>
  <c r="L904" i="4" s="1"/>
  <c r="J904" i="4"/>
  <c r="M904" i="4" s="1"/>
  <c r="I923" i="4"/>
  <c r="L923" i="4" s="1"/>
  <c r="J923" i="4"/>
  <c r="M923" i="4" s="1"/>
  <c r="I915" i="4"/>
  <c r="L915" i="4" s="1"/>
  <c r="J915" i="4"/>
  <c r="M915" i="4" s="1"/>
  <c r="I916" i="4"/>
  <c r="L916" i="4" s="1"/>
  <c r="J916" i="4"/>
  <c r="M916" i="4" s="1"/>
  <c r="I891" i="4"/>
  <c r="L891" i="4" s="1"/>
  <c r="J891" i="4"/>
  <c r="M891" i="4" s="1"/>
  <c r="I898" i="4"/>
  <c r="L898" i="4" s="1"/>
  <c r="J898" i="4"/>
  <c r="M898" i="4" s="1"/>
  <c r="I886" i="4"/>
  <c r="L886" i="4" s="1"/>
  <c r="J886" i="4"/>
  <c r="M886" i="4" s="1"/>
  <c r="I884" i="4"/>
  <c r="L884" i="4" s="1"/>
  <c r="J884" i="4"/>
  <c r="M884" i="4" s="1"/>
  <c r="I927" i="4"/>
  <c r="L927" i="4" s="1"/>
  <c r="J927" i="4"/>
  <c r="M927" i="4" s="1"/>
  <c r="I914" i="4"/>
  <c r="L914" i="4" s="1"/>
  <c r="J914" i="4"/>
  <c r="M914" i="4" s="1"/>
  <c r="I912" i="4"/>
  <c r="L912" i="4" s="1"/>
  <c r="J912" i="4"/>
  <c r="M912" i="4" s="1"/>
  <c r="I863" i="4"/>
  <c r="L863" i="4" s="1"/>
  <c r="J863" i="4"/>
  <c r="M863" i="4" s="1"/>
  <c r="I928" i="4"/>
  <c r="L928" i="4" s="1"/>
  <c r="J928" i="4"/>
  <c r="M928" i="4" s="1"/>
  <c r="I919" i="4"/>
  <c r="L919" i="4" s="1"/>
  <c r="J919" i="4"/>
  <c r="M919" i="4" s="1"/>
  <c r="I920" i="4"/>
  <c r="L920" i="4" s="1"/>
  <c r="J920" i="4"/>
  <c r="M920" i="4" s="1"/>
  <c r="I905" i="4"/>
  <c r="L905" i="4" s="1"/>
  <c r="J905" i="4"/>
  <c r="M905" i="4" s="1"/>
  <c r="I894" i="4"/>
  <c r="L894" i="4" s="1"/>
  <c r="J894" i="4"/>
  <c r="M894" i="4" s="1"/>
  <c r="I888" i="4"/>
  <c r="L888" i="4" s="1"/>
  <c r="J888" i="4"/>
  <c r="M888" i="4" s="1"/>
  <c r="I901" i="4"/>
  <c r="L901" i="4" s="1"/>
  <c r="J901" i="4"/>
  <c r="M901" i="4" s="1"/>
  <c r="I934" i="4"/>
  <c r="L934" i="4" s="1"/>
  <c r="J934" i="4"/>
  <c r="M934" i="4" s="1"/>
  <c r="I929" i="4"/>
  <c r="L929" i="4" s="1"/>
  <c r="J929" i="4"/>
  <c r="M929" i="4" s="1"/>
  <c r="I889" i="4"/>
  <c r="L889" i="4" s="1"/>
  <c r="J889" i="4"/>
  <c r="M889" i="4" s="1"/>
  <c r="I917" i="4"/>
  <c r="L917" i="4" s="1"/>
  <c r="J917" i="4"/>
  <c r="M917" i="4" s="1"/>
  <c r="I903" i="4"/>
  <c r="L903" i="4" s="1"/>
  <c r="J903" i="4"/>
  <c r="M903" i="4" s="1"/>
  <c r="P903" i="4"/>
  <c r="I887" i="4"/>
  <c r="L887" i="4" s="1"/>
  <c r="J887" i="4"/>
  <c r="M887" i="4" s="1"/>
  <c r="I918" i="4"/>
  <c r="L918" i="4" s="1"/>
  <c r="J918" i="4"/>
  <c r="M918" i="4" s="1"/>
  <c r="I925" i="4"/>
  <c r="L925" i="4" s="1"/>
  <c r="J925" i="4"/>
  <c r="M925" i="4" s="1"/>
  <c r="I913" i="4"/>
  <c r="L913" i="4" s="1"/>
  <c r="J913" i="4"/>
  <c r="M913" i="4" s="1"/>
  <c r="I922" i="4"/>
  <c r="L922" i="4" s="1"/>
  <c r="J922" i="4"/>
  <c r="M922" i="4" s="1"/>
  <c r="K97" i="9" l="1"/>
  <c r="K884" i="4"/>
  <c r="K878" i="4"/>
  <c r="K927" i="4"/>
  <c r="K888" i="4"/>
  <c r="K919" i="4"/>
  <c r="K904" i="4"/>
  <c r="K899" i="4"/>
  <c r="K922" i="4"/>
  <c r="K903" i="4"/>
  <c r="K920" i="4"/>
  <c r="K929" i="4"/>
  <c r="K918" i="4"/>
  <c r="K911" i="4"/>
  <c r="K898" i="4"/>
  <c r="K909" i="4"/>
  <c r="K928" i="4"/>
  <c r="K907" i="4"/>
  <c r="K885" i="4"/>
  <c r="K891" i="4"/>
  <c r="K901" i="4"/>
  <c r="K863" i="4"/>
  <c r="K916" i="4"/>
  <c r="K925" i="4"/>
  <c r="K923" i="4"/>
  <c r="K889" i="4"/>
  <c r="K905" i="4"/>
  <c r="K914" i="4"/>
  <c r="K900" i="4"/>
  <c r="K887" i="4"/>
  <c r="K934" i="4"/>
  <c r="K924" i="4"/>
  <c r="K896" i="4"/>
  <c r="K933" i="4"/>
  <c r="K913" i="4"/>
  <c r="K897" i="4"/>
  <c r="K902" i="4"/>
  <c r="K892" i="4"/>
  <c r="K915" i="4"/>
  <c r="K886" i="4"/>
  <c r="K917" i="4"/>
  <c r="K894" i="4"/>
  <c r="K912" i="4"/>
  <c r="K893" i="4"/>
  <c r="K890" i="4"/>
  <c r="K921" i="4"/>
  <c r="P89" i="9" l="1"/>
  <c r="L89" i="9"/>
  <c r="M89" i="9"/>
  <c r="K89" i="9" l="1"/>
  <c r="L47" i="9" l="1"/>
  <c r="M47" i="9"/>
  <c r="K47" i="9" l="1"/>
  <c r="I869" i="4" l="1"/>
  <c r="L869" i="4" s="1"/>
  <c r="J869" i="4"/>
  <c r="M869" i="4" s="1"/>
  <c r="I870" i="4"/>
  <c r="L870" i="4" s="1"/>
  <c r="J870" i="4"/>
  <c r="M870" i="4" s="1"/>
  <c r="I877" i="4"/>
  <c r="L877" i="4" s="1"/>
  <c r="J877" i="4"/>
  <c r="M877" i="4" s="1"/>
  <c r="I871" i="4"/>
  <c r="L871" i="4" s="1"/>
  <c r="J871" i="4"/>
  <c r="M871" i="4" s="1"/>
  <c r="I883" i="4"/>
  <c r="L883" i="4" s="1"/>
  <c r="J883" i="4"/>
  <c r="M883" i="4" s="1"/>
  <c r="I849" i="4"/>
  <c r="L849" i="4" s="1"/>
  <c r="J849" i="4"/>
  <c r="M849" i="4" s="1"/>
  <c r="I844" i="4"/>
  <c r="L844" i="4" s="1"/>
  <c r="J844" i="4"/>
  <c r="M844" i="4" s="1"/>
  <c r="I872" i="4"/>
  <c r="L872" i="4" s="1"/>
  <c r="J872" i="4"/>
  <c r="M872" i="4" s="1"/>
  <c r="I845" i="4"/>
  <c r="L845" i="4" s="1"/>
  <c r="J845" i="4"/>
  <c r="M845" i="4" s="1"/>
  <c r="I858" i="4"/>
  <c r="L858" i="4" s="1"/>
  <c r="J858" i="4"/>
  <c r="M858" i="4" s="1"/>
  <c r="I853" i="4"/>
  <c r="L853" i="4" s="1"/>
  <c r="J853" i="4"/>
  <c r="M853" i="4" s="1"/>
  <c r="I866" i="4"/>
  <c r="L866" i="4" s="1"/>
  <c r="J866" i="4"/>
  <c r="M866" i="4" s="1"/>
  <c r="I861" i="4"/>
  <c r="L861" i="4" s="1"/>
  <c r="J861" i="4"/>
  <c r="M861" i="4" s="1"/>
  <c r="I842" i="4"/>
  <c r="L842" i="4" s="1"/>
  <c r="J842" i="4"/>
  <c r="M842" i="4" s="1"/>
  <c r="I856" i="4"/>
  <c r="L856" i="4" s="1"/>
  <c r="J856" i="4"/>
  <c r="M856" i="4" s="1"/>
  <c r="I879" i="4"/>
  <c r="L879" i="4" s="1"/>
  <c r="J879" i="4"/>
  <c r="M879" i="4" s="1"/>
  <c r="I854" i="4"/>
  <c r="L854" i="4" s="1"/>
  <c r="J854" i="4"/>
  <c r="M854" i="4" s="1"/>
  <c r="I848" i="4"/>
  <c r="L848" i="4" s="1"/>
  <c r="J848" i="4"/>
  <c r="M848" i="4" s="1"/>
  <c r="I860" i="4"/>
  <c r="L860" i="4" s="1"/>
  <c r="J860" i="4"/>
  <c r="M860" i="4" s="1"/>
  <c r="I867" i="4"/>
  <c r="L867" i="4" s="1"/>
  <c r="J867" i="4"/>
  <c r="M867" i="4" s="1"/>
  <c r="I850" i="4"/>
  <c r="L850" i="4" s="1"/>
  <c r="J850" i="4"/>
  <c r="M850" i="4" s="1"/>
  <c r="I855" i="4"/>
  <c r="L855" i="4" s="1"/>
  <c r="J855" i="4"/>
  <c r="M855" i="4" s="1"/>
  <c r="I873" i="4"/>
  <c r="L873" i="4" s="1"/>
  <c r="J873" i="4"/>
  <c r="M873" i="4" s="1"/>
  <c r="I868" i="4"/>
  <c r="L868" i="4" s="1"/>
  <c r="J868" i="4"/>
  <c r="M868" i="4" s="1"/>
  <c r="I874" i="4"/>
  <c r="L874" i="4" s="1"/>
  <c r="J874" i="4"/>
  <c r="M874" i="4" s="1"/>
  <c r="I846" i="4"/>
  <c r="L846" i="4" s="1"/>
  <c r="J846" i="4"/>
  <c r="M846" i="4" s="1"/>
  <c r="I875" i="4"/>
  <c r="L875" i="4" s="1"/>
  <c r="J875" i="4"/>
  <c r="M875" i="4" s="1"/>
  <c r="I880" i="4"/>
  <c r="L880" i="4" s="1"/>
  <c r="J880" i="4"/>
  <c r="M880" i="4" s="1"/>
  <c r="I881" i="4"/>
  <c r="L881" i="4" s="1"/>
  <c r="J881" i="4"/>
  <c r="M881" i="4" s="1"/>
  <c r="I865" i="4"/>
  <c r="L865" i="4" s="1"/>
  <c r="J865" i="4"/>
  <c r="M865" i="4" s="1"/>
  <c r="I857" i="4"/>
  <c r="L857" i="4" s="1"/>
  <c r="J857" i="4"/>
  <c r="M857" i="4" s="1"/>
  <c r="I862" i="4"/>
  <c r="L862" i="4" s="1"/>
  <c r="J862" i="4"/>
  <c r="M862" i="4" s="1"/>
  <c r="I859" i="4"/>
  <c r="L859" i="4" s="1"/>
  <c r="J859" i="4"/>
  <c r="M859" i="4" s="1"/>
  <c r="I852" i="4"/>
  <c r="L852" i="4" s="1"/>
  <c r="J852" i="4"/>
  <c r="M852" i="4" s="1"/>
  <c r="I851" i="4"/>
  <c r="L851" i="4" s="1"/>
  <c r="J851" i="4"/>
  <c r="M851" i="4" s="1"/>
  <c r="I876" i="4"/>
  <c r="L876" i="4" s="1"/>
  <c r="J876" i="4"/>
  <c r="M876" i="4" s="1"/>
  <c r="I864" i="4"/>
  <c r="L864" i="4" s="1"/>
  <c r="J864" i="4"/>
  <c r="M864" i="4" s="1"/>
  <c r="I843" i="4"/>
  <c r="L843" i="4" s="1"/>
  <c r="J843" i="4"/>
  <c r="M843" i="4" s="1"/>
  <c r="I882" i="4"/>
  <c r="L882" i="4" s="1"/>
  <c r="J882" i="4"/>
  <c r="M882" i="4" s="1"/>
  <c r="I847" i="4"/>
  <c r="L847" i="4" s="1"/>
  <c r="J847" i="4"/>
  <c r="M847" i="4" s="1"/>
  <c r="K876" i="4" l="1"/>
  <c r="K867" i="4"/>
  <c r="K852" i="4"/>
  <c r="K883" i="4"/>
  <c r="K862" i="4"/>
  <c r="K880" i="4"/>
  <c r="K846" i="4"/>
  <c r="K857" i="4"/>
  <c r="K866" i="4"/>
  <c r="K850" i="4"/>
  <c r="K881" i="4"/>
  <c r="K877" i="4"/>
  <c r="K872" i="4"/>
  <c r="K868" i="4"/>
  <c r="K882" i="4"/>
  <c r="K847" i="4"/>
  <c r="K873" i="4"/>
  <c r="K860" i="4"/>
  <c r="K848" i="4"/>
  <c r="K842" i="4"/>
  <c r="K845" i="4"/>
  <c r="K853" i="4"/>
  <c r="K871" i="4"/>
  <c r="K864" i="4"/>
  <c r="K851" i="4"/>
  <c r="K879" i="4"/>
  <c r="K849" i="4"/>
  <c r="K869" i="4"/>
  <c r="K875" i="4"/>
  <c r="K855" i="4"/>
  <c r="K854" i="4"/>
  <c r="K858" i="4"/>
  <c r="K859" i="4"/>
  <c r="K870" i="4"/>
  <c r="K874" i="4"/>
  <c r="K844" i="4"/>
  <c r="K865" i="4"/>
  <c r="K861" i="4"/>
  <c r="K856" i="4"/>
  <c r="K843" i="4"/>
  <c r="L5" i="9" l="1"/>
  <c r="M5" i="9"/>
  <c r="K5" i="9" l="1"/>
  <c r="L60" i="9" l="1"/>
  <c r="M60" i="9"/>
  <c r="K60" i="9" l="1"/>
  <c r="I833" i="4" l="1"/>
  <c r="L833" i="4" s="1"/>
  <c r="J833" i="4"/>
  <c r="M833" i="4" s="1"/>
  <c r="I821" i="4"/>
  <c r="L821" i="4" s="1"/>
  <c r="M821" i="4"/>
  <c r="I26" i="4"/>
  <c r="L26" i="4" s="1"/>
  <c r="J26" i="4"/>
  <c r="M26" i="4" s="1"/>
  <c r="K833" i="4" l="1"/>
  <c r="K821" i="4"/>
  <c r="K26" i="4"/>
  <c r="J790" i="4" l="1"/>
  <c r="M790" i="4" s="1"/>
  <c r="I790" i="4"/>
  <c r="L790" i="4" s="1"/>
  <c r="J805" i="4"/>
  <c r="M805" i="4" s="1"/>
  <c r="I805" i="4"/>
  <c r="L805" i="4" s="1"/>
  <c r="J796" i="4"/>
  <c r="M796" i="4" s="1"/>
  <c r="I796" i="4"/>
  <c r="L796" i="4" s="1"/>
  <c r="J797" i="4"/>
  <c r="M797" i="4" s="1"/>
  <c r="I797" i="4"/>
  <c r="L797" i="4" s="1"/>
  <c r="J808" i="4"/>
  <c r="M808" i="4" s="1"/>
  <c r="I808" i="4"/>
  <c r="L808" i="4" s="1"/>
  <c r="J794" i="4"/>
  <c r="M794" i="4" s="1"/>
  <c r="I794" i="4"/>
  <c r="L794" i="4" s="1"/>
  <c r="J803" i="4"/>
  <c r="M803" i="4" s="1"/>
  <c r="I803" i="4"/>
  <c r="L803" i="4" s="1"/>
  <c r="J809" i="4"/>
  <c r="M809" i="4" s="1"/>
  <c r="I809" i="4"/>
  <c r="L809" i="4" s="1"/>
  <c r="J812" i="4"/>
  <c r="M812" i="4" s="1"/>
  <c r="I812" i="4"/>
  <c r="L812" i="4" s="1"/>
  <c r="J813" i="4"/>
  <c r="M813" i="4" s="1"/>
  <c r="I813" i="4"/>
  <c r="L813" i="4" s="1"/>
  <c r="J801" i="4"/>
  <c r="M801" i="4" s="1"/>
  <c r="I801" i="4"/>
  <c r="L801" i="4" s="1"/>
  <c r="J791" i="4"/>
  <c r="M791" i="4" s="1"/>
  <c r="I791" i="4"/>
  <c r="L791" i="4" s="1"/>
  <c r="J799" i="4"/>
  <c r="M799" i="4" s="1"/>
  <c r="I799" i="4"/>
  <c r="L799" i="4" s="1"/>
  <c r="J814" i="4"/>
  <c r="M814" i="4" s="1"/>
  <c r="I814" i="4"/>
  <c r="L814" i="4" s="1"/>
  <c r="J793" i="4"/>
  <c r="M793" i="4" s="1"/>
  <c r="I793" i="4"/>
  <c r="L793" i="4" s="1"/>
  <c r="J788" i="4"/>
  <c r="M788" i="4" s="1"/>
  <c r="I788" i="4"/>
  <c r="L788" i="4" s="1"/>
  <c r="J789" i="4"/>
  <c r="M789" i="4" s="1"/>
  <c r="I789" i="4"/>
  <c r="L789" i="4" s="1"/>
  <c r="J795" i="4"/>
  <c r="M795" i="4" s="1"/>
  <c r="I795" i="4"/>
  <c r="L795" i="4" s="1"/>
  <c r="J811" i="4"/>
  <c r="M811" i="4" s="1"/>
  <c r="I811" i="4"/>
  <c r="L811" i="4" s="1"/>
  <c r="J800" i="4"/>
  <c r="M800" i="4" s="1"/>
  <c r="I800" i="4"/>
  <c r="L800" i="4" s="1"/>
  <c r="J804" i="4"/>
  <c r="M804" i="4" s="1"/>
  <c r="I804" i="4"/>
  <c r="L804" i="4" s="1"/>
  <c r="J792" i="4"/>
  <c r="M792" i="4" s="1"/>
  <c r="I792" i="4"/>
  <c r="L792" i="4" s="1"/>
  <c r="J807" i="4"/>
  <c r="M807" i="4" s="1"/>
  <c r="I807" i="4"/>
  <c r="L807" i="4" s="1"/>
  <c r="J806" i="4"/>
  <c r="M806" i="4" s="1"/>
  <c r="I806" i="4"/>
  <c r="L806" i="4" s="1"/>
  <c r="J802" i="4"/>
  <c r="M802" i="4" s="1"/>
  <c r="I802" i="4"/>
  <c r="L802" i="4" s="1"/>
  <c r="J810" i="4"/>
  <c r="M810" i="4" s="1"/>
  <c r="I810" i="4"/>
  <c r="L810" i="4" s="1"/>
  <c r="K802" i="4" l="1"/>
  <c r="K804" i="4"/>
  <c r="K789" i="4"/>
  <c r="K799" i="4"/>
  <c r="K812" i="4"/>
  <c r="K808" i="4"/>
  <c r="K790" i="4"/>
  <c r="K807" i="4"/>
  <c r="K811" i="4"/>
  <c r="K793" i="4"/>
  <c r="K803" i="4"/>
  <c r="K796" i="4"/>
  <c r="K801" i="4"/>
  <c r="K806" i="4"/>
  <c r="K800" i="4"/>
  <c r="K788" i="4"/>
  <c r="K791" i="4"/>
  <c r="K809" i="4"/>
  <c r="K797" i="4"/>
  <c r="K810" i="4"/>
  <c r="K792" i="4"/>
  <c r="K795" i="4"/>
  <c r="K814" i="4"/>
  <c r="K813" i="4"/>
  <c r="K794" i="4"/>
  <c r="K805" i="4"/>
  <c r="M92" i="9"/>
  <c r="L92" i="9"/>
  <c r="M51" i="9"/>
  <c r="L51" i="9"/>
  <c r="M58" i="9"/>
  <c r="L58" i="9"/>
  <c r="M4" i="9"/>
  <c r="L4" i="9"/>
  <c r="M108" i="9"/>
  <c r="L108" i="9"/>
  <c r="M38" i="9"/>
  <c r="L38" i="9"/>
  <c r="M90" i="9"/>
  <c r="L90" i="9"/>
  <c r="M73" i="9"/>
  <c r="L73" i="9"/>
  <c r="M74" i="9"/>
  <c r="L74" i="9"/>
  <c r="M33" i="9"/>
  <c r="L33" i="9"/>
  <c r="K74" i="9" l="1"/>
  <c r="K108" i="9"/>
  <c r="K58" i="9"/>
  <c r="K51" i="9"/>
  <c r="K73" i="9"/>
  <c r="K38" i="9"/>
  <c r="K4" i="9"/>
  <c r="K92" i="9"/>
  <c r="K33" i="9"/>
  <c r="K90" i="9"/>
  <c r="J547" i="4"/>
  <c r="M547" i="4" s="1"/>
  <c r="J548" i="4"/>
  <c r="M548" i="4" s="1"/>
  <c r="J529" i="4"/>
  <c r="M529" i="4" s="1"/>
  <c r="J28" i="4"/>
  <c r="M28" i="4" s="1"/>
  <c r="J798" i="4"/>
  <c r="M798" i="4" s="1"/>
  <c r="J825" i="4"/>
  <c r="M825" i="4" s="1"/>
  <c r="I547" i="4"/>
  <c r="L547" i="4" s="1"/>
  <c r="I548" i="4"/>
  <c r="L548" i="4" s="1"/>
  <c r="I529" i="4"/>
  <c r="L529" i="4" s="1"/>
  <c r="I28" i="4"/>
  <c r="L28" i="4" s="1"/>
  <c r="I798" i="4"/>
  <c r="L798" i="4" s="1"/>
  <c r="I825" i="4"/>
  <c r="L825" i="4" s="1"/>
  <c r="K825" i="4" l="1"/>
  <c r="K798" i="4"/>
  <c r="K529" i="4"/>
  <c r="K547" i="4"/>
  <c r="K548" i="4"/>
  <c r="K28" i="4"/>
  <c r="J3" i="4"/>
  <c r="M3" i="4" s="1"/>
  <c r="I3" i="4"/>
  <c r="L3" i="4" s="1"/>
  <c r="J4" i="4"/>
  <c r="M4" i="4" s="1"/>
  <c r="I4" i="4"/>
  <c r="L4" i="4" s="1"/>
  <c r="J5" i="4"/>
  <c r="M5" i="4" s="1"/>
  <c r="I5" i="4"/>
  <c r="L5" i="4" s="1"/>
  <c r="J6" i="4"/>
  <c r="M6" i="4" s="1"/>
  <c r="I6" i="4"/>
  <c r="L6" i="4" s="1"/>
  <c r="J7" i="4"/>
  <c r="M7" i="4" s="1"/>
  <c r="I7" i="4"/>
  <c r="L7" i="4" s="1"/>
  <c r="J8" i="4"/>
  <c r="M8" i="4" s="1"/>
  <c r="I8" i="4"/>
  <c r="L8" i="4" s="1"/>
  <c r="J14" i="4"/>
  <c r="M14" i="4" s="1"/>
  <c r="I14" i="4"/>
  <c r="L14" i="4" s="1"/>
  <c r="J20" i="4"/>
  <c r="M20" i="4" s="1"/>
  <c r="I20" i="4"/>
  <c r="L20" i="4" s="1"/>
  <c r="J22" i="4"/>
  <c r="M22" i="4" s="1"/>
  <c r="I22" i="4"/>
  <c r="L22" i="4" s="1"/>
  <c r="J21" i="4"/>
  <c r="M21" i="4" s="1"/>
  <c r="I21" i="4"/>
  <c r="L21" i="4" s="1"/>
  <c r="J13" i="4"/>
  <c r="M13" i="4" s="1"/>
  <c r="I13" i="4"/>
  <c r="L13" i="4" s="1"/>
  <c r="J15" i="4"/>
  <c r="M15" i="4" s="1"/>
  <c r="I15" i="4"/>
  <c r="L15" i="4" s="1"/>
  <c r="J9" i="4"/>
  <c r="M9" i="4" s="1"/>
  <c r="I9" i="4"/>
  <c r="L9" i="4" s="1"/>
  <c r="J17" i="4"/>
  <c r="M17" i="4" s="1"/>
  <c r="I17" i="4"/>
  <c r="L17" i="4" s="1"/>
  <c r="J10" i="4"/>
  <c r="M10" i="4" s="1"/>
  <c r="I10" i="4"/>
  <c r="L10" i="4" s="1"/>
  <c r="J12" i="4"/>
  <c r="M12" i="4" s="1"/>
  <c r="I12" i="4"/>
  <c r="L12" i="4" s="1"/>
  <c r="J23" i="4"/>
  <c r="M23" i="4" s="1"/>
  <c r="I23" i="4"/>
  <c r="L23" i="4" s="1"/>
  <c r="J18" i="4"/>
  <c r="M18" i="4" s="1"/>
  <c r="I18" i="4"/>
  <c r="L18" i="4" s="1"/>
  <c r="J16" i="4"/>
  <c r="M16" i="4" s="1"/>
  <c r="I16" i="4"/>
  <c r="L16" i="4" s="1"/>
  <c r="J19" i="4"/>
  <c r="M19" i="4" s="1"/>
  <c r="I19" i="4"/>
  <c r="L19" i="4" s="1"/>
  <c r="J11" i="4"/>
  <c r="M11" i="4" s="1"/>
  <c r="I11" i="4"/>
  <c r="L11" i="4" s="1"/>
  <c r="J24" i="4"/>
  <c r="M24" i="4" s="1"/>
  <c r="I24" i="4"/>
  <c r="L24" i="4" s="1"/>
  <c r="J25" i="4"/>
  <c r="M25" i="4" s="1"/>
  <c r="I25" i="4"/>
  <c r="L25" i="4" s="1"/>
  <c r="J27" i="4"/>
  <c r="M27" i="4" s="1"/>
  <c r="I27" i="4"/>
  <c r="L27" i="4" s="1"/>
  <c r="J29" i="4"/>
  <c r="M29" i="4" s="1"/>
  <c r="I29" i="4"/>
  <c r="L29" i="4" s="1"/>
  <c r="J30" i="4"/>
  <c r="M30" i="4" s="1"/>
  <c r="I30" i="4"/>
  <c r="L30" i="4" s="1"/>
  <c r="J31" i="4"/>
  <c r="M31" i="4" s="1"/>
  <c r="I31" i="4"/>
  <c r="L31" i="4" s="1"/>
  <c r="J33" i="4"/>
  <c r="M33" i="4" s="1"/>
  <c r="I33" i="4"/>
  <c r="L33" i="4" s="1"/>
  <c r="J32" i="4"/>
  <c r="M32" i="4" s="1"/>
  <c r="I32" i="4"/>
  <c r="L32" i="4" s="1"/>
  <c r="J34" i="4"/>
  <c r="M34" i="4" s="1"/>
  <c r="I34" i="4"/>
  <c r="L34" i="4" s="1"/>
  <c r="J35" i="4"/>
  <c r="M35" i="4" s="1"/>
  <c r="I35" i="4"/>
  <c r="L35" i="4" s="1"/>
  <c r="J36" i="4"/>
  <c r="M36" i="4" s="1"/>
  <c r="I36" i="4"/>
  <c r="L36" i="4" s="1"/>
  <c r="J37" i="4"/>
  <c r="M37" i="4" s="1"/>
  <c r="I37" i="4"/>
  <c r="L37" i="4" s="1"/>
  <c r="J38" i="4"/>
  <c r="M38" i="4" s="1"/>
  <c r="I38" i="4"/>
  <c r="L38" i="4" s="1"/>
  <c r="J39" i="4"/>
  <c r="M39" i="4" s="1"/>
  <c r="I39" i="4"/>
  <c r="L39" i="4" s="1"/>
  <c r="J40" i="4"/>
  <c r="M40" i="4" s="1"/>
  <c r="I40" i="4"/>
  <c r="L40" i="4" s="1"/>
  <c r="J55" i="4"/>
  <c r="M55" i="4" s="1"/>
  <c r="I55" i="4"/>
  <c r="L55" i="4" s="1"/>
  <c r="J54" i="4"/>
  <c r="M54" i="4" s="1"/>
  <c r="I54" i="4"/>
  <c r="L54" i="4" s="1"/>
  <c r="J53" i="4"/>
  <c r="M53" i="4" s="1"/>
  <c r="I53" i="4"/>
  <c r="L53" i="4" s="1"/>
  <c r="J43" i="4"/>
  <c r="M43" i="4" s="1"/>
  <c r="I43" i="4"/>
  <c r="L43" i="4" s="1"/>
  <c r="J52" i="4"/>
  <c r="M52" i="4" s="1"/>
  <c r="I52" i="4"/>
  <c r="L52" i="4" s="1"/>
  <c r="J56" i="4"/>
  <c r="M56" i="4" s="1"/>
  <c r="I56" i="4"/>
  <c r="L56" i="4" s="1"/>
  <c r="J51" i="4"/>
  <c r="M51" i="4" s="1"/>
  <c r="I51" i="4"/>
  <c r="L51" i="4" s="1"/>
  <c r="J45" i="4"/>
  <c r="M45" i="4" s="1"/>
  <c r="I45" i="4"/>
  <c r="L45" i="4" s="1"/>
  <c r="J42" i="4"/>
  <c r="M42" i="4" s="1"/>
  <c r="I42" i="4"/>
  <c r="L42" i="4" s="1"/>
  <c r="J44" i="4"/>
  <c r="M44" i="4" s="1"/>
  <c r="I44" i="4"/>
  <c r="L44" i="4" s="1"/>
  <c r="J49" i="4"/>
  <c r="M49" i="4" s="1"/>
  <c r="I49" i="4"/>
  <c r="L49" i="4" s="1"/>
  <c r="J46" i="4"/>
  <c r="M46" i="4" s="1"/>
  <c r="I46" i="4"/>
  <c r="L46" i="4" s="1"/>
  <c r="J48" i="4"/>
  <c r="M48" i="4" s="1"/>
  <c r="I48" i="4"/>
  <c r="L48" i="4" s="1"/>
  <c r="J50" i="4"/>
  <c r="M50" i="4" s="1"/>
  <c r="I50" i="4"/>
  <c r="L50" i="4" s="1"/>
  <c r="J47" i="4"/>
  <c r="M47" i="4" s="1"/>
  <c r="I47" i="4"/>
  <c r="L47" i="4" s="1"/>
  <c r="J41" i="4"/>
  <c r="M41" i="4" s="1"/>
  <c r="I41" i="4"/>
  <c r="L41" i="4" s="1"/>
  <c r="J59" i="4"/>
  <c r="M59" i="4" s="1"/>
  <c r="I59" i="4"/>
  <c r="L59" i="4" s="1"/>
  <c r="J57" i="4"/>
  <c r="M57" i="4" s="1"/>
  <c r="I57" i="4"/>
  <c r="L57" i="4" s="1"/>
  <c r="J58" i="4"/>
  <c r="M58" i="4" s="1"/>
  <c r="I58" i="4"/>
  <c r="L58" i="4" s="1"/>
  <c r="J60" i="4"/>
  <c r="M60" i="4" s="1"/>
  <c r="I60" i="4"/>
  <c r="L60" i="4" s="1"/>
  <c r="J61" i="4"/>
  <c r="M61" i="4" s="1"/>
  <c r="I61" i="4"/>
  <c r="L61" i="4" s="1"/>
  <c r="J62" i="4"/>
  <c r="M62" i="4" s="1"/>
  <c r="I62" i="4"/>
  <c r="L62" i="4" s="1"/>
  <c r="J63" i="4"/>
  <c r="M63" i="4" s="1"/>
  <c r="I63" i="4"/>
  <c r="L63" i="4" s="1"/>
  <c r="J67" i="4"/>
  <c r="M67" i="4" s="1"/>
  <c r="I67" i="4"/>
  <c r="L67" i="4" s="1"/>
  <c r="J66" i="4"/>
  <c r="M66" i="4" s="1"/>
  <c r="I66" i="4"/>
  <c r="L66" i="4" s="1"/>
  <c r="J65" i="4"/>
  <c r="M65" i="4" s="1"/>
  <c r="I65" i="4"/>
  <c r="L65" i="4" s="1"/>
  <c r="J64" i="4"/>
  <c r="M64" i="4" s="1"/>
  <c r="I64" i="4"/>
  <c r="L64" i="4" s="1"/>
  <c r="J68" i="4"/>
  <c r="M68" i="4" s="1"/>
  <c r="I68" i="4"/>
  <c r="L68" i="4" s="1"/>
  <c r="J69" i="4"/>
  <c r="M69" i="4" s="1"/>
  <c r="I69" i="4"/>
  <c r="L69" i="4" s="1"/>
  <c r="J70" i="4"/>
  <c r="M70" i="4" s="1"/>
  <c r="I70" i="4"/>
  <c r="L70" i="4" s="1"/>
  <c r="J71" i="4"/>
  <c r="M71" i="4" s="1"/>
  <c r="I71" i="4"/>
  <c r="L71" i="4" s="1"/>
  <c r="J73" i="4"/>
  <c r="M73" i="4" s="1"/>
  <c r="I73" i="4"/>
  <c r="L73" i="4" s="1"/>
  <c r="J72" i="4"/>
  <c r="M72" i="4" s="1"/>
  <c r="I72" i="4"/>
  <c r="L72" i="4" s="1"/>
  <c r="J74" i="4"/>
  <c r="M74" i="4" s="1"/>
  <c r="I74" i="4"/>
  <c r="L74" i="4" s="1"/>
  <c r="J77" i="4"/>
  <c r="M77" i="4" s="1"/>
  <c r="I77" i="4"/>
  <c r="L77" i="4" s="1"/>
  <c r="J75" i="4"/>
  <c r="M75" i="4" s="1"/>
  <c r="I75" i="4"/>
  <c r="L75" i="4" s="1"/>
  <c r="J78" i="4"/>
  <c r="M78" i="4" s="1"/>
  <c r="I78" i="4"/>
  <c r="L78" i="4" s="1"/>
  <c r="J76" i="4"/>
  <c r="M76" i="4" s="1"/>
  <c r="I76" i="4"/>
  <c r="L76" i="4" s="1"/>
  <c r="J79" i="4"/>
  <c r="M79" i="4" s="1"/>
  <c r="I79" i="4"/>
  <c r="L79" i="4" s="1"/>
  <c r="J80" i="4"/>
  <c r="M80" i="4" s="1"/>
  <c r="I80" i="4"/>
  <c r="L80" i="4" s="1"/>
  <c r="J81" i="4"/>
  <c r="M81" i="4" s="1"/>
  <c r="I81" i="4"/>
  <c r="L81" i="4" s="1"/>
  <c r="J82" i="4"/>
  <c r="M82" i="4" s="1"/>
  <c r="I82" i="4"/>
  <c r="L82" i="4" s="1"/>
  <c r="J83" i="4"/>
  <c r="M83" i="4" s="1"/>
  <c r="I83" i="4"/>
  <c r="L83" i="4" s="1"/>
  <c r="J97" i="4"/>
  <c r="M97" i="4" s="1"/>
  <c r="I97" i="4"/>
  <c r="L97" i="4" s="1"/>
  <c r="J98" i="4"/>
  <c r="M98" i="4" s="1"/>
  <c r="I98" i="4"/>
  <c r="L98" i="4" s="1"/>
  <c r="J85" i="4"/>
  <c r="M85" i="4" s="1"/>
  <c r="I85" i="4"/>
  <c r="L85" i="4" s="1"/>
  <c r="J96" i="4"/>
  <c r="M96" i="4" s="1"/>
  <c r="I96" i="4"/>
  <c r="L96" i="4" s="1"/>
  <c r="J94" i="4"/>
  <c r="M94" i="4" s="1"/>
  <c r="I94" i="4"/>
  <c r="L94" i="4" s="1"/>
  <c r="J99" i="4"/>
  <c r="M99" i="4" s="1"/>
  <c r="I99" i="4"/>
  <c r="L99" i="4" s="1"/>
  <c r="J88" i="4"/>
  <c r="M88" i="4" s="1"/>
  <c r="I88" i="4"/>
  <c r="L88" i="4" s="1"/>
  <c r="J92" i="4"/>
  <c r="M92" i="4" s="1"/>
  <c r="I92" i="4"/>
  <c r="L92" i="4" s="1"/>
  <c r="J95" i="4"/>
  <c r="M95" i="4" s="1"/>
  <c r="I95" i="4"/>
  <c r="L95" i="4" s="1"/>
  <c r="J93" i="4"/>
  <c r="M93" i="4" s="1"/>
  <c r="I93" i="4"/>
  <c r="L93" i="4" s="1"/>
  <c r="J102" i="4"/>
  <c r="M102" i="4" s="1"/>
  <c r="I102" i="4"/>
  <c r="L102" i="4" s="1"/>
  <c r="J84" i="4"/>
  <c r="M84" i="4" s="1"/>
  <c r="I84" i="4"/>
  <c r="L84" i="4" s="1"/>
  <c r="J101" i="4"/>
  <c r="M101" i="4" s="1"/>
  <c r="I101" i="4"/>
  <c r="L101" i="4" s="1"/>
  <c r="J100" i="4"/>
  <c r="M100" i="4" s="1"/>
  <c r="I100" i="4"/>
  <c r="L100" i="4" s="1"/>
  <c r="J87" i="4"/>
  <c r="M87" i="4" s="1"/>
  <c r="I87" i="4"/>
  <c r="L87" i="4" s="1"/>
  <c r="J86" i="4"/>
  <c r="M86" i="4" s="1"/>
  <c r="I86" i="4"/>
  <c r="L86" i="4" s="1"/>
  <c r="J89" i="4"/>
  <c r="M89" i="4" s="1"/>
  <c r="I89" i="4"/>
  <c r="L89" i="4" s="1"/>
  <c r="J91" i="4"/>
  <c r="M91" i="4" s="1"/>
  <c r="I91" i="4"/>
  <c r="L91" i="4" s="1"/>
  <c r="J90" i="4"/>
  <c r="M90" i="4" s="1"/>
  <c r="I90" i="4"/>
  <c r="L90" i="4" s="1"/>
  <c r="J103" i="4"/>
  <c r="M103" i="4" s="1"/>
  <c r="I103" i="4"/>
  <c r="L103" i="4" s="1"/>
  <c r="J104" i="4"/>
  <c r="M104" i="4" s="1"/>
  <c r="I104" i="4"/>
  <c r="L104" i="4" s="1"/>
  <c r="J105" i="4"/>
  <c r="M105" i="4" s="1"/>
  <c r="I105" i="4"/>
  <c r="L105" i="4" s="1"/>
  <c r="J106" i="4"/>
  <c r="M106" i="4" s="1"/>
  <c r="I106" i="4"/>
  <c r="L106" i="4" s="1"/>
  <c r="J107" i="4"/>
  <c r="M107" i="4" s="1"/>
  <c r="I107" i="4"/>
  <c r="L107" i="4" s="1"/>
  <c r="J109" i="4"/>
  <c r="M109" i="4" s="1"/>
  <c r="I109" i="4"/>
  <c r="L109" i="4" s="1"/>
  <c r="J108" i="4"/>
  <c r="M108" i="4" s="1"/>
  <c r="I108" i="4"/>
  <c r="L108" i="4" s="1"/>
  <c r="J110" i="4"/>
  <c r="M110" i="4" s="1"/>
  <c r="I110" i="4"/>
  <c r="L110" i="4" s="1"/>
  <c r="J111" i="4"/>
  <c r="M111" i="4" s="1"/>
  <c r="I111" i="4"/>
  <c r="L111" i="4" s="1"/>
  <c r="J112" i="4"/>
  <c r="M112" i="4" s="1"/>
  <c r="I112" i="4"/>
  <c r="L112" i="4" s="1"/>
  <c r="J113" i="4"/>
  <c r="M113" i="4" s="1"/>
  <c r="I113" i="4"/>
  <c r="L113" i="4" s="1"/>
  <c r="J114" i="4"/>
  <c r="M114" i="4" s="1"/>
  <c r="I114" i="4"/>
  <c r="L114" i="4" s="1"/>
  <c r="J115" i="4"/>
  <c r="M115" i="4" s="1"/>
  <c r="I115" i="4"/>
  <c r="L115" i="4" s="1"/>
  <c r="J116" i="4"/>
  <c r="M116" i="4" s="1"/>
  <c r="I116" i="4"/>
  <c r="L116" i="4" s="1"/>
  <c r="J117" i="4"/>
  <c r="M117" i="4" s="1"/>
  <c r="I117" i="4"/>
  <c r="L117" i="4" s="1"/>
  <c r="J118" i="4"/>
  <c r="M118" i="4" s="1"/>
  <c r="I118" i="4"/>
  <c r="L118" i="4" s="1"/>
  <c r="J120" i="4"/>
  <c r="M120" i="4" s="1"/>
  <c r="I120" i="4"/>
  <c r="L120" i="4" s="1"/>
  <c r="J119" i="4"/>
  <c r="M119" i="4" s="1"/>
  <c r="I119" i="4"/>
  <c r="L119" i="4" s="1"/>
  <c r="J121" i="4"/>
  <c r="M121" i="4" s="1"/>
  <c r="I121" i="4"/>
  <c r="L121" i="4" s="1"/>
  <c r="J122" i="4"/>
  <c r="M122" i="4" s="1"/>
  <c r="I122" i="4"/>
  <c r="L122" i="4" s="1"/>
  <c r="J123" i="4"/>
  <c r="M123" i="4" s="1"/>
  <c r="I123" i="4"/>
  <c r="L123" i="4" s="1"/>
  <c r="J124" i="4"/>
  <c r="M124" i="4" s="1"/>
  <c r="I124" i="4"/>
  <c r="L124" i="4" s="1"/>
  <c r="J125" i="4"/>
  <c r="M125" i="4" s="1"/>
  <c r="I125" i="4"/>
  <c r="L125" i="4" s="1"/>
  <c r="J126" i="4"/>
  <c r="M126" i="4" s="1"/>
  <c r="I126" i="4"/>
  <c r="L126" i="4" s="1"/>
  <c r="J134" i="4"/>
  <c r="M134" i="4" s="1"/>
  <c r="I134" i="4"/>
  <c r="L134" i="4" s="1"/>
  <c r="J135" i="4"/>
  <c r="M135" i="4" s="1"/>
  <c r="I135" i="4"/>
  <c r="L135" i="4" s="1"/>
  <c r="J128" i="4"/>
  <c r="M128" i="4" s="1"/>
  <c r="I128" i="4"/>
  <c r="L128" i="4" s="1"/>
  <c r="J133" i="4"/>
  <c r="M133" i="4" s="1"/>
  <c r="I133" i="4"/>
  <c r="L133" i="4" s="1"/>
  <c r="J136" i="4"/>
  <c r="M136" i="4" s="1"/>
  <c r="I136" i="4"/>
  <c r="L136" i="4" s="1"/>
  <c r="J132" i="4"/>
  <c r="M132" i="4" s="1"/>
  <c r="I132" i="4"/>
  <c r="L132" i="4" s="1"/>
  <c r="J127" i="4"/>
  <c r="M127" i="4" s="1"/>
  <c r="I127" i="4"/>
  <c r="L127" i="4" s="1"/>
  <c r="J138" i="4"/>
  <c r="M138" i="4" s="1"/>
  <c r="I138" i="4"/>
  <c r="L138" i="4" s="1"/>
  <c r="J137" i="4"/>
  <c r="M137" i="4" s="1"/>
  <c r="I137" i="4"/>
  <c r="L137" i="4" s="1"/>
  <c r="J131" i="4"/>
  <c r="M131" i="4" s="1"/>
  <c r="I131" i="4"/>
  <c r="L131" i="4" s="1"/>
  <c r="J130" i="4"/>
  <c r="M130" i="4" s="1"/>
  <c r="I130" i="4"/>
  <c r="L130" i="4" s="1"/>
  <c r="J129" i="4"/>
  <c r="M129" i="4" s="1"/>
  <c r="I129" i="4"/>
  <c r="L129" i="4" s="1"/>
  <c r="J139" i="4"/>
  <c r="M139" i="4" s="1"/>
  <c r="I139" i="4"/>
  <c r="L139" i="4" s="1"/>
  <c r="J140" i="4"/>
  <c r="M140" i="4" s="1"/>
  <c r="I140" i="4"/>
  <c r="L140" i="4" s="1"/>
  <c r="J141" i="4"/>
  <c r="M141" i="4" s="1"/>
  <c r="I141" i="4"/>
  <c r="L141" i="4" s="1"/>
  <c r="J142" i="4"/>
  <c r="M142" i="4" s="1"/>
  <c r="I142" i="4"/>
  <c r="L142" i="4" s="1"/>
  <c r="J143" i="4"/>
  <c r="M143" i="4" s="1"/>
  <c r="I143" i="4"/>
  <c r="L143" i="4" s="1"/>
  <c r="J144" i="4"/>
  <c r="M144" i="4" s="1"/>
  <c r="I144" i="4"/>
  <c r="L144" i="4" s="1"/>
  <c r="J145" i="4"/>
  <c r="M145" i="4" s="1"/>
  <c r="I145" i="4"/>
  <c r="L145" i="4" s="1"/>
  <c r="J146" i="4"/>
  <c r="M146" i="4" s="1"/>
  <c r="I146" i="4"/>
  <c r="L146" i="4" s="1"/>
  <c r="J147" i="4"/>
  <c r="M147" i="4" s="1"/>
  <c r="I147" i="4"/>
  <c r="L147" i="4" s="1"/>
  <c r="J148" i="4"/>
  <c r="M148" i="4" s="1"/>
  <c r="I148" i="4"/>
  <c r="L148" i="4" s="1"/>
  <c r="J149" i="4"/>
  <c r="M149" i="4" s="1"/>
  <c r="I149" i="4"/>
  <c r="L149" i="4" s="1"/>
  <c r="J150" i="4"/>
  <c r="M150" i="4" s="1"/>
  <c r="I150" i="4"/>
  <c r="L150" i="4" s="1"/>
  <c r="J151" i="4"/>
  <c r="M151" i="4" s="1"/>
  <c r="I151" i="4"/>
  <c r="L151" i="4" s="1"/>
  <c r="J152" i="4"/>
  <c r="M152" i="4" s="1"/>
  <c r="I152" i="4"/>
  <c r="L152" i="4" s="1"/>
  <c r="J154" i="4"/>
  <c r="M154" i="4" s="1"/>
  <c r="I154" i="4"/>
  <c r="L154" i="4" s="1"/>
  <c r="J153" i="4"/>
  <c r="M153" i="4" s="1"/>
  <c r="I153" i="4"/>
  <c r="L153" i="4" s="1"/>
  <c r="J155" i="4"/>
  <c r="M155" i="4" s="1"/>
  <c r="I155" i="4"/>
  <c r="L155" i="4" s="1"/>
  <c r="J156" i="4"/>
  <c r="M156" i="4" s="1"/>
  <c r="I156" i="4"/>
  <c r="L156" i="4" s="1"/>
  <c r="J158" i="4"/>
  <c r="M158" i="4" s="1"/>
  <c r="I158" i="4"/>
  <c r="L158" i="4" s="1"/>
  <c r="J157" i="4"/>
  <c r="M157" i="4" s="1"/>
  <c r="I157" i="4"/>
  <c r="L157" i="4" s="1"/>
  <c r="J159" i="4"/>
  <c r="M159" i="4" s="1"/>
  <c r="I159" i="4"/>
  <c r="L159" i="4" s="1"/>
  <c r="J161" i="4"/>
  <c r="M161" i="4" s="1"/>
  <c r="I161" i="4"/>
  <c r="L161" i="4" s="1"/>
  <c r="J160" i="4"/>
  <c r="M160" i="4" s="1"/>
  <c r="I160" i="4"/>
  <c r="L160" i="4" s="1"/>
  <c r="J163" i="4"/>
  <c r="M163" i="4" s="1"/>
  <c r="I163" i="4"/>
  <c r="L163" i="4" s="1"/>
  <c r="J162" i="4"/>
  <c r="M162" i="4" s="1"/>
  <c r="I162" i="4"/>
  <c r="L162" i="4" s="1"/>
  <c r="J164" i="4"/>
  <c r="M164" i="4" s="1"/>
  <c r="I164" i="4"/>
  <c r="L164" i="4" s="1"/>
  <c r="J166" i="4"/>
  <c r="M166" i="4" s="1"/>
  <c r="I166" i="4"/>
  <c r="L166" i="4" s="1"/>
  <c r="J165" i="4"/>
  <c r="M165" i="4" s="1"/>
  <c r="I165" i="4"/>
  <c r="L165" i="4" s="1"/>
  <c r="J167" i="4"/>
  <c r="M167" i="4" s="1"/>
  <c r="I167" i="4"/>
  <c r="L167" i="4" s="1"/>
  <c r="J168" i="4"/>
  <c r="M168" i="4" s="1"/>
  <c r="I168" i="4"/>
  <c r="L168" i="4" s="1"/>
  <c r="J169" i="4"/>
  <c r="M169" i="4" s="1"/>
  <c r="I169" i="4"/>
  <c r="L169" i="4" s="1"/>
  <c r="J170" i="4"/>
  <c r="M170" i="4" s="1"/>
  <c r="I170" i="4"/>
  <c r="L170" i="4" s="1"/>
  <c r="J171" i="4"/>
  <c r="M171" i="4" s="1"/>
  <c r="I171" i="4"/>
  <c r="L171" i="4" s="1"/>
  <c r="J173" i="4"/>
  <c r="M173" i="4" s="1"/>
  <c r="I173" i="4"/>
  <c r="L173" i="4" s="1"/>
  <c r="J172" i="4"/>
  <c r="M172" i="4" s="1"/>
  <c r="I172" i="4"/>
  <c r="L172" i="4" s="1"/>
  <c r="J174" i="4"/>
  <c r="M174" i="4" s="1"/>
  <c r="I174" i="4"/>
  <c r="L174" i="4" s="1"/>
  <c r="J175" i="4"/>
  <c r="M175" i="4" s="1"/>
  <c r="I175" i="4"/>
  <c r="L175" i="4" s="1"/>
  <c r="J176" i="4"/>
  <c r="M176" i="4" s="1"/>
  <c r="I176" i="4"/>
  <c r="L176" i="4" s="1"/>
  <c r="J177" i="4"/>
  <c r="M177" i="4" s="1"/>
  <c r="I177" i="4"/>
  <c r="L177" i="4" s="1"/>
  <c r="J179" i="4"/>
  <c r="M179" i="4" s="1"/>
  <c r="I179" i="4"/>
  <c r="L179" i="4" s="1"/>
  <c r="J178" i="4"/>
  <c r="M178" i="4" s="1"/>
  <c r="I178" i="4"/>
  <c r="L178" i="4" s="1"/>
  <c r="J181" i="4"/>
  <c r="M181" i="4" s="1"/>
  <c r="I181" i="4"/>
  <c r="L181" i="4" s="1"/>
  <c r="J180" i="4"/>
  <c r="M180" i="4" s="1"/>
  <c r="I180" i="4"/>
  <c r="L180" i="4" s="1"/>
  <c r="J182" i="4"/>
  <c r="M182" i="4" s="1"/>
  <c r="I182" i="4"/>
  <c r="L182" i="4" s="1"/>
  <c r="J183" i="4"/>
  <c r="M183" i="4" s="1"/>
  <c r="I183" i="4"/>
  <c r="L183" i="4" s="1"/>
  <c r="J185" i="4"/>
  <c r="M185" i="4" s="1"/>
  <c r="I185" i="4"/>
  <c r="L185" i="4" s="1"/>
  <c r="J184" i="4"/>
  <c r="M184" i="4" s="1"/>
  <c r="I184" i="4"/>
  <c r="L184" i="4" s="1"/>
  <c r="J186" i="4"/>
  <c r="M186" i="4" s="1"/>
  <c r="I186" i="4"/>
  <c r="L186" i="4" s="1"/>
  <c r="J187" i="4"/>
  <c r="M187" i="4" s="1"/>
  <c r="I187" i="4"/>
  <c r="L187" i="4" s="1"/>
  <c r="J188" i="4"/>
  <c r="M188" i="4" s="1"/>
  <c r="I188" i="4"/>
  <c r="L188" i="4" s="1"/>
  <c r="J189" i="4"/>
  <c r="M189" i="4" s="1"/>
  <c r="I189" i="4"/>
  <c r="L189" i="4" s="1"/>
  <c r="J190" i="4"/>
  <c r="M190" i="4" s="1"/>
  <c r="I190" i="4"/>
  <c r="L190" i="4" s="1"/>
  <c r="J191" i="4"/>
  <c r="M191" i="4" s="1"/>
  <c r="I191" i="4"/>
  <c r="L191" i="4" s="1"/>
  <c r="J193" i="4"/>
  <c r="M193" i="4" s="1"/>
  <c r="I193" i="4"/>
  <c r="L193" i="4" s="1"/>
  <c r="J194" i="4"/>
  <c r="M194" i="4" s="1"/>
  <c r="I194" i="4"/>
  <c r="L194" i="4" s="1"/>
  <c r="J192" i="4"/>
  <c r="M192" i="4" s="1"/>
  <c r="I192" i="4"/>
  <c r="L192" i="4" s="1"/>
  <c r="J195" i="4"/>
  <c r="M195" i="4" s="1"/>
  <c r="I195" i="4"/>
  <c r="L195" i="4" s="1"/>
  <c r="J197" i="4"/>
  <c r="M197" i="4" s="1"/>
  <c r="I197" i="4"/>
  <c r="L197" i="4" s="1"/>
  <c r="J198" i="4"/>
  <c r="M198" i="4" s="1"/>
  <c r="I198" i="4"/>
  <c r="L198" i="4" s="1"/>
  <c r="J199" i="4"/>
  <c r="M199" i="4" s="1"/>
  <c r="I199" i="4"/>
  <c r="L199" i="4" s="1"/>
  <c r="J196" i="4"/>
  <c r="M196" i="4" s="1"/>
  <c r="I196" i="4"/>
  <c r="L196" i="4" s="1"/>
  <c r="J201" i="4"/>
  <c r="M201" i="4" s="1"/>
  <c r="I201" i="4"/>
  <c r="L201" i="4" s="1"/>
  <c r="J200" i="4"/>
  <c r="M200" i="4" s="1"/>
  <c r="I200" i="4"/>
  <c r="L200" i="4" s="1"/>
  <c r="J202" i="4"/>
  <c r="M202" i="4" s="1"/>
  <c r="I202" i="4"/>
  <c r="L202" i="4" s="1"/>
  <c r="J203" i="4"/>
  <c r="M203" i="4" s="1"/>
  <c r="I203" i="4"/>
  <c r="L203" i="4" s="1"/>
  <c r="J204" i="4"/>
  <c r="M204" i="4" s="1"/>
  <c r="I204" i="4"/>
  <c r="L204" i="4" s="1"/>
  <c r="J206" i="4"/>
  <c r="M206" i="4" s="1"/>
  <c r="I206" i="4"/>
  <c r="L206" i="4" s="1"/>
  <c r="J205" i="4"/>
  <c r="M205" i="4" s="1"/>
  <c r="I205" i="4"/>
  <c r="L205" i="4" s="1"/>
  <c r="J207" i="4"/>
  <c r="M207" i="4" s="1"/>
  <c r="I207" i="4"/>
  <c r="L207" i="4" s="1"/>
  <c r="J209" i="4"/>
  <c r="M209" i="4" s="1"/>
  <c r="I209" i="4"/>
  <c r="L209" i="4" s="1"/>
  <c r="J213" i="4"/>
  <c r="M213" i="4" s="1"/>
  <c r="I213" i="4"/>
  <c r="L213" i="4" s="1"/>
  <c r="J210" i="4"/>
  <c r="M210" i="4" s="1"/>
  <c r="I210" i="4"/>
  <c r="L210" i="4" s="1"/>
  <c r="J208" i="4"/>
  <c r="M208" i="4" s="1"/>
  <c r="I208" i="4"/>
  <c r="L208" i="4" s="1"/>
  <c r="J211" i="4"/>
  <c r="M211" i="4" s="1"/>
  <c r="I211" i="4"/>
  <c r="L211" i="4" s="1"/>
  <c r="J212" i="4"/>
  <c r="M212" i="4" s="1"/>
  <c r="I212" i="4"/>
  <c r="L212" i="4" s="1"/>
  <c r="J214" i="4"/>
  <c r="M214" i="4" s="1"/>
  <c r="I214" i="4"/>
  <c r="L214" i="4" s="1"/>
  <c r="J217" i="4"/>
  <c r="M217" i="4" s="1"/>
  <c r="I217" i="4"/>
  <c r="L217" i="4" s="1"/>
  <c r="J215" i="4"/>
  <c r="M215" i="4" s="1"/>
  <c r="I215" i="4"/>
  <c r="L215" i="4" s="1"/>
  <c r="J216" i="4"/>
  <c r="M216" i="4" s="1"/>
  <c r="I216" i="4"/>
  <c r="L216" i="4" s="1"/>
  <c r="J218" i="4"/>
  <c r="M218" i="4" s="1"/>
  <c r="I218" i="4"/>
  <c r="L218" i="4" s="1"/>
  <c r="J219" i="4"/>
  <c r="M219" i="4" s="1"/>
  <c r="I219" i="4"/>
  <c r="L219" i="4" s="1"/>
  <c r="J220" i="4"/>
  <c r="M220" i="4" s="1"/>
  <c r="I220" i="4"/>
  <c r="L220" i="4" s="1"/>
  <c r="J222" i="4"/>
  <c r="M222" i="4" s="1"/>
  <c r="I222" i="4"/>
  <c r="L222" i="4" s="1"/>
  <c r="J221" i="4"/>
  <c r="M221" i="4" s="1"/>
  <c r="I221" i="4"/>
  <c r="L221" i="4" s="1"/>
  <c r="J224" i="4"/>
  <c r="M224" i="4" s="1"/>
  <c r="I224" i="4"/>
  <c r="L224" i="4" s="1"/>
  <c r="J223" i="4"/>
  <c r="M223" i="4" s="1"/>
  <c r="I223" i="4"/>
  <c r="L223" i="4" s="1"/>
  <c r="J226" i="4"/>
  <c r="M226" i="4" s="1"/>
  <c r="I226" i="4"/>
  <c r="L226" i="4" s="1"/>
  <c r="J225" i="4"/>
  <c r="M225" i="4" s="1"/>
  <c r="I225" i="4"/>
  <c r="L225" i="4" s="1"/>
  <c r="J227" i="4"/>
  <c r="M227" i="4" s="1"/>
  <c r="I227" i="4"/>
  <c r="L227" i="4" s="1"/>
  <c r="J228" i="4"/>
  <c r="M228" i="4" s="1"/>
  <c r="I228" i="4"/>
  <c r="L228" i="4" s="1"/>
  <c r="J230" i="4"/>
  <c r="M230" i="4" s="1"/>
  <c r="I230" i="4"/>
  <c r="L230" i="4" s="1"/>
  <c r="J229" i="4"/>
  <c r="M229" i="4" s="1"/>
  <c r="I229" i="4"/>
  <c r="L229" i="4" s="1"/>
  <c r="J232" i="4"/>
  <c r="M232" i="4" s="1"/>
  <c r="I232" i="4"/>
  <c r="L232" i="4" s="1"/>
  <c r="J231" i="4"/>
  <c r="M231" i="4" s="1"/>
  <c r="I231" i="4"/>
  <c r="L231" i="4" s="1"/>
  <c r="J234" i="4"/>
  <c r="M234" i="4" s="1"/>
  <c r="I234" i="4"/>
  <c r="L234" i="4" s="1"/>
  <c r="J233" i="4"/>
  <c r="M233" i="4" s="1"/>
  <c r="I233" i="4"/>
  <c r="L233" i="4" s="1"/>
  <c r="J236" i="4"/>
  <c r="M236" i="4" s="1"/>
  <c r="I236" i="4"/>
  <c r="L236" i="4" s="1"/>
  <c r="J235" i="4"/>
  <c r="M235" i="4" s="1"/>
  <c r="I235" i="4"/>
  <c r="L235" i="4" s="1"/>
  <c r="J237" i="4"/>
  <c r="M237" i="4" s="1"/>
  <c r="I237" i="4"/>
  <c r="L237" i="4" s="1"/>
  <c r="J239" i="4"/>
  <c r="M239" i="4" s="1"/>
  <c r="I239" i="4"/>
  <c r="L239" i="4" s="1"/>
  <c r="J238" i="4"/>
  <c r="M238" i="4" s="1"/>
  <c r="I238" i="4"/>
  <c r="L238" i="4" s="1"/>
  <c r="J240" i="4"/>
  <c r="M240" i="4" s="1"/>
  <c r="I240" i="4"/>
  <c r="L240" i="4" s="1"/>
  <c r="J241" i="4"/>
  <c r="M241" i="4" s="1"/>
  <c r="I241" i="4"/>
  <c r="L241" i="4" s="1"/>
  <c r="J242" i="4"/>
  <c r="M242" i="4" s="1"/>
  <c r="I242" i="4"/>
  <c r="L242" i="4" s="1"/>
  <c r="J245" i="4"/>
  <c r="M245" i="4" s="1"/>
  <c r="I245" i="4"/>
  <c r="L245" i="4" s="1"/>
  <c r="J243" i="4"/>
  <c r="M243" i="4" s="1"/>
  <c r="I243" i="4"/>
  <c r="L243" i="4" s="1"/>
  <c r="J244" i="4"/>
  <c r="M244" i="4" s="1"/>
  <c r="I244" i="4"/>
  <c r="L244" i="4" s="1"/>
  <c r="J246" i="4"/>
  <c r="M246" i="4" s="1"/>
  <c r="I246" i="4"/>
  <c r="L246" i="4" s="1"/>
  <c r="J247" i="4"/>
  <c r="M247" i="4" s="1"/>
  <c r="I247" i="4"/>
  <c r="L247" i="4" s="1"/>
  <c r="J248" i="4"/>
  <c r="M248" i="4" s="1"/>
  <c r="I248" i="4"/>
  <c r="L248" i="4" s="1"/>
  <c r="J250" i="4"/>
  <c r="M250" i="4" s="1"/>
  <c r="I250" i="4"/>
  <c r="L250" i="4" s="1"/>
  <c r="J249" i="4"/>
  <c r="M249" i="4" s="1"/>
  <c r="I249" i="4"/>
  <c r="L249" i="4" s="1"/>
  <c r="J252" i="4"/>
  <c r="M252" i="4" s="1"/>
  <c r="I252" i="4"/>
  <c r="L252" i="4" s="1"/>
  <c r="J251" i="4"/>
  <c r="M251" i="4" s="1"/>
  <c r="I251" i="4"/>
  <c r="L251" i="4" s="1"/>
  <c r="J253" i="4"/>
  <c r="M253" i="4" s="1"/>
  <c r="I253" i="4"/>
  <c r="L253" i="4" s="1"/>
  <c r="J254" i="4"/>
  <c r="M254" i="4" s="1"/>
  <c r="I254" i="4"/>
  <c r="L254" i="4" s="1"/>
  <c r="J255" i="4"/>
  <c r="M255" i="4" s="1"/>
  <c r="I255" i="4"/>
  <c r="L255" i="4" s="1"/>
  <c r="J258" i="4"/>
  <c r="M258" i="4" s="1"/>
  <c r="I258" i="4"/>
  <c r="L258" i="4" s="1"/>
  <c r="J259" i="4"/>
  <c r="M259" i="4" s="1"/>
  <c r="I259" i="4"/>
  <c r="L259" i="4" s="1"/>
  <c r="J256" i="4"/>
  <c r="M256" i="4" s="1"/>
  <c r="I256" i="4"/>
  <c r="L256" i="4" s="1"/>
  <c r="J257" i="4"/>
  <c r="M257" i="4" s="1"/>
  <c r="I257" i="4"/>
  <c r="L257" i="4" s="1"/>
  <c r="J260" i="4"/>
  <c r="M260" i="4" s="1"/>
  <c r="I260" i="4"/>
  <c r="L260" i="4" s="1"/>
  <c r="J261" i="4"/>
  <c r="M261" i="4" s="1"/>
  <c r="I261" i="4"/>
  <c r="L261" i="4" s="1"/>
  <c r="J263" i="4"/>
  <c r="M263" i="4" s="1"/>
  <c r="I263" i="4"/>
  <c r="L263" i="4" s="1"/>
  <c r="J264" i="4"/>
  <c r="M264" i="4" s="1"/>
  <c r="I264" i="4"/>
  <c r="L264" i="4" s="1"/>
  <c r="J267" i="4"/>
  <c r="M267" i="4" s="1"/>
  <c r="I267" i="4"/>
  <c r="L267" i="4" s="1"/>
  <c r="J266" i="4"/>
  <c r="M266" i="4" s="1"/>
  <c r="I266" i="4"/>
  <c r="L266" i="4" s="1"/>
  <c r="J262" i="4"/>
  <c r="M262" i="4" s="1"/>
  <c r="I262" i="4"/>
  <c r="L262" i="4" s="1"/>
  <c r="J265" i="4"/>
  <c r="M265" i="4" s="1"/>
  <c r="I265" i="4"/>
  <c r="L265" i="4" s="1"/>
  <c r="J268" i="4"/>
  <c r="M268" i="4" s="1"/>
  <c r="I268" i="4"/>
  <c r="L268" i="4" s="1"/>
  <c r="J270" i="4"/>
  <c r="M270" i="4" s="1"/>
  <c r="I270" i="4"/>
  <c r="L270" i="4" s="1"/>
  <c r="J272" i="4"/>
  <c r="M272" i="4" s="1"/>
  <c r="I272" i="4"/>
  <c r="L272" i="4" s="1"/>
  <c r="J269" i="4"/>
  <c r="M269" i="4" s="1"/>
  <c r="I269" i="4"/>
  <c r="L269" i="4" s="1"/>
  <c r="J271" i="4"/>
  <c r="M271" i="4" s="1"/>
  <c r="I271" i="4"/>
  <c r="L271" i="4" s="1"/>
  <c r="J273" i="4"/>
  <c r="M273" i="4" s="1"/>
  <c r="I273" i="4"/>
  <c r="L273" i="4" s="1"/>
  <c r="J274" i="4"/>
  <c r="M274" i="4" s="1"/>
  <c r="I274" i="4"/>
  <c r="L274" i="4" s="1"/>
  <c r="J275" i="4"/>
  <c r="M275" i="4" s="1"/>
  <c r="I275" i="4"/>
  <c r="L275" i="4" s="1"/>
  <c r="J276" i="4"/>
  <c r="M276" i="4" s="1"/>
  <c r="I276" i="4"/>
  <c r="L276" i="4" s="1"/>
  <c r="J277" i="4"/>
  <c r="M277" i="4" s="1"/>
  <c r="I277" i="4"/>
  <c r="L277" i="4" s="1"/>
  <c r="J278" i="4"/>
  <c r="M278" i="4" s="1"/>
  <c r="I278" i="4"/>
  <c r="L278" i="4" s="1"/>
  <c r="J279" i="4"/>
  <c r="M279" i="4" s="1"/>
  <c r="I279" i="4"/>
  <c r="L279" i="4" s="1"/>
  <c r="J280" i="4"/>
  <c r="M280" i="4" s="1"/>
  <c r="I280" i="4"/>
  <c r="L280" i="4" s="1"/>
  <c r="J283" i="4"/>
  <c r="M283" i="4" s="1"/>
  <c r="I283" i="4"/>
  <c r="L283" i="4" s="1"/>
  <c r="J285" i="4"/>
  <c r="M285" i="4" s="1"/>
  <c r="I285" i="4"/>
  <c r="L285" i="4" s="1"/>
  <c r="J281" i="4"/>
  <c r="M281" i="4" s="1"/>
  <c r="I281" i="4"/>
  <c r="L281" i="4" s="1"/>
  <c r="J282" i="4"/>
  <c r="M282" i="4" s="1"/>
  <c r="I282" i="4"/>
  <c r="L282" i="4" s="1"/>
  <c r="J284" i="4"/>
  <c r="M284" i="4" s="1"/>
  <c r="I284" i="4"/>
  <c r="L284" i="4" s="1"/>
  <c r="J286" i="4"/>
  <c r="M286" i="4" s="1"/>
  <c r="I286" i="4"/>
  <c r="L286" i="4" s="1"/>
  <c r="J288" i="4"/>
  <c r="M288" i="4" s="1"/>
  <c r="I288" i="4"/>
  <c r="L288" i="4" s="1"/>
  <c r="J287" i="4"/>
  <c r="M287" i="4" s="1"/>
  <c r="I287" i="4"/>
  <c r="L287" i="4" s="1"/>
  <c r="J289" i="4"/>
  <c r="M289" i="4" s="1"/>
  <c r="I289" i="4"/>
  <c r="L289" i="4" s="1"/>
  <c r="J291" i="4"/>
  <c r="M291" i="4" s="1"/>
  <c r="I291" i="4"/>
  <c r="L291" i="4" s="1"/>
  <c r="J290" i="4"/>
  <c r="M290" i="4" s="1"/>
  <c r="I290" i="4"/>
  <c r="L290" i="4" s="1"/>
  <c r="J296" i="4"/>
  <c r="M296" i="4" s="1"/>
  <c r="I296" i="4"/>
  <c r="L296" i="4" s="1"/>
  <c r="J294" i="4"/>
  <c r="M294" i="4" s="1"/>
  <c r="I294" i="4"/>
  <c r="L294" i="4" s="1"/>
  <c r="J292" i="4"/>
  <c r="M292" i="4" s="1"/>
  <c r="I292" i="4"/>
  <c r="L292" i="4" s="1"/>
  <c r="J293" i="4"/>
  <c r="M293" i="4" s="1"/>
  <c r="I293" i="4"/>
  <c r="L293" i="4" s="1"/>
  <c r="J295" i="4"/>
  <c r="M295" i="4" s="1"/>
  <c r="I295" i="4"/>
  <c r="L295" i="4" s="1"/>
  <c r="J297" i="4"/>
  <c r="M297" i="4" s="1"/>
  <c r="I297" i="4"/>
  <c r="L297" i="4" s="1"/>
  <c r="J298" i="4"/>
  <c r="M298" i="4" s="1"/>
  <c r="I298" i="4"/>
  <c r="L298" i="4" s="1"/>
  <c r="J299" i="4"/>
  <c r="M299" i="4" s="1"/>
  <c r="I299" i="4"/>
  <c r="L299" i="4" s="1"/>
  <c r="J307" i="4"/>
  <c r="M307" i="4" s="1"/>
  <c r="I307" i="4"/>
  <c r="L307" i="4" s="1"/>
  <c r="J306" i="4"/>
  <c r="M306" i="4" s="1"/>
  <c r="I306" i="4"/>
  <c r="L306" i="4" s="1"/>
  <c r="J300" i="4"/>
  <c r="M300" i="4" s="1"/>
  <c r="I300" i="4"/>
  <c r="L300" i="4" s="1"/>
  <c r="J301" i="4"/>
  <c r="M301" i="4" s="1"/>
  <c r="I301" i="4"/>
  <c r="L301" i="4" s="1"/>
  <c r="J305" i="4"/>
  <c r="M305" i="4" s="1"/>
  <c r="I305" i="4"/>
  <c r="L305" i="4" s="1"/>
  <c r="J303" i="4"/>
  <c r="M303" i="4" s="1"/>
  <c r="I303" i="4"/>
  <c r="L303" i="4" s="1"/>
  <c r="J304" i="4"/>
  <c r="M304" i="4" s="1"/>
  <c r="I304" i="4"/>
  <c r="L304" i="4" s="1"/>
  <c r="J302" i="4"/>
  <c r="M302" i="4" s="1"/>
  <c r="I302" i="4"/>
  <c r="L302" i="4" s="1"/>
  <c r="J308" i="4"/>
  <c r="M308" i="4" s="1"/>
  <c r="I308" i="4"/>
  <c r="L308" i="4" s="1"/>
  <c r="J309" i="4"/>
  <c r="M309" i="4" s="1"/>
  <c r="I309" i="4"/>
  <c r="L309" i="4" s="1"/>
  <c r="J311" i="4"/>
  <c r="M311" i="4" s="1"/>
  <c r="I311" i="4"/>
  <c r="L311" i="4" s="1"/>
  <c r="J310" i="4"/>
  <c r="M310" i="4" s="1"/>
  <c r="I310" i="4"/>
  <c r="L310" i="4" s="1"/>
  <c r="J315" i="4"/>
  <c r="M315" i="4" s="1"/>
  <c r="I315" i="4"/>
  <c r="L315" i="4" s="1"/>
  <c r="J317" i="4"/>
  <c r="M317" i="4" s="1"/>
  <c r="I317" i="4"/>
  <c r="L317" i="4" s="1"/>
  <c r="J314" i="4"/>
  <c r="M314" i="4" s="1"/>
  <c r="I314" i="4"/>
  <c r="L314" i="4" s="1"/>
  <c r="J316" i="4"/>
  <c r="M316" i="4" s="1"/>
  <c r="I316" i="4"/>
  <c r="L316" i="4" s="1"/>
  <c r="J313" i="4"/>
  <c r="M313" i="4" s="1"/>
  <c r="I313" i="4"/>
  <c r="L313" i="4" s="1"/>
  <c r="J312" i="4"/>
  <c r="M312" i="4" s="1"/>
  <c r="I312" i="4"/>
  <c r="L312" i="4" s="1"/>
  <c r="J318" i="4"/>
  <c r="M318" i="4" s="1"/>
  <c r="I318" i="4"/>
  <c r="L318" i="4" s="1"/>
  <c r="J319" i="4"/>
  <c r="M319" i="4" s="1"/>
  <c r="I319" i="4"/>
  <c r="L319" i="4" s="1"/>
  <c r="J320" i="4"/>
  <c r="M320" i="4" s="1"/>
  <c r="I320" i="4"/>
  <c r="L320" i="4" s="1"/>
  <c r="J321" i="4"/>
  <c r="M321" i="4" s="1"/>
  <c r="I321" i="4"/>
  <c r="L321" i="4" s="1"/>
  <c r="J322" i="4"/>
  <c r="M322" i="4" s="1"/>
  <c r="I322" i="4"/>
  <c r="L322" i="4" s="1"/>
  <c r="J323" i="4"/>
  <c r="M323" i="4" s="1"/>
  <c r="I323" i="4"/>
  <c r="L323" i="4" s="1"/>
  <c r="J324" i="4"/>
  <c r="M324" i="4" s="1"/>
  <c r="I324" i="4"/>
  <c r="L324" i="4" s="1"/>
  <c r="J325" i="4"/>
  <c r="M325" i="4" s="1"/>
  <c r="I325" i="4"/>
  <c r="L325" i="4" s="1"/>
  <c r="J326" i="4"/>
  <c r="M326" i="4" s="1"/>
  <c r="I326" i="4"/>
  <c r="L326" i="4" s="1"/>
  <c r="J327" i="4"/>
  <c r="M327" i="4" s="1"/>
  <c r="I327" i="4"/>
  <c r="L327" i="4" s="1"/>
  <c r="J328" i="4"/>
  <c r="M328" i="4" s="1"/>
  <c r="I328" i="4"/>
  <c r="L328" i="4" s="1"/>
  <c r="J329" i="4"/>
  <c r="M329" i="4" s="1"/>
  <c r="I329" i="4"/>
  <c r="L329" i="4" s="1"/>
  <c r="J330" i="4"/>
  <c r="M330" i="4" s="1"/>
  <c r="I330" i="4"/>
  <c r="L330" i="4" s="1"/>
  <c r="J331" i="4"/>
  <c r="M331" i="4" s="1"/>
  <c r="I331" i="4"/>
  <c r="L331" i="4" s="1"/>
  <c r="J332" i="4"/>
  <c r="M332" i="4" s="1"/>
  <c r="I332" i="4"/>
  <c r="L332" i="4" s="1"/>
  <c r="J333" i="4"/>
  <c r="M333" i="4" s="1"/>
  <c r="I333" i="4"/>
  <c r="L333" i="4" s="1"/>
  <c r="J334" i="4"/>
  <c r="M334" i="4" s="1"/>
  <c r="I334" i="4"/>
  <c r="L334" i="4" s="1"/>
  <c r="J336" i="4"/>
  <c r="M336" i="4" s="1"/>
  <c r="I336" i="4"/>
  <c r="L336" i="4" s="1"/>
  <c r="J335" i="4"/>
  <c r="M335" i="4" s="1"/>
  <c r="I335" i="4"/>
  <c r="L335" i="4" s="1"/>
  <c r="J337" i="4"/>
  <c r="M337" i="4" s="1"/>
  <c r="I337" i="4"/>
  <c r="L337" i="4" s="1"/>
  <c r="J345" i="4"/>
  <c r="M345" i="4" s="1"/>
  <c r="I345" i="4"/>
  <c r="L345" i="4" s="1"/>
  <c r="J344" i="4"/>
  <c r="M344" i="4" s="1"/>
  <c r="I344" i="4"/>
  <c r="L344" i="4" s="1"/>
  <c r="J338" i="4"/>
  <c r="M338" i="4" s="1"/>
  <c r="I338" i="4"/>
  <c r="L338" i="4" s="1"/>
  <c r="J346" i="4"/>
  <c r="M346" i="4" s="1"/>
  <c r="I346" i="4"/>
  <c r="L346" i="4" s="1"/>
  <c r="J343" i="4"/>
  <c r="M343" i="4" s="1"/>
  <c r="I343" i="4"/>
  <c r="L343" i="4" s="1"/>
  <c r="J341" i="4"/>
  <c r="M341" i="4" s="1"/>
  <c r="I341" i="4"/>
  <c r="L341" i="4" s="1"/>
  <c r="J339" i="4"/>
  <c r="M339" i="4" s="1"/>
  <c r="I339" i="4"/>
  <c r="L339" i="4" s="1"/>
  <c r="J340" i="4"/>
  <c r="M340" i="4" s="1"/>
  <c r="I340" i="4"/>
  <c r="L340" i="4" s="1"/>
  <c r="J342" i="4"/>
  <c r="M342" i="4" s="1"/>
  <c r="I342" i="4"/>
  <c r="L342" i="4" s="1"/>
  <c r="J347" i="4"/>
  <c r="M347" i="4" s="1"/>
  <c r="I347" i="4"/>
  <c r="L347" i="4" s="1"/>
  <c r="J348" i="4"/>
  <c r="M348" i="4" s="1"/>
  <c r="I348" i="4"/>
  <c r="L348" i="4" s="1"/>
  <c r="J351" i="4"/>
  <c r="M351" i="4" s="1"/>
  <c r="I351" i="4"/>
  <c r="L351" i="4" s="1"/>
  <c r="J349" i="4"/>
  <c r="M349" i="4" s="1"/>
  <c r="I349" i="4"/>
  <c r="L349" i="4" s="1"/>
  <c r="J350" i="4"/>
  <c r="M350" i="4" s="1"/>
  <c r="I350" i="4"/>
  <c r="L350" i="4" s="1"/>
  <c r="J352" i="4"/>
  <c r="M352" i="4" s="1"/>
  <c r="I352" i="4"/>
  <c r="L352" i="4" s="1"/>
  <c r="J353" i="4"/>
  <c r="M353" i="4" s="1"/>
  <c r="I353" i="4"/>
  <c r="L353" i="4" s="1"/>
  <c r="J354" i="4"/>
  <c r="M354" i="4" s="1"/>
  <c r="I354" i="4"/>
  <c r="L354" i="4" s="1"/>
  <c r="J355" i="4"/>
  <c r="M355" i="4" s="1"/>
  <c r="I355" i="4"/>
  <c r="L355" i="4" s="1"/>
  <c r="J356" i="4"/>
  <c r="M356" i="4" s="1"/>
  <c r="I356" i="4"/>
  <c r="L356" i="4" s="1"/>
  <c r="J357" i="4"/>
  <c r="M357" i="4" s="1"/>
  <c r="I357" i="4"/>
  <c r="L357" i="4" s="1"/>
  <c r="J358" i="4"/>
  <c r="M358" i="4" s="1"/>
  <c r="I358" i="4"/>
  <c r="L358" i="4" s="1"/>
  <c r="J359" i="4"/>
  <c r="M359" i="4" s="1"/>
  <c r="I359" i="4"/>
  <c r="L359" i="4" s="1"/>
  <c r="J360" i="4"/>
  <c r="M360" i="4" s="1"/>
  <c r="I360" i="4"/>
  <c r="L360" i="4" s="1"/>
  <c r="J362" i="4"/>
  <c r="M362" i="4" s="1"/>
  <c r="I362" i="4"/>
  <c r="L362" i="4" s="1"/>
  <c r="J361" i="4"/>
  <c r="M361" i="4" s="1"/>
  <c r="I361" i="4"/>
  <c r="L361" i="4" s="1"/>
  <c r="J363" i="4"/>
  <c r="M363" i="4" s="1"/>
  <c r="I363" i="4"/>
  <c r="L363" i="4" s="1"/>
  <c r="J364" i="4"/>
  <c r="M364" i="4" s="1"/>
  <c r="I364" i="4"/>
  <c r="L364" i="4" s="1"/>
  <c r="J365" i="4"/>
  <c r="M365" i="4" s="1"/>
  <c r="I365" i="4"/>
  <c r="L365" i="4" s="1"/>
  <c r="J366" i="4"/>
  <c r="M366" i="4" s="1"/>
  <c r="I366" i="4"/>
  <c r="L366" i="4" s="1"/>
  <c r="J368" i="4"/>
  <c r="M368" i="4" s="1"/>
  <c r="I368" i="4"/>
  <c r="L368" i="4" s="1"/>
  <c r="J367" i="4"/>
  <c r="M367" i="4" s="1"/>
  <c r="I367" i="4"/>
  <c r="L367" i="4" s="1"/>
  <c r="J369" i="4"/>
  <c r="M369" i="4" s="1"/>
  <c r="I369" i="4"/>
  <c r="L369" i="4" s="1"/>
  <c r="J370" i="4"/>
  <c r="M370" i="4" s="1"/>
  <c r="I370" i="4"/>
  <c r="L370" i="4" s="1"/>
  <c r="J371" i="4"/>
  <c r="M371" i="4" s="1"/>
  <c r="I371" i="4"/>
  <c r="L371" i="4" s="1"/>
  <c r="J373" i="4"/>
  <c r="M373" i="4" s="1"/>
  <c r="I373" i="4"/>
  <c r="L373" i="4" s="1"/>
  <c r="J375" i="4"/>
  <c r="M375" i="4" s="1"/>
  <c r="I375" i="4"/>
  <c r="L375" i="4" s="1"/>
  <c r="J372" i="4"/>
  <c r="M372" i="4" s="1"/>
  <c r="I372" i="4"/>
  <c r="L372" i="4" s="1"/>
  <c r="J374" i="4"/>
  <c r="M374" i="4" s="1"/>
  <c r="I374" i="4"/>
  <c r="L374" i="4" s="1"/>
  <c r="J376" i="4"/>
  <c r="M376" i="4" s="1"/>
  <c r="I376" i="4"/>
  <c r="L376" i="4" s="1"/>
  <c r="J377" i="4"/>
  <c r="M377" i="4" s="1"/>
  <c r="I377" i="4"/>
  <c r="L377" i="4" s="1"/>
  <c r="J378" i="4"/>
  <c r="M378" i="4" s="1"/>
  <c r="I378" i="4"/>
  <c r="L378" i="4" s="1"/>
  <c r="J379" i="4"/>
  <c r="M379" i="4" s="1"/>
  <c r="I379" i="4"/>
  <c r="L379" i="4" s="1"/>
  <c r="J380" i="4"/>
  <c r="M380" i="4" s="1"/>
  <c r="I380" i="4"/>
  <c r="L380" i="4" s="1"/>
  <c r="J381" i="4"/>
  <c r="M381" i="4" s="1"/>
  <c r="I381" i="4"/>
  <c r="L381" i="4" s="1"/>
  <c r="J383" i="4"/>
  <c r="M383" i="4" s="1"/>
  <c r="I383" i="4"/>
  <c r="L383" i="4" s="1"/>
  <c r="J384" i="4"/>
  <c r="M384" i="4" s="1"/>
  <c r="I384" i="4"/>
  <c r="L384" i="4" s="1"/>
  <c r="J382" i="4"/>
  <c r="M382" i="4" s="1"/>
  <c r="I382" i="4"/>
  <c r="L382" i="4" s="1"/>
  <c r="J385" i="4"/>
  <c r="M385" i="4" s="1"/>
  <c r="I385" i="4"/>
  <c r="L385" i="4" s="1"/>
  <c r="J386" i="4"/>
  <c r="M386" i="4" s="1"/>
  <c r="I386" i="4"/>
  <c r="L386" i="4" s="1"/>
  <c r="J387" i="4"/>
  <c r="M387" i="4" s="1"/>
  <c r="I387" i="4"/>
  <c r="L387" i="4" s="1"/>
  <c r="J388" i="4"/>
  <c r="M388" i="4" s="1"/>
  <c r="I388" i="4"/>
  <c r="L388" i="4" s="1"/>
  <c r="J389" i="4"/>
  <c r="M389" i="4" s="1"/>
  <c r="I389" i="4"/>
  <c r="L389" i="4" s="1"/>
  <c r="J390" i="4"/>
  <c r="M390" i="4" s="1"/>
  <c r="I390" i="4"/>
  <c r="L390" i="4" s="1"/>
  <c r="J391" i="4"/>
  <c r="M391" i="4" s="1"/>
  <c r="I391" i="4"/>
  <c r="L391" i="4" s="1"/>
  <c r="J392" i="4"/>
  <c r="M392" i="4" s="1"/>
  <c r="I392" i="4"/>
  <c r="L392" i="4" s="1"/>
  <c r="J394" i="4"/>
  <c r="M394" i="4" s="1"/>
  <c r="I394" i="4"/>
  <c r="L394" i="4" s="1"/>
  <c r="J393" i="4"/>
  <c r="M393" i="4" s="1"/>
  <c r="I393" i="4"/>
  <c r="L393" i="4" s="1"/>
  <c r="J395" i="4"/>
  <c r="M395" i="4" s="1"/>
  <c r="I395" i="4"/>
  <c r="L395" i="4" s="1"/>
  <c r="J396" i="4"/>
  <c r="M396" i="4" s="1"/>
  <c r="I396" i="4"/>
  <c r="L396" i="4" s="1"/>
  <c r="J397" i="4"/>
  <c r="M397" i="4" s="1"/>
  <c r="I397" i="4"/>
  <c r="L397" i="4" s="1"/>
  <c r="J398" i="4"/>
  <c r="M398" i="4" s="1"/>
  <c r="I398" i="4"/>
  <c r="L398" i="4" s="1"/>
  <c r="J399" i="4"/>
  <c r="M399" i="4" s="1"/>
  <c r="I399" i="4"/>
  <c r="L399" i="4" s="1"/>
  <c r="J400" i="4"/>
  <c r="M400" i="4" s="1"/>
  <c r="I400" i="4"/>
  <c r="L400" i="4" s="1"/>
  <c r="J401" i="4"/>
  <c r="M401" i="4" s="1"/>
  <c r="I401" i="4"/>
  <c r="L401" i="4" s="1"/>
  <c r="J402" i="4"/>
  <c r="M402" i="4" s="1"/>
  <c r="I402" i="4"/>
  <c r="L402" i="4" s="1"/>
  <c r="J403" i="4"/>
  <c r="M403" i="4" s="1"/>
  <c r="I403" i="4"/>
  <c r="L403" i="4" s="1"/>
  <c r="J404" i="4"/>
  <c r="M404" i="4" s="1"/>
  <c r="I404" i="4"/>
  <c r="L404" i="4" s="1"/>
  <c r="J405" i="4"/>
  <c r="M405" i="4" s="1"/>
  <c r="I405" i="4"/>
  <c r="L405" i="4" s="1"/>
  <c r="J407" i="4"/>
  <c r="M407" i="4" s="1"/>
  <c r="I407" i="4"/>
  <c r="L407" i="4" s="1"/>
  <c r="J406" i="4"/>
  <c r="M406" i="4" s="1"/>
  <c r="I406" i="4"/>
  <c r="L406" i="4" s="1"/>
  <c r="J410" i="4"/>
  <c r="M410" i="4" s="1"/>
  <c r="I410" i="4"/>
  <c r="L410" i="4" s="1"/>
  <c r="J411" i="4"/>
  <c r="M411" i="4" s="1"/>
  <c r="I411" i="4"/>
  <c r="L411" i="4" s="1"/>
  <c r="J408" i="4"/>
  <c r="M408" i="4" s="1"/>
  <c r="I408" i="4"/>
  <c r="L408" i="4" s="1"/>
  <c r="J409" i="4"/>
  <c r="M409" i="4" s="1"/>
  <c r="I409" i="4"/>
  <c r="L409" i="4" s="1"/>
  <c r="J412" i="4"/>
  <c r="M412" i="4" s="1"/>
  <c r="I412" i="4"/>
  <c r="L412" i="4" s="1"/>
  <c r="J413" i="4"/>
  <c r="M413" i="4" s="1"/>
  <c r="I413" i="4"/>
  <c r="L413" i="4" s="1"/>
  <c r="J414" i="4"/>
  <c r="M414" i="4" s="1"/>
  <c r="I414" i="4"/>
  <c r="L414" i="4" s="1"/>
  <c r="J415" i="4"/>
  <c r="M415" i="4" s="1"/>
  <c r="I415" i="4"/>
  <c r="L415" i="4" s="1"/>
  <c r="J418" i="4"/>
  <c r="M418" i="4" s="1"/>
  <c r="I418" i="4"/>
  <c r="L418" i="4" s="1"/>
  <c r="J416" i="4"/>
  <c r="M416" i="4" s="1"/>
  <c r="I416" i="4"/>
  <c r="L416" i="4" s="1"/>
  <c r="J419" i="4"/>
  <c r="M419" i="4" s="1"/>
  <c r="I419" i="4"/>
  <c r="L419" i="4" s="1"/>
  <c r="J421" i="4"/>
  <c r="M421" i="4" s="1"/>
  <c r="I421" i="4"/>
  <c r="L421" i="4" s="1"/>
  <c r="J420" i="4"/>
  <c r="M420" i="4" s="1"/>
  <c r="I420" i="4"/>
  <c r="L420" i="4" s="1"/>
  <c r="J417" i="4"/>
  <c r="M417" i="4" s="1"/>
  <c r="I417" i="4"/>
  <c r="L417" i="4" s="1"/>
  <c r="J422" i="4"/>
  <c r="M422" i="4" s="1"/>
  <c r="I422" i="4"/>
  <c r="L422" i="4" s="1"/>
  <c r="J423" i="4"/>
  <c r="M423" i="4" s="1"/>
  <c r="I423" i="4"/>
  <c r="L423" i="4" s="1"/>
  <c r="J424" i="4"/>
  <c r="M424" i="4" s="1"/>
  <c r="I424" i="4"/>
  <c r="L424" i="4" s="1"/>
  <c r="J425" i="4"/>
  <c r="M425" i="4" s="1"/>
  <c r="I425" i="4"/>
  <c r="L425" i="4" s="1"/>
  <c r="J428" i="4"/>
  <c r="M428" i="4" s="1"/>
  <c r="I428" i="4"/>
  <c r="L428" i="4" s="1"/>
  <c r="J429" i="4"/>
  <c r="M429" i="4" s="1"/>
  <c r="I429" i="4"/>
  <c r="L429" i="4" s="1"/>
  <c r="J427" i="4"/>
  <c r="M427" i="4" s="1"/>
  <c r="I427" i="4"/>
  <c r="L427" i="4" s="1"/>
  <c r="J426" i="4"/>
  <c r="M426" i="4" s="1"/>
  <c r="I426" i="4"/>
  <c r="L426" i="4" s="1"/>
  <c r="J430" i="4"/>
  <c r="M430" i="4" s="1"/>
  <c r="I430" i="4"/>
  <c r="L430" i="4" s="1"/>
  <c r="J431" i="4"/>
  <c r="M431" i="4" s="1"/>
  <c r="I431" i="4"/>
  <c r="L431" i="4" s="1"/>
  <c r="J432" i="4"/>
  <c r="M432" i="4" s="1"/>
  <c r="I432" i="4"/>
  <c r="L432" i="4" s="1"/>
  <c r="J433" i="4"/>
  <c r="M433" i="4" s="1"/>
  <c r="I433" i="4"/>
  <c r="L433" i="4" s="1"/>
  <c r="J434" i="4"/>
  <c r="M434" i="4" s="1"/>
  <c r="I434" i="4"/>
  <c r="L434" i="4" s="1"/>
  <c r="J436" i="4"/>
  <c r="M436" i="4" s="1"/>
  <c r="I436" i="4"/>
  <c r="L436" i="4" s="1"/>
  <c r="J435" i="4"/>
  <c r="M435" i="4" s="1"/>
  <c r="I435" i="4"/>
  <c r="L435" i="4" s="1"/>
  <c r="J438" i="4"/>
  <c r="M438" i="4" s="1"/>
  <c r="I438" i="4"/>
  <c r="L438" i="4" s="1"/>
  <c r="J437" i="4"/>
  <c r="M437" i="4" s="1"/>
  <c r="I437" i="4"/>
  <c r="L437" i="4" s="1"/>
  <c r="J439" i="4"/>
  <c r="M439" i="4" s="1"/>
  <c r="I439" i="4"/>
  <c r="L439" i="4" s="1"/>
  <c r="J440" i="4"/>
  <c r="M440" i="4" s="1"/>
  <c r="I440" i="4"/>
  <c r="L440" i="4" s="1"/>
  <c r="J441" i="4"/>
  <c r="M441" i="4" s="1"/>
  <c r="I441" i="4"/>
  <c r="L441" i="4" s="1"/>
  <c r="J443" i="4"/>
  <c r="M443" i="4" s="1"/>
  <c r="I443" i="4"/>
  <c r="L443" i="4" s="1"/>
  <c r="J444" i="4"/>
  <c r="M444" i="4" s="1"/>
  <c r="I444" i="4"/>
  <c r="L444" i="4" s="1"/>
  <c r="J442" i="4"/>
  <c r="M442" i="4" s="1"/>
  <c r="I442" i="4"/>
  <c r="L442" i="4" s="1"/>
  <c r="J446" i="4"/>
  <c r="M446" i="4" s="1"/>
  <c r="I446" i="4"/>
  <c r="L446" i="4" s="1"/>
  <c r="J445" i="4"/>
  <c r="M445" i="4" s="1"/>
  <c r="I445" i="4"/>
  <c r="L445" i="4" s="1"/>
  <c r="J447" i="4"/>
  <c r="M447" i="4" s="1"/>
  <c r="I447" i="4"/>
  <c r="L447" i="4" s="1"/>
  <c r="J448" i="4"/>
  <c r="M448" i="4" s="1"/>
  <c r="I448" i="4"/>
  <c r="L448" i="4" s="1"/>
  <c r="J449" i="4"/>
  <c r="M449" i="4" s="1"/>
  <c r="I449" i="4"/>
  <c r="L449" i="4" s="1"/>
  <c r="J450" i="4"/>
  <c r="M450" i="4" s="1"/>
  <c r="I450" i="4"/>
  <c r="L450" i="4" s="1"/>
  <c r="J451" i="4"/>
  <c r="M451" i="4" s="1"/>
  <c r="I451" i="4"/>
  <c r="L451" i="4" s="1"/>
  <c r="J452" i="4"/>
  <c r="M452" i="4" s="1"/>
  <c r="I452" i="4"/>
  <c r="L452" i="4" s="1"/>
  <c r="J453" i="4"/>
  <c r="M453" i="4" s="1"/>
  <c r="I453" i="4"/>
  <c r="L453" i="4" s="1"/>
  <c r="J454" i="4"/>
  <c r="M454" i="4" s="1"/>
  <c r="I454" i="4"/>
  <c r="L454" i="4" s="1"/>
  <c r="J455" i="4"/>
  <c r="M455" i="4" s="1"/>
  <c r="I455" i="4"/>
  <c r="L455" i="4" s="1"/>
  <c r="J456" i="4"/>
  <c r="M456" i="4" s="1"/>
  <c r="I456" i="4"/>
  <c r="L456" i="4" s="1"/>
  <c r="J457" i="4"/>
  <c r="M457" i="4" s="1"/>
  <c r="I457" i="4"/>
  <c r="L457" i="4" s="1"/>
  <c r="J458" i="4"/>
  <c r="M458" i="4" s="1"/>
  <c r="I458" i="4"/>
  <c r="L458" i="4" s="1"/>
  <c r="J460" i="4"/>
  <c r="M460" i="4" s="1"/>
  <c r="I460" i="4"/>
  <c r="L460" i="4" s="1"/>
  <c r="J459" i="4"/>
  <c r="M459" i="4" s="1"/>
  <c r="I459" i="4"/>
  <c r="L459" i="4" s="1"/>
  <c r="J461" i="4"/>
  <c r="M461" i="4" s="1"/>
  <c r="I461" i="4"/>
  <c r="L461" i="4" s="1"/>
  <c r="J463" i="4"/>
  <c r="M463" i="4" s="1"/>
  <c r="I463" i="4"/>
  <c r="L463" i="4" s="1"/>
  <c r="J462" i="4"/>
  <c r="M462" i="4" s="1"/>
  <c r="I462" i="4"/>
  <c r="L462" i="4" s="1"/>
  <c r="J464" i="4"/>
  <c r="M464" i="4" s="1"/>
  <c r="I464" i="4"/>
  <c r="L464" i="4" s="1"/>
  <c r="J465" i="4"/>
  <c r="M465" i="4" s="1"/>
  <c r="I465" i="4"/>
  <c r="L465" i="4" s="1"/>
  <c r="J466" i="4"/>
  <c r="M466" i="4" s="1"/>
  <c r="I466" i="4"/>
  <c r="L466" i="4" s="1"/>
  <c r="J467" i="4"/>
  <c r="M467" i="4" s="1"/>
  <c r="I467" i="4"/>
  <c r="L467" i="4" s="1"/>
  <c r="J468" i="4"/>
  <c r="M468" i="4" s="1"/>
  <c r="I468" i="4"/>
  <c r="L468" i="4" s="1"/>
  <c r="J472" i="4"/>
  <c r="M472" i="4" s="1"/>
  <c r="I472" i="4"/>
  <c r="L472" i="4" s="1"/>
  <c r="J471" i="4"/>
  <c r="M471" i="4" s="1"/>
  <c r="I471" i="4"/>
  <c r="L471" i="4" s="1"/>
  <c r="J469" i="4"/>
  <c r="M469" i="4" s="1"/>
  <c r="I469" i="4"/>
  <c r="L469" i="4" s="1"/>
  <c r="J470" i="4"/>
  <c r="M470" i="4" s="1"/>
  <c r="I470" i="4"/>
  <c r="L470" i="4" s="1"/>
  <c r="J473" i="4"/>
  <c r="M473" i="4" s="1"/>
  <c r="I473" i="4"/>
  <c r="L473" i="4" s="1"/>
  <c r="J474" i="4"/>
  <c r="M474" i="4" s="1"/>
  <c r="I474" i="4"/>
  <c r="L474" i="4" s="1"/>
  <c r="J475" i="4"/>
  <c r="M475" i="4" s="1"/>
  <c r="I475" i="4"/>
  <c r="L475" i="4" s="1"/>
  <c r="J476" i="4"/>
  <c r="M476" i="4" s="1"/>
  <c r="I476" i="4"/>
  <c r="L476" i="4" s="1"/>
  <c r="J478" i="4"/>
  <c r="M478" i="4" s="1"/>
  <c r="I478" i="4"/>
  <c r="L478" i="4" s="1"/>
  <c r="J477" i="4"/>
  <c r="M477" i="4" s="1"/>
  <c r="I477" i="4"/>
  <c r="L477" i="4" s="1"/>
  <c r="J479" i="4"/>
  <c r="M479" i="4" s="1"/>
  <c r="I479" i="4"/>
  <c r="L479" i="4" s="1"/>
  <c r="J480" i="4"/>
  <c r="M480" i="4" s="1"/>
  <c r="I480" i="4"/>
  <c r="L480" i="4" s="1"/>
  <c r="J481" i="4"/>
  <c r="M481" i="4" s="1"/>
  <c r="I481" i="4"/>
  <c r="L481" i="4" s="1"/>
  <c r="J482" i="4"/>
  <c r="M482" i="4" s="1"/>
  <c r="I482" i="4"/>
  <c r="L482" i="4" s="1"/>
  <c r="J483" i="4"/>
  <c r="M483" i="4" s="1"/>
  <c r="I483" i="4"/>
  <c r="L483" i="4" s="1"/>
  <c r="J484" i="4"/>
  <c r="M484" i="4" s="1"/>
  <c r="I484" i="4"/>
  <c r="L484" i="4" s="1"/>
  <c r="J485" i="4"/>
  <c r="M485" i="4" s="1"/>
  <c r="I485" i="4"/>
  <c r="L485" i="4" s="1"/>
  <c r="J486" i="4"/>
  <c r="M486" i="4" s="1"/>
  <c r="I486" i="4"/>
  <c r="L486" i="4" s="1"/>
  <c r="J487" i="4"/>
  <c r="M487" i="4" s="1"/>
  <c r="I487" i="4"/>
  <c r="L487" i="4" s="1"/>
  <c r="J488" i="4"/>
  <c r="M488" i="4" s="1"/>
  <c r="I488" i="4"/>
  <c r="L488" i="4" s="1"/>
  <c r="J489" i="4"/>
  <c r="M489" i="4" s="1"/>
  <c r="I489" i="4"/>
  <c r="L489" i="4" s="1"/>
  <c r="J490" i="4"/>
  <c r="M490" i="4" s="1"/>
  <c r="I490" i="4"/>
  <c r="L490" i="4" s="1"/>
  <c r="J491" i="4"/>
  <c r="M491" i="4" s="1"/>
  <c r="I491" i="4"/>
  <c r="L491" i="4" s="1"/>
  <c r="J492" i="4"/>
  <c r="M492" i="4" s="1"/>
  <c r="I492" i="4"/>
  <c r="L492" i="4" s="1"/>
  <c r="J493" i="4"/>
  <c r="M493" i="4" s="1"/>
  <c r="I493" i="4"/>
  <c r="L493" i="4" s="1"/>
  <c r="J494" i="4"/>
  <c r="M494" i="4" s="1"/>
  <c r="I494" i="4"/>
  <c r="L494" i="4" s="1"/>
  <c r="J501" i="4"/>
  <c r="M501" i="4" s="1"/>
  <c r="I501" i="4"/>
  <c r="L501" i="4" s="1"/>
  <c r="J500" i="4"/>
  <c r="M500" i="4" s="1"/>
  <c r="I500" i="4"/>
  <c r="L500" i="4" s="1"/>
  <c r="J499" i="4"/>
  <c r="M499" i="4" s="1"/>
  <c r="I499" i="4"/>
  <c r="L499" i="4" s="1"/>
  <c r="J496" i="4"/>
  <c r="M496" i="4" s="1"/>
  <c r="I496" i="4"/>
  <c r="L496" i="4" s="1"/>
  <c r="J497" i="4"/>
  <c r="M497" i="4" s="1"/>
  <c r="I497" i="4"/>
  <c r="L497" i="4" s="1"/>
  <c r="J498" i="4"/>
  <c r="M498" i="4" s="1"/>
  <c r="I498" i="4"/>
  <c r="L498" i="4" s="1"/>
  <c r="J495" i="4"/>
  <c r="M495" i="4" s="1"/>
  <c r="I495" i="4"/>
  <c r="L495" i="4" s="1"/>
  <c r="J505" i="4"/>
  <c r="M505" i="4" s="1"/>
  <c r="I505" i="4"/>
  <c r="L505" i="4" s="1"/>
  <c r="J502" i="4"/>
  <c r="M502" i="4" s="1"/>
  <c r="I502" i="4"/>
  <c r="L502" i="4" s="1"/>
  <c r="J503" i="4"/>
  <c r="M503" i="4" s="1"/>
  <c r="I503" i="4"/>
  <c r="L503" i="4" s="1"/>
  <c r="J504" i="4"/>
  <c r="M504" i="4" s="1"/>
  <c r="I504" i="4"/>
  <c r="L504" i="4" s="1"/>
  <c r="J507" i="4"/>
  <c r="M507" i="4" s="1"/>
  <c r="I507" i="4"/>
  <c r="L507" i="4" s="1"/>
  <c r="J506" i="4"/>
  <c r="M506" i="4" s="1"/>
  <c r="I506" i="4"/>
  <c r="L506" i="4" s="1"/>
  <c r="J508" i="4"/>
  <c r="M508" i="4" s="1"/>
  <c r="I508" i="4"/>
  <c r="L508" i="4" s="1"/>
  <c r="J509" i="4"/>
  <c r="M509" i="4" s="1"/>
  <c r="I509" i="4"/>
  <c r="L509" i="4" s="1"/>
  <c r="J510" i="4"/>
  <c r="M510" i="4" s="1"/>
  <c r="I510" i="4"/>
  <c r="L510" i="4" s="1"/>
  <c r="J511" i="4"/>
  <c r="M511" i="4" s="1"/>
  <c r="I511" i="4"/>
  <c r="L511" i="4" s="1"/>
  <c r="J512" i="4"/>
  <c r="M512" i="4" s="1"/>
  <c r="I512" i="4"/>
  <c r="L512" i="4" s="1"/>
  <c r="J513" i="4"/>
  <c r="M513" i="4" s="1"/>
  <c r="I513" i="4"/>
  <c r="L513" i="4" s="1"/>
  <c r="J514" i="4"/>
  <c r="M514" i="4" s="1"/>
  <c r="I514" i="4"/>
  <c r="L514" i="4" s="1"/>
  <c r="J515" i="4"/>
  <c r="M515" i="4" s="1"/>
  <c r="I515" i="4"/>
  <c r="L515" i="4" s="1"/>
  <c r="J516" i="4"/>
  <c r="M516" i="4" s="1"/>
  <c r="I516" i="4"/>
  <c r="L516" i="4" s="1"/>
  <c r="J517" i="4"/>
  <c r="M517" i="4" s="1"/>
  <c r="I517" i="4"/>
  <c r="L517" i="4" s="1"/>
  <c r="J518" i="4"/>
  <c r="M518" i="4" s="1"/>
  <c r="I518" i="4"/>
  <c r="L518" i="4" s="1"/>
  <c r="J519" i="4"/>
  <c r="M519" i="4" s="1"/>
  <c r="I519" i="4"/>
  <c r="L519" i="4" s="1"/>
  <c r="J520" i="4"/>
  <c r="M520" i="4" s="1"/>
  <c r="I520" i="4"/>
  <c r="L520" i="4" s="1"/>
  <c r="J523" i="4"/>
  <c r="M523" i="4" s="1"/>
  <c r="I523" i="4"/>
  <c r="L523" i="4" s="1"/>
  <c r="J522" i="4"/>
  <c r="M522" i="4" s="1"/>
  <c r="I522" i="4"/>
  <c r="L522" i="4" s="1"/>
  <c r="J521" i="4"/>
  <c r="M521" i="4" s="1"/>
  <c r="I521" i="4"/>
  <c r="L521" i="4" s="1"/>
  <c r="J524" i="4"/>
  <c r="M524" i="4" s="1"/>
  <c r="I524" i="4"/>
  <c r="L524" i="4" s="1"/>
  <c r="J526" i="4"/>
  <c r="M526" i="4" s="1"/>
  <c r="I526" i="4"/>
  <c r="L526" i="4" s="1"/>
  <c r="J525" i="4"/>
  <c r="M525" i="4" s="1"/>
  <c r="I525" i="4"/>
  <c r="L525" i="4" s="1"/>
  <c r="J527" i="4"/>
  <c r="M527" i="4" s="1"/>
  <c r="I527" i="4"/>
  <c r="L527" i="4" s="1"/>
  <c r="J528" i="4"/>
  <c r="M528" i="4" s="1"/>
  <c r="I528" i="4"/>
  <c r="L528" i="4" s="1"/>
  <c r="J530" i="4"/>
  <c r="M530" i="4" s="1"/>
  <c r="I530" i="4"/>
  <c r="L530" i="4" s="1"/>
  <c r="J531" i="4"/>
  <c r="M531" i="4" s="1"/>
  <c r="I531" i="4"/>
  <c r="L531" i="4" s="1"/>
  <c r="J534" i="4"/>
  <c r="M534" i="4" s="1"/>
  <c r="I534" i="4"/>
  <c r="L534" i="4" s="1"/>
  <c r="J532" i="4"/>
  <c r="M532" i="4" s="1"/>
  <c r="I532" i="4"/>
  <c r="L532" i="4" s="1"/>
  <c r="J533" i="4"/>
  <c r="M533" i="4" s="1"/>
  <c r="I533" i="4"/>
  <c r="L533" i="4" s="1"/>
  <c r="J535" i="4"/>
  <c r="M535" i="4" s="1"/>
  <c r="I535" i="4"/>
  <c r="L535" i="4" s="1"/>
  <c r="J544" i="4"/>
  <c r="M544" i="4" s="1"/>
  <c r="I544" i="4"/>
  <c r="L544" i="4" s="1"/>
  <c r="J543" i="4"/>
  <c r="M543" i="4" s="1"/>
  <c r="I543" i="4"/>
  <c r="L543" i="4" s="1"/>
  <c r="J542" i="4"/>
  <c r="M542" i="4" s="1"/>
  <c r="I542" i="4"/>
  <c r="L542" i="4" s="1"/>
  <c r="J545" i="4"/>
  <c r="M545" i="4" s="1"/>
  <c r="I545" i="4"/>
  <c r="L545" i="4" s="1"/>
  <c r="J536" i="4"/>
  <c r="M536" i="4" s="1"/>
  <c r="I536" i="4"/>
  <c r="L536" i="4" s="1"/>
  <c r="J539" i="4"/>
  <c r="M539" i="4" s="1"/>
  <c r="I539" i="4"/>
  <c r="L539" i="4" s="1"/>
  <c r="J538" i="4"/>
  <c r="M538" i="4" s="1"/>
  <c r="I538" i="4"/>
  <c r="L538" i="4" s="1"/>
  <c r="J540" i="4"/>
  <c r="M540" i="4" s="1"/>
  <c r="I540" i="4"/>
  <c r="L540" i="4" s="1"/>
  <c r="J541" i="4"/>
  <c r="M541" i="4" s="1"/>
  <c r="I541" i="4"/>
  <c r="L541" i="4" s="1"/>
  <c r="J537" i="4"/>
  <c r="M537" i="4" s="1"/>
  <c r="I537" i="4"/>
  <c r="L537" i="4" s="1"/>
  <c r="J546" i="4"/>
  <c r="M546" i="4" s="1"/>
  <c r="I546" i="4"/>
  <c r="L546" i="4" s="1"/>
  <c r="J549" i="4"/>
  <c r="M549" i="4" s="1"/>
  <c r="I549" i="4"/>
  <c r="L549" i="4" s="1"/>
  <c r="J550" i="4"/>
  <c r="M550" i="4" s="1"/>
  <c r="I550" i="4"/>
  <c r="L550" i="4" s="1"/>
  <c r="J559" i="4"/>
  <c r="M559" i="4" s="1"/>
  <c r="I559" i="4"/>
  <c r="L559" i="4" s="1"/>
  <c r="J556" i="4"/>
  <c r="M556" i="4" s="1"/>
  <c r="I556" i="4"/>
  <c r="L556" i="4" s="1"/>
  <c r="J555" i="4"/>
  <c r="M555" i="4" s="1"/>
  <c r="I555" i="4"/>
  <c r="L555" i="4" s="1"/>
  <c r="J557" i="4"/>
  <c r="M557" i="4" s="1"/>
  <c r="I557" i="4"/>
  <c r="L557" i="4" s="1"/>
  <c r="J554" i="4"/>
  <c r="M554" i="4" s="1"/>
  <c r="I554" i="4"/>
  <c r="L554" i="4" s="1"/>
  <c r="J558" i="4"/>
  <c r="M558" i="4" s="1"/>
  <c r="I558" i="4"/>
  <c r="L558" i="4" s="1"/>
  <c r="J551" i="4"/>
  <c r="M551" i="4" s="1"/>
  <c r="I551" i="4"/>
  <c r="L551" i="4" s="1"/>
  <c r="J552" i="4"/>
  <c r="M552" i="4" s="1"/>
  <c r="I552" i="4"/>
  <c r="L552" i="4" s="1"/>
  <c r="J553" i="4"/>
  <c r="M553" i="4" s="1"/>
  <c r="I553" i="4"/>
  <c r="L553" i="4" s="1"/>
  <c r="J560" i="4"/>
  <c r="M560" i="4" s="1"/>
  <c r="I560" i="4"/>
  <c r="L560" i="4" s="1"/>
  <c r="J561" i="4"/>
  <c r="M561" i="4" s="1"/>
  <c r="I561" i="4"/>
  <c r="L561" i="4" s="1"/>
  <c r="J562" i="4"/>
  <c r="M562" i="4" s="1"/>
  <c r="I562" i="4"/>
  <c r="L562" i="4" s="1"/>
  <c r="J564" i="4"/>
  <c r="M564" i="4" s="1"/>
  <c r="I564" i="4"/>
  <c r="L564" i="4" s="1"/>
  <c r="J566" i="4"/>
  <c r="M566" i="4" s="1"/>
  <c r="I566" i="4"/>
  <c r="L566" i="4" s="1"/>
  <c r="J565" i="4"/>
  <c r="M565" i="4" s="1"/>
  <c r="I565" i="4"/>
  <c r="L565" i="4" s="1"/>
  <c r="J563" i="4"/>
  <c r="M563" i="4" s="1"/>
  <c r="I563" i="4"/>
  <c r="L563" i="4" s="1"/>
  <c r="J567" i="4"/>
  <c r="M567" i="4" s="1"/>
  <c r="I567" i="4"/>
  <c r="L567" i="4" s="1"/>
  <c r="J568" i="4"/>
  <c r="M568" i="4" s="1"/>
  <c r="I568" i="4"/>
  <c r="L568" i="4" s="1"/>
  <c r="J574" i="4"/>
  <c r="M574" i="4" s="1"/>
  <c r="I574" i="4"/>
  <c r="L574" i="4" s="1"/>
  <c r="J571" i="4"/>
  <c r="M571" i="4" s="1"/>
  <c r="I571" i="4"/>
  <c r="L571" i="4" s="1"/>
  <c r="J569" i="4"/>
  <c r="M569" i="4" s="1"/>
  <c r="I569" i="4"/>
  <c r="L569" i="4" s="1"/>
  <c r="J570" i="4"/>
  <c r="M570" i="4" s="1"/>
  <c r="I570" i="4"/>
  <c r="L570" i="4" s="1"/>
  <c r="J573" i="4"/>
  <c r="M573" i="4" s="1"/>
  <c r="I573" i="4"/>
  <c r="L573" i="4" s="1"/>
  <c r="J572" i="4"/>
  <c r="M572" i="4" s="1"/>
  <c r="I572" i="4"/>
  <c r="L572" i="4" s="1"/>
  <c r="J575" i="4"/>
  <c r="M575" i="4" s="1"/>
  <c r="I575" i="4"/>
  <c r="L575" i="4" s="1"/>
  <c r="J576" i="4"/>
  <c r="M576" i="4" s="1"/>
  <c r="I576" i="4"/>
  <c r="L576" i="4" s="1"/>
  <c r="J577" i="4"/>
  <c r="M577" i="4" s="1"/>
  <c r="I577" i="4"/>
  <c r="L577" i="4" s="1"/>
  <c r="J578" i="4"/>
  <c r="M578" i="4" s="1"/>
  <c r="I578" i="4"/>
  <c r="L578" i="4" s="1"/>
  <c r="J579" i="4"/>
  <c r="M579" i="4" s="1"/>
  <c r="I579" i="4"/>
  <c r="L579" i="4" s="1"/>
  <c r="J580" i="4"/>
  <c r="M580" i="4" s="1"/>
  <c r="I580" i="4"/>
  <c r="L580" i="4" s="1"/>
  <c r="J581" i="4"/>
  <c r="M581" i="4" s="1"/>
  <c r="I581" i="4"/>
  <c r="L581" i="4" s="1"/>
  <c r="J582" i="4"/>
  <c r="M582" i="4" s="1"/>
  <c r="I582" i="4"/>
  <c r="L582" i="4" s="1"/>
  <c r="J583" i="4"/>
  <c r="M583" i="4" s="1"/>
  <c r="I583" i="4"/>
  <c r="L583" i="4" s="1"/>
  <c r="J584" i="4"/>
  <c r="M584" i="4" s="1"/>
  <c r="I584" i="4"/>
  <c r="L584" i="4" s="1"/>
  <c r="J585" i="4"/>
  <c r="M585" i="4" s="1"/>
  <c r="I585" i="4"/>
  <c r="L585" i="4" s="1"/>
  <c r="J586" i="4"/>
  <c r="M586" i="4" s="1"/>
  <c r="I586" i="4"/>
  <c r="L586" i="4" s="1"/>
  <c r="J587" i="4"/>
  <c r="M587" i="4" s="1"/>
  <c r="I587" i="4"/>
  <c r="L587" i="4" s="1"/>
  <c r="J588" i="4"/>
  <c r="M588" i="4" s="1"/>
  <c r="I588" i="4"/>
  <c r="L588" i="4" s="1"/>
  <c r="J589" i="4"/>
  <c r="M589" i="4" s="1"/>
  <c r="I589" i="4"/>
  <c r="L589" i="4" s="1"/>
  <c r="J590" i="4"/>
  <c r="M590" i="4" s="1"/>
  <c r="I590" i="4"/>
  <c r="L590" i="4" s="1"/>
  <c r="J591" i="4"/>
  <c r="M591" i="4" s="1"/>
  <c r="I591" i="4"/>
  <c r="L591" i="4" s="1"/>
  <c r="J592" i="4"/>
  <c r="M592" i="4" s="1"/>
  <c r="I592" i="4"/>
  <c r="L592" i="4" s="1"/>
  <c r="J593" i="4"/>
  <c r="M593" i="4" s="1"/>
  <c r="I593" i="4"/>
  <c r="L593" i="4" s="1"/>
  <c r="J594" i="4"/>
  <c r="M594" i="4" s="1"/>
  <c r="I594" i="4"/>
  <c r="L594" i="4" s="1"/>
  <c r="J595" i="4"/>
  <c r="M595" i="4" s="1"/>
  <c r="I595" i="4"/>
  <c r="L595" i="4" s="1"/>
  <c r="J596" i="4"/>
  <c r="M596" i="4" s="1"/>
  <c r="I596" i="4"/>
  <c r="L596" i="4" s="1"/>
  <c r="J597" i="4"/>
  <c r="M597" i="4" s="1"/>
  <c r="I597" i="4"/>
  <c r="L597" i="4" s="1"/>
  <c r="J599" i="4"/>
  <c r="M599" i="4" s="1"/>
  <c r="I599" i="4"/>
  <c r="L599" i="4" s="1"/>
  <c r="J598" i="4"/>
  <c r="M598" i="4" s="1"/>
  <c r="I598" i="4"/>
  <c r="L598" i="4" s="1"/>
  <c r="J600" i="4"/>
  <c r="M600" i="4" s="1"/>
  <c r="I600" i="4"/>
  <c r="L600" i="4" s="1"/>
  <c r="J601" i="4"/>
  <c r="M601" i="4" s="1"/>
  <c r="I601" i="4"/>
  <c r="L601" i="4" s="1"/>
  <c r="J602" i="4"/>
  <c r="M602" i="4" s="1"/>
  <c r="I602" i="4"/>
  <c r="L602" i="4" s="1"/>
  <c r="J604" i="4"/>
  <c r="M604" i="4" s="1"/>
  <c r="I604" i="4"/>
  <c r="L604" i="4" s="1"/>
  <c r="J603" i="4"/>
  <c r="M603" i="4" s="1"/>
  <c r="I603" i="4"/>
  <c r="L603" i="4" s="1"/>
  <c r="J605" i="4"/>
  <c r="M605" i="4" s="1"/>
  <c r="I605" i="4"/>
  <c r="L605" i="4" s="1"/>
  <c r="J606" i="4"/>
  <c r="M606" i="4" s="1"/>
  <c r="I606" i="4"/>
  <c r="L606" i="4" s="1"/>
  <c r="J607" i="4"/>
  <c r="M607" i="4" s="1"/>
  <c r="I607" i="4"/>
  <c r="L607" i="4" s="1"/>
  <c r="J608" i="4"/>
  <c r="M608" i="4" s="1"/>
  <c r="I608" i="4"/>
  <c r="L608" i="4" s="1"/>
  <c r="J609" i="4"/>
  <c r="M609" i="4" s="1"/>
  <c r="I609" i="4"/>
  <c r="L609" i="4" s="1"/>
  <c r="J610" i="4"/>
  <c r="M610" i="4" s="1"/>
  <c r="I610" i="4"/>
  <c r="L610" i="4" s="1"/>
  <c r="J611" i="4"/>
  <c r="M611" i="4" s="1"/>
  <c r="I611" i="4"/>
  <c r="L611" i="4" s="1"/>
  <c r="J613" i="4"/>
  <c r="M613" i="4" s="1"/>
  <c r="I613" i="4"/>
  <c r="L613" i="4" s="1"/>
  <c r="J612" i="4"/>
  <c r="M612" i="4" s="1"/>
  <c r="I612" i="4"/>
  <c r="L612" i="4" s="1"/>
  <c r="J614" i="4"/>
  <c r="M614" i="4" s="1"/>
  <c r="I614" i="4"/>
  <c r="L614" i="4" s="1"/>
  <c r="J615" i="4"/>
  <c r="M615" i="4" s="1"/>
  <c r="I615" i="4"/>
  <c r="L615" i="4" s="1"/>
  <c r="J616" i="4"/>
  <c r="M616" i="4" s="1"/>
  <c r="I616" i="4"/>
  <c r="L616" i="4" s="1"/>
  <c r="J618" i="4"/>
  <c r="M618" i="4" s="1"/>
  <c r="I618" i="4"/>
  <c r="L618" i="4" s="1"/>
  <c r="J617" i="4"/>
  <c r="M617" i="4" s="1"/>
  <c r="I617" i="4"/>
  <c r="L617" i="4" s="1"/>
  <c r="J619" i="4"/>
  <c r="M619" i="4" s="1"/>
  <c r="I619" i="4"/>
  <c r="L619" i="4" s="1"/>
  <c r="J620" i="4"/>
  <c r="M620" i="4" s="1"/>
  <c r="I620" i="4"/>
  <c r="L620" i="4" s="1"/>
  <c r="J621" i="4"/>
  <c r="M621" i="4" s="1"/>
  <c r="I621" i="4"/>
  <c r="L621" i="4" s="1"/>
  <c r="J622" i="4"/>
  <c r="M622" i="4" s="1"/>
  <c r="I622" i="4"/>
  <c r="L622" i="4" s="1"/>
  <c r="J625" i="4"/>
  <c r="M625" i="4" s="1"/>
  <c r="I625" i="4"/>
  <c r="L625" i="4" s="1"/>
  <c r="J626" i="4"/>
  <c r="M626" i="4" s="1"/>
  <c r="I626" i="4"/>
  <c r="L626" i="4" s="1"/>
  <c r="J624" i="4"/>
  <c r="M624" i="4" s="1"/>
  <c r="I624" i="4"/>
  <c r="L624" i="4" s="1"/>
  <c r="J623" i="4"/>
  <c r="M623" i="4" s="1"/>
  <c r="I623" i="4"/>
  <c r="L623" i="4" s="1"/>
  <c r="J627" i="4"/>
  <c r="M627" i="4" s="1"/>
  <c r="I627" i="4"/>
  <c r="L627" i="4" s="1"/>
  <c r="J629" i="4"/>
  <c r="M629" i="4" s="1"/>
  <c r="I629" i="4"/>
  <c r="L629" i="4" s="1"/>
  <c r="J628" i="4"/>
  <c r="M628" i="4" s="1"/>
  <c r="I628" i="4"/>
  <c r="L628" i="4" s="1"/>
  <c r="J630" i="4"/>
  <c r="M630" i="4" s="1"/>
  <c r="I630" i="4"/>
  <c r="L630" i="4" s="1"/>
  <c r="J631" i="4"/>
  <c r="M631" i="4" s="1"/>
  <c r="I631" i="4"/>
  <c r="L631" i="4" s="1"/>
  <c r="J632" i="4"/>
  <c r="M632" i="4" s="1"/>
  <c r="I632" i="4"/>
  <c r="L632" i="4" s="1"/>
  <c r="J633" i="4"/>
  <c r="M633" i="4" s="1"/>
  <c r="I633" i="4"/>
  <c r="L633" i="4" s="1"/>
  <c r="J634" i="4"/>
  <c r="M634" i="4" s="1"/>
  <c r="I634" i="4"/>
  <c r="L634" i="4" s="1"/>
  <c r="J635" i="4"/>
  <c r="M635" i="4" s="1"/>
  <c r="I635" i="4"/>
  <c r="L635" i="4" s="1"/>
  <c r="J636" i="4"/>
  <c r="M636" i="4" s="1"/>
  <c r="I636" i="4"/>
  <c r="L636" i="4" s="1"/>
  <c r="J637" i="4"/>
  <c r="M637" i="4" s="1"/>
  <c r="I637" i="4"/>
  <c r="L637" i="4" s="1"/>
  <c r="J639" i="4"/>
  <c r="M639" i="4" s="1"/>
  <c r="I639" i="4"/>
  <c r="L639" i="4" s="1"/>
  <c r="J638" i="4"/>
  <c r="M638" i="4" s="1"/>
  <c r="I638" i="4"/>
  <c r="L638" i="4" s="1"/>
  <c r="J641" i="4"/>
  <c r="M641" i="4" s="1"/>
  <c r="I641" i="4"/>
  <c r="L641" i="4" s="1"/>
  <c r="J642" i="4"/>
  <c r="M642" i="4" s="1"/>
  <c r="I642" i="4"/>
  <c r="L642" i="4" s="1"/>
  <c r="J640" i="4"/>
  <c r="M640" i="4" s="1"/>
  <c r="I640" i="4"/>
  <c r="L640" i="4" s="1"/>
  <c r="J643" i="4"/>
  <c r="M643" i="4" s="1"/>
  <c r="I643" i="4"/>
  <c r="L643" i="4" s="1"/>
  <c r="J644" i="4"/>
  <c r="M644" i="4" s="1"/>
  <c r="I644" i="4"/>
  <c r="L644" i="4" s="1"/>
  <c r="J645" i="4"/>
  <c r="M645" i="4" s="1"/>
  <c r="I645" i="4"/>
  <c r="L645" i="4" s="1"/>
  <c r="J646" i="4"/>
  <c r="M646" i="4" s="1"/>
  <c r="I646" i="4"/>
  <c r="L646" i="4" s="1"/>
  <c r="J647" i="4"/>
  <c r="M647" i="4" s="1"/>
  <c r="I647" i="4"/>
  <c r="L647" i="4" s="1"/>
  <c r="J648" i="4"/>
  <c r="M648" i="4" s="1"/>
  <c r="I648" i="4"/>
  <c r="L648" i="4" s="1"/>
  <c r="J649" i="4"/>
  <c r="M649" i="4" s="1"/>
  <c r="I649" i="4"/>
  <c r="L649" i="4" s="1"/>
  <c r="J650" i="4"/>
  <c r="M650" i="4" s="1"/>
  <c r="I650" i="4"/>
  <c r="L650" i="4" s="1"/>
  <c r="J651" i="4"/>
  <c r="M651" i="4" s="1"/>
  <c r="I651" i="4"/>
  <c r="L651" i="4" s="1"/>
  <c r="J652" i="4"/>
  <c r="M652" i="4" s="1"/>
  <c r="I652" i="4"/>
  <c r="L652" i="4" s="1"/>
  <c r="J653" i="4"/>
  <c r="M653" i="4" s="1"/>
  <c r="I653" i="4"/>
  <c r="L653" i="4" s="1"/>
  <c r="J654" i="4"/>
  <c r="M654" i="4" s="1"/>
  <c r="I654" i="4"/>
  <c r="L654" i="4" s="1"/>
  <c r="J655" i="4"/>
  <c r="M655" i="4" s="1"/>
  <c r="I655" i="4"/>
  <c r="L655" i="4" s="1"/>
  <c r="J656" i="4"/>
  <c r="M656" i="4" s="1"/>
  <c r="I656" i="4"/>
  <c r="L656" i="4" s="1"/>
  <c r="J657" i="4"/>
  <c r="M657" i="4" s="1"/>
  <c r="I657" i="4"/>
  <c r="L657" i="4" s="1"/>
  <c r="J658" i="4"/>
  <c r="M658" i="4" s="1"/>
  <c r="I658" i="4"/>
  <c r="L658" i="4" s="1"/>
  <c r="J659" i="4"/>
  <c r="M659" i="4" s="1"/>
  <c r="I659" i="4"/>
  <c r="L659" i="4" s="1"/>
  <c r="J660" i="4"/>
  <c r="M660" i="4" s="1"/>
  <c r="I660" i="4"/>
  <c r="L660" i="4" s="1"/>
  <c r="J661" i="4"/>
  <c r="M661" i="4" s="1"/>
  <c r="I661" i="4"/>
  <c r="L661" i="4" s="1"/>
  <c r="J662" i="4"/>
  <c r="M662" i="4" s="1"/>
  <c r="I662" i="4"/>
  <c r="L662" i="4" s="1"/>
  <c r="J663" i="4"/>
  <c r="M663" i="4" s="1"/>
  <c r="I663" i="4"/>
  <c r="L663" i="4" s="1"/>
  <c r="J664" i="4"/>
  <c r="M664" i="4" s="1"/>
  <c r="I664" i="4"/>
  <c r="L664" i="4" s="1"/>
  <c r="J666" i="4"/>
  <c r="M666" i="4" s="1"/>
  <c r="I666" i="4"/>
  <c r="L666" i="4" s="1"/>
  <c r="J667" i="4"/>
  <c r="M667" i="4" s="1"/>
  <c r="I667" i="4"/>
  <c r="L667" i="4" s="1"/>
  <c r="J665" i="4"/>
  <c r="M665" i="4" s="1"/>
  <c r="I665" i="4"/>
  <c r="L665" i="4" s="1"/>
  <c r="J668" i="4"/>
  <c r="M668" i="4" s="1"/>
  <c r="I668" i="4"/>
  <c r="L668" i="4" s="1"/>
  <c r="J669" i="4"/>
  <c r="M669" i="4" s="1"/>
  <c r="I669" i="4"/>
  <c r="L669" i="4" s="1"/>
  <c r="J670" i="4"/>
  <c r="M670" i="4" s="1"/>
  <c r="I670" i="4"/>
  <c r="L670" i="4" s="1"/>
  <c r="J671" i="4"/>
  <c r="M671" i="4" s="1"/>
  <c r="I671" i="4"/>
  <c r="L671" i="4" s="1"/>
  <c r="J672" i="4"/>
  <c r="M672" i="4" s="1"/>
  <c r="I672" i="4"/>
  <c r="L672" i="4" s="1"/>
  <c r="J673" i="4"/>
  <c r="M673" i="4" s="1"/>
  <c r="I673" i="4"/>
  <c r="L673" i="4" s="1"/>
  <c r="J674" i="4"/>
  <c r="M674" i="4" s="1"/>
  <c r="I674" i="4"/>
  <c r="L674" i="4" s="1"/>
  <c r="J675" i="4"/>
  <c r="M675" i="4" s="1"/>
  <c r="I675" i="4"/>
  <c r="L675" i="4" s="1"/>
  <c r="J710" i="4"/>
  <c r="M710" i="4" s="1"/>
  <c r="I710" i="4"/>
  <c r="L710" i="4" s="1"/>
  <c r="J709" i="4"/>
  <c r="M709" i="4" s="1"/>
  <c r="I709" i="4"/>
  <c r="L709" i="4" s="1"/>
  <c r="J711" i="4"/>
  <c r="M711" i="4" s="1"/>
  <c r="I711" i="4"/>
  <c r="L711" i="4" s="1"/>
  <c r="J676" i="4"/>
  <c r="M676" i="4" s="1"/>
  <c r="I676" i="4"/>
  <c r="L676" i="4" s="1"/>
  <c r="J677" i="4"/>
  <c r="M677" i="4" s="1"/>
  <c r="I677" i="4"/>
  <c r="L677" i="4" s="1"/>
  <c r="J678" i="4"/>
  <c r="M678" i="4" s="1"/>
  <c r="I678" i="4"/>
  <c r="L678" i="4" s="1"/>
  <c r="J679" i="4"/>
  <c r="M679" i="4" s="1"/>
  <c r="I679" i="4"/>
  <c r="L679" i="4" s="1"/>
  <c r="J680" i="4"/>
  <c r="M680" i="4" s="1"/>
  <c r="I680" i="4"/>
  <c r="L680" i="4" s="1"/>
  <c r="J681" i="4"/>
  <c r="M681" i="4" s="1"/>
  <c r="I681" i="4"/>
  <c r="L681" i="4" s="1"/>
  <c r="J682" i="4"/>
  <c r="M682" i="4" s="1"/>
  <c r="I682" i="4"/>
  <c r="L682" i="4" s="1"/>
  <c r="J683" i="4"/>
  <c r="M683" i="4" s="1"/>
  <c r="I683" i="4"/>
  <c r="L683" i="4" s="1"/>
  <c r="J684" i="4"/>
  <c r="M684" i="4" s="1"/>
  <c r="I684" i="4"/>
  <c r="L684" i="4" s="1"/>
  <c r="J685" i="4"/>
  <c r="M685" i="4" s="1"/>
  <c r="I685" i="4"/>
  <c r="L685" i="4" s="1"/>
  <c r="J686" i="4"/>
  <c r="M686" i="4" s="1"/>
  <c r="I686" i="4"/>
  <c r="L686" i="4" s="1"/>
  <c r="J687" i="4"/>
  <c r="M687" i="4" s="1"/>
  <c r="I687" i="4"/>
  <c r="L687" i="4" s="1"/>
  <c r="J688" i="4"/>
  <c r="M688" i="4" s="1"/>
  <c r="I688" i="4"/>
  <c r="L688" i="4" s="1"/>
  <c r="J689" i="4"/>
  <c r="M689" i="4" s="1"/>
  <c r="I689" i="4"/>
  <c r="L689" i="4" s="1"/>
  <c r="J690" i="4"/>
  <c r="M690" i="4" s="1"/>
  <c r="I690" i="4"/>
  <c r="L690" i="4" s="1"/>
  <c r="J691" i="4"/>
  <c r="M691" i="4" s="1"/>
  <c r="I691" i="4"/>
  <c r="L691" i="4" s="1"/>
  <c r="J692" i="4"/>
  <c r="M692" i="4" s="1"/>
  <c r="I692" i="4"/>
  <c r="L692" i="4" s="1"/>
  <c r="J693" i="4"/>
  <c r="M693" i="4" s="1"/>
  <c r="I693" i="4"/>
  <c r="L693" i="4" s="1"/>
  <c r="J694" i="4"/>
  <c r="M694" i="4" s="1"/>
  <c r="I694" i="4"/>
  <c r="L694" i="4" s="1"/>
  <c r="J695" i="4"/>
  <c r="M695" i="4" s="1"/>
  <c r="I695" i="4"/>
  <c r="L695" i="4" s="1"/>
  <c r="J696" i="4"/>
  <c r="M696" i="4" s="1"/>
  <c r="I696" i="4"/>
  <c r="L696" i="4" s="1"/>
  <c r="J697" i="4"/>
  <c r="M697" i="4" s="1"/>
  <c r="I697" i="4"/>
  <c r="L697" i="4" s="1"/>
  <c r="J698" i="4"/>
  <c r="M698" i="4" s="1"/>
  <c r="I698" i="4"/>
  <c r="L698" i="4" s="1"/>
  <c r="J699" i="4"/>
  <c r="M699" i="4" s="1"/>
  <c r="I699" i="4"/>
  <c r="L699" i="4" s="1"/>
  <c r="J700" i="4"/>
  <c r="M700" i="4" s="1"/>
  <c r="I700" i="4"/>
  <c r="L700" i="4" s="1"/>
  <c r="J701" i="4"/>
  <c r="M701" i="4" s="1"/>
  <c r="I701" i="4"/>
  <c r="L701" i="4" s="1"/>
  <c r="J702" i="4"/>
  <c r="M702" i="4" s="1"/>
  <c r="I702" i="4"/>
  <c r="L702" i="4" s="1"/>
  <c r="J703" i="4"/>
  <c r="M703" i="4" s="1"/>
  <c r="I703" i="4"/>
  <c r="L703" i="4" s="1"/>
  <c r="J706" i="4"/>
  <c r="M706" i="4" s="1"/>
  <c r="I706" i="4"/>
  <c r="L706" i="4" s="1"/>
  <c r="J704" i="4"/>
  <c r="M704" i="4" s="1"/>
  <c r="I704" i="4"/>
  <c r="L704" i="4" s="1"/>
  <c r="J705" i="4"/>
  <c r="M705" i="4" s="1"/>
  <c r="I705" i="4"/>
  <c r="L705" i="4" s="1"/>
  <c r="J707" i="4"/>
  <c r="M707" i="4" s="1"/>
  <c r="I707" i="4"/>
  <c r="L707" i="4" s="1"/>
  <c r="J708" i="4"/>
  <c r="M708" i="4" s="1"/>
  <c r="I708" i="4"/>
  <c r="L708" i="4" s="1"/>
  <c r="J738" i="4"/>
  <c r="M738" i="4" s="1"/>
  <c r="I738" i="4"/>
  <c r="L738" i="4" s="1"/>
  <c r="J737" i="4"/>
  <c r="M737" i="4" s="1"/>
  <c r="I737" i="4"/>
  <c r="L737" i="4" s="1"/>
  <c r="J736" i="4"/>
  <c r="M736" i="4" s="1"/>
  <c r="I736" i="4"/>
  <c r="L736" i="4" s="1"/>
  <c r="J739" i="4"/>
  <c r="M739" i="4" s="1"/>
  <c r="I739" i="4"/>
  <c r="L739" i="4" s="1"/>
  <c r="J740" i="4"/>
  <c r="M740" i="4" s="1"/>
  <c r="I740" i="4"/>
  <c r="L740" i="4" s="1"/>
  <c r="J712" i="4"/>
  <c r="M712" i="4" s="1"/>
  <c r="I712" i="4"/>
  <c r="L712" i="4" s="1"/>
  <c r="J713" i="4"/>
  <c r="M713" i="4" s="1"/>
  <c r="I713" i="4"/>
  <c r="L713" i="4" s="1"/>
  <c r="J714" i="4"/>
  <c r="M714" i="4" s="1"/>
  <c r="I714" i="4"/>
  <c r="L714" i="4" s="1"/>
  <c r="J715" i="4"/>
  <c r="M715" i="4" s="1"/>
  <c r="I715" i="4"/>
  <c r="L715" i="4" s="1"/>
  <c r="J717" i="4"/>
  <c r="M717" i="4" s="1"/>
  <c r="I717" i="4"/>
  <c r="L717" i="4" s="1"/>
  <c r="J716" i="4"/>
  <c r="M716" i="4" s="1"/>
  <c r="I716" i="4"/>
  <c r="L716" i="4" s="1"/>
  <c r="J719" i="4"/>
  <c r="M719" i="4" s="1"/>
  <c r="I719" i="4"/>
  <c r="L719" i="4" s="1"/>
  <c r="J718" i="4"/>
  <c r="M718" i="4" s="1"/>
  <c r="I718" i="4"/>
  <c r="L718" i="4" s="1"/>
  <c r="J720" i="4"/>
  <c r="M720" i="4" s="1"/>
  <c r="I720" i="4"/>
  <c r="L720" i="4" s="1"/>
  <c r="J721" i="4"/>
  <c r="M721" i="4" s="1"/>
  <c r="I721" i="4"/>
  <c r="L721" i="4" s="1"/>
  <c r="J722" i="4"/>
  <c r="M722" i="4" s="1"/>
  <c r="I722" i="4"/>
  <c r="L722" i="4" s="1"/>
  <c r="J723" i="4"/>
  <c r="M723" i="4" s="1"/>
  <c r="I723" i="4"/>
  <c r="L723" i="4" s="1"/>
  <c r="J724" i="4"/>
  <c r="M724" i="4" s="1"/>
  <c r="I724" i="4"/>
  <c r="L724" i="4" s="1"/>
  <c r="J725" i="4"/>
  <c r="M725" i="4" s="1"/>
  <c r="I725" i="4"/>
  <c r="L725" i="4" s="1"/>
  <c r="J726" i="4"/>
  <c r="M726" i="4" s="1"/>
  <c r="I726" i="4"/>
  <c r="L726" i="4" s="1"/>
  <c r="J727" i="4"/>
  <c r="M727" i="4" s="1"/>
  <c r="I727" i="4"/>
  <c r="L727" i="4" s="1"/>
  <c r="J731" i="4"/>
  <c r="M731" i="4" s="1"/>
  <c r="I731" i="4"/>
  <c r="L731" i="4" s="1"/>
  <c r="J728" i="4"/>
  <c r="M728" i="4" s="1"/>
  <c r="I728" i="4"/>
  <c r="L728" i="4" s="1"/>
  <c r="J729" i="4"/>
  <c r="M729" i="4" s="1"/>
  <c r="I729" i="4"/>
  <c r="L729" i="4" s="1"/>
  <c r="J730" i="4"/>
  <c r="M730" i="4" s="1"/>
  <c r="I730" i="4"/>
  <c r="L730" i="4" s="1"/>
  <c r="J734" i="4"/>
  <c r="M734" i="4" s="1"/>
  <c r="I734" i="4"/>
  <c r="L734" i="4" s="1"/>
  <c r="J733" i="4"/>
  <c r="M733" i="4" s="1"/>
  <c r="I733" i="4"/>
  <c r="L733" i="4" s="1"/>
  <c r="J732" i="4"/>
  <c r="M732" i="4" s="1"/>
  <c r="I732" i="4"/>
  <c r="L732" i="4" s="1"/>
  <c r="J735" i="4"/>
  <c r="M735" i="4" s="1"/>
  <c r="I735" i="4"/>
  <c r="L735" i="4" s="1"/>
  <c r="J741" i="4"/>
  <c r="M741" i="4" s="1"/>
  <c r="I741" i="4"/>
  <c r="L741" i="4" s="1"/>
  <c r="J742" i="4"/>
  <c r="M742" i="4" s="1"/>
  <c r="I742" i="4"/>
  <c r="L742" i="4" s="1"/>
  <c r="J743" i="4"/>
  <c r="M743" i="4" s="1"/>
  <c r="I743" i="4"/>
  <c r="L743" i="4" s="1"/>
  <c r="J744" i="4"/>
  <c r="M744" i="4" s="1"/>
  <c r="I744" i="4"/>
  <c r="L744" i="4" s="1"/>
  <c r="J745" i="4"/>
  <c r="M745" i="4" s="1"/>
  <c r="I745" i="4"/>
  <c r="L745" i="4" s="1"/>
  <c r="J746" i="4"/>
  <c r="M746" i="4" s="1"/>
  <c r="I746" i="4"/>
  <c r="L746" i="4" s="1"/>
  <c r="J747" i="4"/>
  <c r="M747" i="4" s="1"/>
  <c r="I747" i="4"/>
  <c r="L747" i="4" s="1"/>
  <c r="J748" i="4"/>
  <c r="M748" i="4" s="1"/>
  <c r="I748" i="4"/>
  <c r="L748" i="4" s="1"/>
  <c r="J749" i="4"/>
  <c r="M749" i="4" s="1"/>
  <c r="I749" i="4"/>
  <c r="L749" i="4" s="1"/>
  <c r="J750" i="4"/>
  <c r="M750" i="4" s="1"/>
  <c r="I750" i="4"/>
  <c r="L750" i="4" s="1"/>
  <c r="J751" i="4"/>
  <c r="M751" i="4" s="1"/>
  <c r="I751" i="4"/>
  <c r="L751" i="4" s="1"/>
  <c r="J752" i="4"/>
  <c r="M752" i="4" s="1"/>
  <c r="I752" i="4"/>
  <c r="L752" i="4" s="1"/>
  <c r="J753" i="4"/>
  <c r="M753" i="4" s="1"/>
  <c r="I753" i="4"/>
  <c r="L753" i="4" s="1"/>
  <c r="J754" i="4"/>
  <c r="M754" i="4" s="1"/>
  <c r="I754" i="4"/>
  <c r="L754" i="4" s="1"/>
  <c r="J755" i="4"/>
  <c r="M755" i="4" s="1"/>
  <c r="I755" i="4"/>
  <c r="L755" i="4" s="1"/>
  <c r="J756" i="4"/>
  <c r="M756" i="4" s="1"/>
  <c r="I756" i="4"/>
  <c r="L756" i="4" s="1"/>
  <c r="J757" i="4"/>
  <c r="M757" i="4" s="1"/>
  <c r="I757" i="4"/>
  <c r="L757" i="4" s="1"/>
  <c r="J758" i="4"/>
  <c r="M758" i="4" s="1"/>
  <c r="I758" i="4"/>
  <c r="L758" i="4" s="1"/>
  <c r="J759" i="4"/>
  <c r="M759" i="4" s="1"/>
  <c r="I759" i="4"/>
  <c r="L759" i="4" s="1"/>
  <c r="J760" i="4"/>
  <c r="M760" i="4" s="1"/>
  <c r="I760" i="4"/>
  <c r="L760" i="4" s="1"/>
  <c r="J761" i="4"/>
  <c r="M761" i="4" s="1"/>
  <c r="I761" i="4"/>
  <c r="L761" i="4" s="1"/>
  <c r="J762" i="4"/>
  <c r="M762" i="4" s="1"/>
  <c r="I762" i="4"/>
  <c r="L762" i="4" s="1"/>
  <c r="J763" i="4"/>
  <c r="M763" i="4" s="1"/>
  <c r="I763" i="4"/>
  <c r="L763" i="4" s="1"/>
  <c r="J764" i="4"/>
  <c r="M764" i="4" s="1"/>
  <c r="I764" i="4"/>
  <c r="L764" i="4" s="1"/>
  <c r="J765" i="4"/>
  <c r="M765" i="4" s="1"/>
  <c r="I765" i="4"/>
  <c r="L765" i="4" s="1"/>
  <c r="J767" i="4"/>
  <c r="M767" i="4" s="1"/>
  <c r="I767" i="4"/>
  <c r="L767" i="4" s="1"/>
  <c r="J766" i="4"/>
  <c r="M766" i="4" s="1"/>
  <c r="I766" i="4"/>
  <c r="L766" i="4" s="1"/>
  <c r="J768" i="4"/>
  <c r="M768" i="4" s="1"/>
  <c r="I768" i="4"/>
  <c r="L768" i="4" s="1"/>
  <c r="J769" i="4"/>
  <c r="M769" i="4" s="1"/>
  <c r="I769" i="4"/>
  <c r="L769" i="4" s="1"/>
  <c r="J770" i="4"/>
  <c r="M770" i="4" s="1"/>
  <c r="I770" i="4"/>
  <c r="L770" i="4" s="1"/>
  <c r="J771" i="4"/>
  <c r="M771" i="4" s="1"/>
  <c r="I771" i="4"/>
  <c r="L771" i="4" s="1"/>
  <c r="J772" i="4"/>
  <c r="M772" i="4" s="1"/>
  <c r="I772" i="4"/>
  <c r="L772" i="4" s="1"/>
  <c r="J773" i="4"/>
  <c r="M773" i="4" s="1"/>
  <c r="I773" i="4"/>
  <c r="L773" i="4" s="1"/>
  <c r="J774" i="4"/>
  <c r="M774" i="4" s="1"/>
  <c r="I774" i="4"/>
  <c r="L774" i="4" s="1"/>
  <c r="J775" i="4"/>
  <c r="M775" i="4" s="1"/>
  <c r="I775" i="4"/>
  <c r="L775" i="4" s="1"/>
  <c r="J776" i="4"/>
  <c r="M776" i="4" s="1"/>
  <c r="I776" i="4"/>
  <c r="L776" i="4" s="1"/>
  <c r="J777" i="4"/>
  <c r="M777" i="4" s="1"/>
  <c r="I777" i="4"/>
  <c r="L777" i="4" s="1"/>
  <c r="J778" i="4"/>
  <c r="M778" i="4" s="1"/>
  <c r="I778" i="4"/>
  <c r="L778" i="4" s="1"/>
  <c r="J780" i="4"/>
  <c r="M780" i="4" s="1"/>
  <c r="I780" i="4"/>
  <c r="L780" i="4" s="1"/>
  <c r="J779" i="4"/>
  <c r="M779" i="4" s="1"/>
  <c r="I779" i="4"/>
  <c r="L779" i="4" s="1"/>
  <c r="J781" i="4"/>
  <c r="M781" i="4" s="1"/>
  <c r="I781" i="4"/>
  <c r="L781" i="4" s="1"/>
  <c r="J782" i="4"/>
  <c r="M782" i="4" s="1"/>
  <c r="I782" i="4"/>
  <c r="L782" i="4" s="1"/>
  <c r="J783" i="4"/>
  <c r="M783" i="4" s="1"/>
  <c r="I783" i="4"/>
  <c r="L783" i="4" s="1"/>
  <c r="J784" i="4"/>
  <c r="M784" i="4" s="1"/>
  <c r="I784" i="4"/>
  <c r="L784" i="4" s="1"/>
  <c r="J785" i="4"/>
  <c r="M785" i="4" s="1"/>
  <c r="I785" i="4"/>
  <c r="L785" i="4" s="1"/>
  <c r="J786" i="4"/>
  <c r="M786" i="4" s="1"/>
  <c r="I786" i="4"/>
  <c r="L786" i="4" s="1"/>
  <c r="J787" i="4"/>
  <c r="M787" i="4" s="1"/>
  <c r="I787" i="4"/>
  <c r="L787" i="4" s="1"/>
  <c r="J839" i="4"/>
  <c r="M839" i="4" s="1"/>
  <c r="I839" i="4"/>
  <c r="L839" i="4" s="1"/>
  <c r="J838" i="4"/>
  <c r="M838" i="4" s="1"/>
  <c r="I838" i="4"/>
  <c r="L838" i="4" s="1"/>
  <c r="J841" i="4"/>
  <c r="M841" i="4" s="1"/>
  <c r="I841" i="4"/>
  <c r="L841" i="4" s="1"/>
  <c r="J840" i="4"/>
  <c r="M840" i="4" s="1"/>
  <c r="I840" i="4"/>
  <c r="L840" i="4" s="1"/>
  <c r="J815" i="4"/>
  <c r="M815" i="4" s="1"/>
  <c r="I815" i="4"/>
  <c r="L815" i="4" s="1"/>
  <c r="J816" i="4"/>
  <c r="M816" i="4" s="1"/>
  <c r="I816" i="4"/>
  <c r="L816" i="4" s="1"/>
  <c r="J817" i="4"/>
  <c r="M817" i="4" s="1"/>
  <c r="I817" i="4"/>
  <c r="L817" i="4" s="1"/>
  <c r="J818" i="4"/>
  <c r="M818" i="4" s="1"/>
  <c r="I818" i="4"/>
  <c r="L818" i="4" s="1"/>
  <c r="J819" i="4"/>
  <c r="M819" i="4" s="1"/>
  <c r="I819" i="4"/>
  <c r="L819" i="4" s="1"/>
  <c r="J820" i="4"/>
  <c r="M820" i="4" s="1"/>
  <c r="I820" i="4"/>
  <c r="L820" i="4" s="1"/>
  <c r="J822" i="4"/>
  <c r="M822" i="4" s="1"/>
  <c r="I822" i="4"/>
  <c r="L822" i="4" s="1"/>
  <c r="J823" i="4"/>
  <c r="M823" i="4" s="1"/>
  <c r="I823" i="4"/>
  <c r="L823" i="4" s="1"/>
  <c r="J824" i="4"/>
  <c r="M824" i="4" s="1"/>
  <c r="I824" i="4"/>
  <c r="L824" i="4" s="1"/>
  <c r="J826" i="4"/>
  <c r="M826" i="4" s="1"/>
  <c r="I826" i="4"/>
  <c r="L826" i="4" s="1"/>
  <c r="J829" i="4"/>
  <c r="M829" i="4" s="1"/>
  <c r="I829" i="4"/>
  <c r="L829" i="4" s="1"/>
  <c r="J827" i="4"/>
  <c r="M827" i="4" s="1"/>
  <c r="I827" i="4"/>
  <c r="L827" i="4" s="1"/>
  <c r="J828" i="4"/>
  <c r="M828" i="4" s="1"/>
  <c r="I828" i="4"/>
  <c r="L828" i="4" s="1"/>
  <c r="J830" i="4"/>
  <c r="M830" i="4" s="1"/>
  <c r="I830" i="4"/>
  <c r="L830" i="4" s="1"/>
  <c r="J831" i="4"/>
  <c r="M831" i="4" s="1"/>
  <c r="I831" i="4"/>
  <c r="L831" i="4" s="1"/>
  <c r="J834" i="4"/>
  <c r="M834" i="4" s="1"/>
  <c r="I834" i="4"/>
  <c r="L834" i="4" s="1"/>
  <c r="J832" i="4"/>
  <c r="M832" i="4" s="1"/>
  <c r="I832" i="4"/>
  <c r="L832" i="4" s="1"/>
  <c r="J835" i="4"/>
  <c r="M835" i="4" s="1"/>
  <c r="I835" i="4"/>
  <c r="L835" i="4" s="1"/>
  <c r="J837" i="4"/>
  <c r="M837" i="4" s="1"/>
  <c r="I837" i="4"/>
  <c r="L837" i="4" s="1"/>
  <c r="J836" i="4"/>
  <c r="M836" i="4" s="1"/>
  <c r="I836" i="4"/>
  <c r="L836" i="4" s="1"/>
  <c r="K724" i="4" l="1"/>
  <c r="K741" i="4"/>
  <c r="K734" i="4"/>
  <c r="K731" i="4"/>
  <c r="K720" i="4"/>
  <c r="K712" i="4"/>
  <c r="K737" i="4"/>
  <c r="K682" i="4"/>
  <c r="K678" i="4"/>
  <c r="K709" i="4"/>
  <c r="K649" i="4"/>
  <c r="K645" i="4"/>
  <c r="K463" i="4"/>
  <c r="K450" i="4"/>
  <c r="K445" i="4"/>
  <c r="K443" i="4"/>
  <c r="K437" i="4"/>
  <c r="K434" i="4"/>
  <c r="K430" i="4"/>
  <c r="K422" i="4"/>
  <c r="K419" i="4"/>
  <c r="K414" i="4"/>
  <c r="K386" i="4"/>
  <c r="K642" i="4"/>
  <c r="K717" i="4"/>
  <c r="K705" i="4"/>
  <c r="K702" i="4"/>
  <c r="K698" i="4"/>
  <c r="K694" i="4"/>
  <c r="K690" i="4"/>
  <c r="K686" i="4"/>
  <c r="K673" i="4"/>
  <c r="K832" i="4"/>
  <c r="K828" i="4"/>
  <c r="K824" i="4"/>
  <c r="K815" i="4"/>
  <c r="K839" i="4"/>
  <c r="K784" i="4"/>
  <c r="K779" i="4"/>
  <c r="K776" i="4"/>
  <c r="K772" i="4"/>
  <c r="K768" i="4"/>
  <c r="K764" i="4"/>
  <c r="K760" i="4"/>
  <c r="K756" i="4"/>
  <c r="K752" i="4"/>
  <c r="K748" i="4"/>
  <c r="K744" i="4"/>
  <c r="K735" i="4"/>
  <c r="K730" i="4"/>
  <c r="K727" i="4"/>
  <c r="K723" i="4"/>
  <c r="K718" i="4"/>
  <c r="K715" i="4"/>
  <c r="K740" i="4"/>
  <c r="K738" i="4"/>
  <c r="K704" i="4"/>
  <c r="K701" i="4"/>
  <c r="K697" i="4"/>
  <c r="K693" i="4"/>
  <c r="K689" i="4"/>
  <c r="K685" i="4"/>
  <c r="K681" i="4"/>
  <c r="K677" i="4"/>
  <c r="K710" i="4"/>
  <c r="K672" i="4"/>
  <c r="K668" i="4"/>
  <c r="K664" i="4"/>
  <c r="K660" i="4"/>
  <c r="K656" i="4"/>
  <c r="K652" i="4"/>
  <c r="K648" i="4"/>
  <c r="K644" i="4"/>
  <c r="K641" i="4"/>
  <c r="K636" i="4"/>
  <c r="K632" i="4"/>
  <c r="K629" i="4"/>
  <c r="K626" i="4"/>
  <c r="K620" i="4"/>
  <c r="K616" i="4"/>
  <c r="K613" i="4"/>
  <c r="K608" i="4"/>
  <c r="K603" i="4"/>
  <c r="K600" i="4"/>
  <c r="K596" i="4"/>
  <c r="K592" i="4"/>
  <c r="K588" i="4"/>
  <c r="K584" i="4"/>
  <c r="K580" i="4"/>
  <c r="K576" i="4"/>
  <c r="K570" i="4"/>
  <c r="K568" i="4"/>
  <c r="K566" i="4"/>
  <c r="K560" i="4"/>
  <c r="K558" i="4"/>
  <c r="K556" i="4"/>
  <c r="K546" i="4"/>
  <c r="K538" i="4"/>
  <c r="K542" i="4"/>
  <c r="K533" i="4"/>
  <c r="K530" i="4"/>
  <c r="K526" i="4"/>
  <c r="K523" i="4"/>
  <c r="K517" i="4"/>
  <c r="K513" i="4"/>
  <c r="K509" i="4"/>
  <c r="K504" i="4"/>
  <c r="K495" i="4"/>
  <c r="K499" i="4"/>
  <c r="K493" i="4"/>
  <c r="K489" i="4"/>
  <c r="K485" i="4"/>
  <c r="K481" i="4"/>
  <c r="K478" i="4"/>
  <c r="K473" i="4"/>
  <c r="K472" i="4"/>
  <c r="K465" i="4"/>
  <c r="K461" i="4"/>
  <c r="K457" i="4"/>
  <c r="K453" i="4"/>
  <c r="K449" i="4"/>
  <c r="K446" i="4"/>
  <c r="K441" i="4"/>
  <c r="K438" i="4"/>
  <c r="K433" i="4"/>
  <c r="K426" i="4"/>
  <c r="K425" i="4"/>
  <c r="K417" i="4"/>
  <c r="K416" i="4"/>
  <c r="K413" i="4"/>
  <c r="K411" i="4"/>
  <c r="K405" i="4"/>
  <c r="K401" i="4"/>
  <c r="K397" i="4"/>
  <c r="K394" i="4"/>
  <c r="K389" i="4"/>
  <c r="K385" i="4"/>
  <c r="K381" i="4"/>
  <c r="K377" i="4"/>
  <c r="K375" i="4"/>
  <c r="K369" i="4"/>
  <c r="K365" i="4"/>
  <c r="K362" i="4"/>
  <c r="K357" i="4"/>
  <c r="K353" i="4"/>
  <c r="K351" i="4"/>
  <c r="K340" i="4"/>
  <c r="K346" i="4"/>
  <c r="K337" i="4"/>
  <c r="K333" i="4"/>
  <c r="K329" i="4"/>
  <c r="K325" i="4"/>
  <c r="K321" i="4"/>
  <c r="K312" i="4"/>
  <c r="K317" i="4"/>
  <c r="K309" i="4"/>
  <c r="K303" i="4"/>
  <c r="K306" i="4"/>
  <c r="K297" i="4"/>
  <c r="K294" i="4"/>
  <c r="K289" i="4"/>
  <c r="K284" i="4"/>
  <c r="K283" i="4"/>
  <c r="K277" i="4"/>
  <c r="K273" i="4"/>
  <c r="K270" i="4"/>
  <c r="K266" i="4"/>
  <c r="K261" i="4"/>
  <c r="K259" i="4"/>
  <c r="K253" i="4"/>
  <c r="K250" i="4"/>
  <c r="K244" i="4"/>
  <c r="K241" i="4"/>
  <c r="K237" i="4"/>
  <c r="K234" i="4"/>
  <c r="K230" i="4"/>
  <c r="K226" i="4"/>
  <c r="K222" i="4"/>
  <c r="K216" i="4"/>
  <c r="K212" i="4"/>
  <c r="K213" i="4"/>
  <c r="K206" i="4"/>
  <c r="K200" i="4"/>
  <c r="K198" i="4"/>
  <c r="K194" i="4"/>
  <c r="K189" i="4"/>
  <c r="K184" i="4"/>
  <c r="K180" i="4"/>
  <c r="K177" i="4"/>
  <c r="K172" i="4"/>
  <c r="K169" i="4"/>
  <c r="K166" i="4"/>
  <c r="K160" i="4"/>
  <c r="K158" i="4"/>
  <c r="K154" i="4"/>
  <c r="K149" i="4"/>
  <c r="K145" i="4"/>
  <c r="K141" i="4"/>
  <c r="K130" i="4"/>
  <c r="K127" i="4"/>
  <c r="K128" i="4"/>
  <c r="K125" i="4"/>
  <c r="K121" i="4"/>
  <c r="K117" i="4"/>
  <c r="K113" i="4"/>
  <c r="K108" i="4"/>
  <c r="K105" i="4"/>
  <c r="K93" i="4"/>
  <c r="K99" i="4"/>
  <c r="K98" i="4"/>
  <c r="K81" i="4"/>
  <c r="K78" i="4"/>
  <c r="K72" i="4"/>
  <c r="K69" i="4"/>
  <c r="K66" i="4"/>
  <c r="K61" i="4"/>
  <c r="K59" i="4"/>
  <c r="K48" i="4"/>
  <c r="K42" i="4"/>
  <c r="K52" i="4"/>
  <c r="K55" i="4"/>
  <c r="K37" i="4"/>
  <c r="K32" i="4"/>
  <c r="K29" i="4"/>
  <c r="K11" i="4"/>
  <c r="K23" i="4"/>
  <c r="K9" i="4"/>
  <c r="K22" i="4"/>
  <c r="K7" i="4"/>
  <c r="K428" i="4"/>
  <c r="K383" i="4"/>
  <c r="K666" i="4"/>
  <c r="K637" i="4"/>
  <c r="K408" i="4"/>
  <c r="K661" i="4"/>
  <c r="K669" i="4"/>
  <c r="K657" i="4"/>
  <c r="K653" i="4"/>
  <c r="K458" i="4"/>
  <c r="K454" i="4"/>
  <c r="K407" i="4"/>
  <c r="K633" i="4"/>
  <c r="K628" i="4"/>
  <c r="K624" i="4"/>
  <c r="K621" i="4"/>
  <c r="K402" i="4"/>
  <c r="K819" i="4"/>
  <c r="K618" i="4"/>
  <c r="K612" i="4"/>
  <c r="K609" i="4"/>
  <c r="K605" i="4"/>
  <c r="K601" i="4"/>
  <c r="K398" i="4"/>
  <c r="K393" i="4"/>
  <c r="K390" i="4"/>
  <c r="K378" i="4"/>
  <c r="K372" i="4"/>
  <c r="K370" i="4"/>
  <c r="K366" i="4"/>
  <c r="K361" i="4"/>
  <c r="K358" i="4"/>
  <c r="K354" i="4"/>
  <c r="K349" i="4"/>
  <c r="K342" i="4"/>
  <c r="K343" i="4"/>
  <c r="K345" i="4"/>
  <c r="K334" i="4"/>
  <c r="K330" i="4"/>
  <c r="K326" i="4"/>
  <c r="K322" i="4"/>
  <c r="K318" i="4"/>
  <c r="K314" i="4"/>
  <c r="K311" i="4"/>
  <c r="K304" i="4"/>
  <c r="K300" i="4"/>
  <c r="K298" i="4"/>
  <c r="K292" i="4"/>
  <c r="K291" i="4"/>
  <c r="K286" i="4"/>
  <c r="K285" i="4"/>
  <c r="K278" i="4"/>
  <c r="K274" i="4"/>
  <c r="K272" i="4"/>
  <c r="K262" i="4"/>
  <c r="K263" i="4"/>
  <c r="K256" i="4"/>
  <c r="K254" i="4"/>
  <c r="K249" i="4"/>
  <c r="K246" i="4"/>
  <c r="K242" i="4"/>
  <c r="K239" i="4"/>
  <c r="K233" i="4"/>
  <c r="K229" i="4"/>
  <c r="K225" i="4"/>
  <c r="K221" i="4"/>
  <c r="K218" i="4"/>
  <c r="K214" i="4"/>
  <c r="K210" i="4"/>
  <c r="K142" i="4"/>
  <c r="K129" i="4"/>
  <c r="K138" i="4"/>
  <c r="K133" i="4"/>
  <c r="K126" i="4"/>
  <c r="K114" i="4"/>
  <c r="K205" i="4"/>
  <c r="K202" i="4"/>
  <c r="K153" i="4"/>
  <c r="K146" i="4"/>
  <c r="K199" i="4"/>
  <c r="K150" i="4"/>
  <c r="K816" i="4"/>
  <c r="K838" i="4"/>
  <c r="K785" i="4"/>
  <c r="K781" i="4"/>
  <c r="K777" i="4"/>
  <c r="K773" i="4"/>
  <c r="K769" i="4"/>
  <c r="K765" i="4"/>
  <c r="K761" i="4"/>
  <c r="K757" i="4"/>
  <c r="K753" i="4"/>
  <c r="K749" i="4"/>
  <c r="K745" i="4"/>
  <c r="K835" i="4"/>
  <c r="K830" i="4"/>
  <c r="K826" i="4"/>
  <c r="K820" i="4"/>
  <c r="K192" i="4"/>
  <c r="K190" i="4"/>
  <c r="K186" i="4"/>
  <c r="K182" i="4"/>
  <c r="K179" i="4"/>
  <c r="K174" i="4"/>
  <c r="K170" i="4"/>
  <c r="K165" i="4"/>
  <c r="K163" i="4"/>
  <c r="K157" i="4"/>
  <c r="K100" i="4"/>
  <c r="K91" i="4"/>
  <c r="K122" i="4"/>
  <c r="K110" i="4"/>
  <c r="K106" i="4"/>
  <c r="K90" i="4"/>
  <c r="K87" i="4"/>
  <c r="K102" i="4"/>
  <c r="K88" i="4"/>
  <c r="K85" i="4"/>
  <c r="K82" i="4"/>
  <c r="K76" i="4"/>
  <c r="K74" i="4"/>
  <c r="K70" i="4"/>
  <c r="K65" i="4"/>
  <c r="K62" i="4"/>
  <c r="K57" i="4"/>
  <c r="K50" i="4"/>
  <c r="K44" i="4"/>
  <c r="K56" i="4"/>
  <c r="K54" i="4"/>
  <c r="K34" i="4"/>
  <c r="K18" i="4"/>
  <c r="K17" i="4"/>
  <c r="K8" i="4"/>
  <c r="K836" i="4"/>
  <c r="K834" i="4"/>
  <c r="K827" i="4"/>
  <c r="K823" i="4"/>
  <c r="K818" i="4"/>
  <c r="K840" i="4"/>
  <c r="K787" i="4"/>
  <c r="K783" i="4"/>
  <c r="K780" i="4"/>
  <c r="K775" i="4"/>
  <c r="K771" i="4"/>
  <c r="K766" i="4"/>
  <c r="K763" i="4"/>
  <c r="K759" i="4"/>
  <c r="K755" i="4"/>
  <c r="K751" i="4"/>
  <c r="K747" i="4"/>
  <c r="K743" i="4"/>
  <c r="K732" i="4"/>
  <c r="K729" i="4"/>
  <c r="K726" i="4"/>
  <c r="K722" i="4"/>
  <c r="K719" i="4"/>
  <c r="K714" i="4"/>
  <c r="K739" i="4"/>
  <c r="K708" i="4"/>
  <c r="K706" i="4"/>
  <c r="K700" i="4"/>
  <c r="K696" i="4"/>
  <c r="K692" i="4"/>
  <c r="K688" i="4"/>
  <c r="K684" i="4"/>
  <c r="K680" i="4"/>
  <c r="K676" i="4"/>
  <c r="K675" i="4"/>
  <c r="K671" i="4"/>
  <c r="K665" i="4"/>
  <c r="K663" i="4"/>
  <c r="K659" i="4"/>
  <c r="K655" i="4"/>
  <c r="K651" i="4"/>
  <c r="K647" i="4"/>
  <c r="K643" i="4"/>
  <c r="K638" i="4"/>
  <c r="K635" i="4"/>
  <c r="K631" i="4"/>
  <c r="K627" i="4"/>
  <c r="K625" i="4"/>
  <c r="K619" i="4"/>
  <c r="K615" i="4"/>
  <c r="K611" i="4"/>
  <c r="K607" i="4"/>
  <c r="K604" i="4"/>
  <c r="K598" i="4"/>
  <c r="K595" i="4"/>
  <c r="K591" i="4"/>
  <c r="K587" i="4"/>
  <c r="K583" i="4"/>
  <c r="K579" i="4"/>
  <c r="K575" i="4"/>
  <c r="K569" i="4"/>
  <c r="K567" i="4"/>
  <c r="K564" i="4"/>
  <c r="K553" i="4"/>
  <c r="K554" i="4"/>
  <c r="K559" i="4"/>
  <c r="K537" i="4"/>
  <c r="K539" i="4"/>
  <c r="K543" i="4"/>
  <c r="K532" i="4"/>
  <c r="K528" i="4"/>
  <c r="K524" i="4"/>
  <c r="K520" i="4"/>
  <c r="K516" i="4"/>
  <c r="K512" i="4"/>
  <c r="K508" i="4"/>
  <c r="K503" i="4"/>
  <c r="K498" i="4"/>
  <c r="K500" i="4"/>
  <c r="K492" i="4"/>
  <c r="K488" i="4"/>
  <c r="K484" i="4"/>
  <c r="K480" i="4"/>
  <c r="K476" i="4"/>
  <c r="K470" i="4"/>
  <c r="K468" i="4"/>
  <c r="K464" i="4"/>
  <c r="K459" i="4"/>
  <c r="K456" i="4"/>
  <c r="K452" i="4"/>
  <c r="K448" i="4"/>
  <c r="K442" i="4"/>
  <c r="K440" i="4"/>
  <c r="K435" i="4"/>
  <c r="K432" i="4"/>
  <c r="K427" i="4"/>
  <c r="K424" i="4"/>
  <c r="K420" i="4"/>
  <c r="K418" i="4"/>
  <c r="K412" i="4"/>
  <c r="K410" i="4"/>
  <c r="K404" i="4"/>
  <c r="K400" i="4"/>
  <c r="K396" i="4"/>
  <c r="K392" i="4"/>
  <c r="K388" i="4"/>
  <c r="K382" i="4"/>
  <c r="K380" i="4"/>
  <c r="K376" i="4"/>
  <c r="K373" i="4"/>
  <c r="K367" i="4"/>
  <c r="K364" i="4"/>
  <c r="K360" i="4"/>
  <c r="K356" i="4"/>
  <c r="K352" i="4"/>
  <c r="K348" i="4"/>
  <c r="K338" i="4"/>
  <c r="K335" i="4"/>
  <c r="K332" i="4"/>
  <c r="K328" i="4"/>
  <c r="K324" i="4"/>
  <c r="K320" i="4"/>
  <c r="K315" i="4"/>
  <c r="K308" i="4"/>
  <c r="K305" i="4"/>
  <c r="K307" i="4"/>
  <c r="K295" i="4"/>
  <c r="K296" i="4"/>
  <c r="K287" i="4"/>
  <c r="K282" i="4"/>
  <c r="K280" i="4"/>
  <c r="K6" i="4"/>
  <c r="K3" i="4"/>
  <c r="K313" i="4"/>
  <c r="K597" i="4"/>
  <c r="K593" i="4"/>
  <c r="K589" i="4"/>
  <c r="K585" i="4"/>
  <c r="K581" i="4"/>
  <c r="K577" i="4"/>
  <c r="K573" i="4"/>
  <c r="K574" i="4"/>
  <c r="K565" i="4"/>
  <c r="K561" i="4"/>
  <c r="K551" i="4"/>
  <c r="K555" i="4"/>
  <c r="K549" i="4"/>
  <c r="K540" i="4"/>
  <c r="K545" i="4"/>
  <c r="K535" i="4"/>
  <c r="K531" i="4"/>
  <c r="K525" i="4"/>
  <c r="K522" i="4"/>
  <c r="K518" i="4"/>
  <c r="K514" i="4"/>
  <c r="K510" i="4"/>
  <c r="K507" i="4"/>
  <c r="K505" i="4"/>
  <c r="K496" i="4"/>
  <c r="K494" i="4"/>
  <c r="K490" i="4"/>
  <c r="K486" i="4"/>
  <c r="K482" i="4"/>
  <c r="K477" i="4"/>
  <c r="K474" i="4"/>
  <c r="K471" i="4"/>
  <c r="K466" i="4"/>
  <c r="K38" i="4"/>
  <c r="K30" i="4"/>
  <c r="K24" i="4"/>
  <c r="K21" i="4"/>
  <c r="K837" i="4"/>
  <c r="K831" i="4"/>
  <c r="K829" i="4"/>
  <c r="K822" i="4"/>
  <c r="K817" i="4"/>
  <c r="K841" i="4"/>
  <c r="K786" i="4"/>
  <c r="K782" i="4"/>
  <c r="K778" i="4"/>
  <c r="K774" i="4"/>
  <c r="K770" i="4"/>
  <c r="K767" i="4"/>
  <c r="K762" i="4"/>
  <c r="K758" i="4"/>
  <c r="K754" i="4"/>
  <c r="K750" i="4"/>
  <c r="K746" i="4"/>
  <c r="K742" i="4"/>
  <c r="K733" i="4"/>
  <c r="K728" i="4"/>
  <c r="K721" i="4"/>
  <c r="K716" i="4"/>
  <c r="K713" i="4"/>
  <c r="K736" i="4"/>
  <c r="K707" i="4"/>
  <c r="K703" i="4"/>
  <c r="K699" i="4"/>
  <c r="K695" i="4"/>
  <c r="K691" i="4"/>
  <c r="K687" i="4"/>
  <c r="K683" i="4"/>
  <c r="K679" i="4"/>
  <c r="K711" i="4"/>
  <c r="K674" i="4"/>
  <c r="K670" i="4"/>
  <c r="K667" i="4"/>
  <c r="K662" i="4"/>
  <c r="K658" i="4"/>
  <c r="K654" i="4"/>
  <c r="K650" i="4"/>
  <c r="K646" i="4"/>
  <c r="K640" i="4"/>
  <c r="K639" i="4"/>
  <c r="K634" i="4"/>
  <c r="K630" i="4"/>
  <c r="K623" i="4"/>
  <c r="K622" i="4"/>
  <c r="K617" i="4"/>
  <c r="K614" i="4"/>
  <c r="K610" i="4"/>
  <c r="K606" i="4"/>
  <c r="K602" i="4"/>
  <c r="K599" i="4"/>
  <c r="K594" i="4"/>
  <c r="K590" i="4"/>
  <c r="K586" i="4"/>
  <c r="K582" i="4"/>
  <c r="K578" i="4"/>
  <c r="K572" i="4"/>
  <c r="K571" i="4"/>
  <c r="K563" i="4"/>
  <c r="K562" i="4"/>
  <c r="K552" i="4"/>
  <c r="K557" i="4"/>
  <c r="K550" i="4"/>
  <c r="K541" i="4"/>
  <c r="K536" i="4"/>
  <c r="K544" i="4"/>
  <c r="K534" i="4"/>
  <c r="K527" i="4"/>
  <c r="K521" i="4"/>
  <c r="K519" i="4"/>
  <c r="K515" i="4"/>
  <c r="K511" i="4"/>
  <c r="K506" i="4"/>
  <c r="K502" i="4"/>
  <c r="K497" i="4"/>
  <c r="K501" i="4"/>
  <c r="K491" i="4"/>
  <c r="K487" i="4"/>
  <c r="K483" i="4"/>
  <c r="K479" i="4"/>
  <c r="K475" i="4"/>
  <c r="K469" i="4"/>
  <c r="K467" i="4"/>
  <c r="K462" i="4"/>
  <c r="K460" i="4"/>
  <c r="K455" i="4"/>
  <c r="K451" i="4"/>
  <c r="K447" i="4"/>
  <c r="K444" i="4"/>
  <c r="K439" i="4"/>
  <c r="K436" i="4"/>
  <c r="K431" i="4"/>
  <c r="K429" i="4"/>
  <c r="K423" i="4"/>
  <c r="K421" i="4"/>
  <c r="K415" i="4"/>
  <c r="K409" i="4"/>
  <c r="K406" i="4"/>
  <c r="K403" i="4"/>
  <c r="K399" i="4"/>
  <c r="K395" i="4"/>
  <c r="K391" i="4"/>
  <c r="K387" i="4"/>
  <c r="K384" i="4"/>
  <c r="K379" i="4"/>
  <c r="K374" i="4"/>
  <c r="K371" i="4"/>
  <c r="K368" i="4"/>
  <c r="K363" i="4"/>
  <c r="K359" i="4"/>
  <c r="K355" i="4"/>
  <c r="K350" i="4"/>
  <c r="K347" i="4"/>
  <c r="K339" i="4"/>
  <c r="K341" i="4"/>
  <c r="K344" i="4"/>
  <c r="K336" i="4"/>
  <c r="K331" i="4"/>
  <c r="K327" i="4"/>
  <c r="K323" i="4"/>
  <c r="K319" i="4"/>
  <c r="K316" i="4"/>
  <c r="K310" i="4"/>
  <c r="K302" i="4"/>
  <c r="K301" i="4"/>
  <c r="K299" i="4"/>
  <c r="K293" i="4"/>
  <c r="K290" i="4"/>
  <c r="K288" i="4"/>
  <c r="K281" i="4"/>
  <c r="K279" i="4"/>
  <c r="K275" i="4"/>
  <c r="K269" i="4"/>
  <c r="K265" i="4"/>
  <c r="K264" i="4"/>
  <c r="K257" i="4"/>
  <c r="K255" i="4"/>
  <c r="K252" i="4"/>
  <c r="K247" i="4"/>
  <c r="K245" i="4"/>
  <c r="K238" i="4"/>
  <c r="K236" i="4"/>
  <c r="K232" i="4"/>
  <c r="K227" i="4"/>
  <c r="K224" i="4"/>
  <c r="K219" i="4"/>
  <c r="K217" i="4"/>
  <c r="K208" i="4"/>
  <c r="K207" i="4"/>
  <c r="K203" i="4"/>
  <c r="K196" i="4"/>
  <c r="K195" i="4"/>
  <c r="K191" i="4"/>
  <c r="K187" i="4"/>
  <c r="K183" i="4"/>
  <c r="K178" i="4"/>
  <c r="K175" i="4"/>
  <c r="K171" i="4"/>
  <c r="K167" i="4"/>
  <c r="K162" i="4"/>
  <c r="K159" i="4"/>
  <c r="K155" i="4"/>
  <c r="K151" i="4"/>
  <c r="K147" i="4"/>
  <c r="K143" i="4"/>
  <c r="K139" i="4"/>
  <c r="K137" i="4"/>
  <c r="K136" i="4"/>
  <c r="K134" i="4"/>
  <c r="K123" i="4"/>
  <c r="K120" i="4"/>
  <c r="K115" i="4"/>
  <c r="K111" i="4"/>
  <c r="K107" i="4"/>
  <c r="K103" i="4"/>
  <c r="K86" i="4"/>
  <c r="K84" i="4"/>
  <c r="K92" i="4"/>
  <c r="K96" i="4"/>
  <c r="K83" i="4"/>
  <c r="K79" i="4"/>
  <c r="K77" i="4"/>
  <c r="K71" i="4"/>
  <c r="K64" i="4"/>
  <c r="K63" i="4"/>
  <c r="K58" i="4"/>
  <c r="K47" i="4"/>
  <c r="K49" i="4"/>
  <c r="K51" i="4"/>
  <c r="K53" i="4"/>
  <c r="K39" i="4"/>
  <c r="K35" i="4"/>
  <c r="K31" i="4"/>
  <c r="K25" i="4"/>
  <c r="K16" i="4"/>
  <c r="K10" i="4"/>
  <c r="K13" i="4"/>
  <c r="K14" i="4"/>
  <c r="K5" i="4"/>
  <c r="K276" i="4"/>
  <c r="K271" i="4"/>
  <c r="K268" i="4"/>
  <c r="K267" i="4"/>
  <c r="K260" i="4"/>
  <c r="K258" i="4"/>
  <c r="K251" i="4"/>
  <c r="K248" i="4"/>
  <c r="K243" i="4"/>
  <c r="K240" i="4"/>
  <c r="K235" i="4"/>
  <c r="K231" i="4"/>
  <c r="K228" i="4"/>
  <c r="K223" i="4"/>
  <c r="K220" i="4"/>
  <c r="K215" i="4"/>
  <c r="K211" i="4"/>
  <c r="K209" i="4"/>
  <c r="K204" i="4"/>
  <c r="K201" i="4"/>
  <c r="K197" i="4"/>
  <c r="K193" i="4"/>
  <c r="K188" i="4"/>
  <c r="K185" i="4"/>
  <c r="K181" i="4"/>
  <c r="K176" i="4"/>
  <c r="K173" i="4"/>
  <c r="K168" i="4"/>
  <c r="K164" i="4"/>
  <c r="K161" i="4"/>
  <c r="K156" i="4"/>
  <c r="K152" i="4"/>
  <c r="K148" i="4"/>
  <c r="K144" i="4"/>
  <c r="K131" i="4"/>
  <c r="K132" i="4"/>
  <c r="K135" i="4"/>
  <c r="K124" i="4"/>
  <c r="K119" i="4"/>
  <c r="K116" i="4"/>
  <c r="K112" i="4"/>
  <c r="K109" i="4"/>
  <c r="K104" i="4"/>
  <c r="K89" i="4"/>
  <c r="K101" i="4"/>
  <c r="K95" i="4"/>
  <c r="K94" i="4"/>
  <c r="K97" i="4"/>
  <c r="K80" i="4"/>
  <c r="K75" i="4"/>
  <c r="K73" i="4"/>
  <c r="K68" i="4"/>
  <c r="K67" i="4"/>
  <c r="K60" i="4"/>
  <c r="K41" i="4"/>
  <c r="K46" i="4"/>
  <c r="K45" i="4"/>
  <c r="K43" i="4"/>
  <c r="K40" i="4"/>
  <c r="K36" i="4"/>
  <c r="K33" i="4"/>
  <c r="K27" i="4"/>
  <c r="K19" i="4"/>
  <c r="K12" i="4"/>
  <c r="K15" i="4"/>
  <c r="K20" i="4"/>
  <c r="K725" i="4"/>
  <c r="K4" i="4"/>
  <c r="K118" i="4"/>
  <c r="K140" i="4"/>
  <c r="P745" i="4"/>
  <c r="K3"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Fritsch, David A.</author>
  </authors>
  <commentList>
    <comment ref="H569" authorId="0" shapeId="0" xr:uid="{00000000-0006-0000-0200-000002000000}">
      <text>
        <r>
          <rPr>
            <b/>
            <sz val="8"/>
            <color indexed="81"/>
            <rFont val="Tahoma"/>
            <family val="2"/>
          </rPr>
          <t>Fritsch, David A.:</t>
        </r>
        <r>
          <rPr>
            <sz val="8"/>
            <color indexed="81"/>
            <rFont val="Tahoma"/>
            <family val="2"/>
          </rPr>
          <t xml:space="preserve">
Not built into VA, just MD</t>
        </r>
      </text>
    </comment>
    <comment ref="Q676" authorId="0" shapeId="0" xr:uid="{00000000-0006-0000-0200-000001000000}">
      <text>
        <r>
          <rPr>
            <b/>
            <sz val="8"/>
            <color indexed="81"/>
            <rFont val="Tahoma"/>
            <family val="2"/>
          </rPr>
          <t>Fritsch, David A.:</t>
        </r>
        <r>
          <rPr>
            <sz val="8"/>
            <color indexed="81"/>
            <rFont val="Tahoma"/>
            <family val="2"/>
          </rPr>
          <t xml:space="preserve">
Assume size similar to Tioga Extension.
</t>
        </r>
      </text>
    </comment>
    <comment ref="Q818" authorId="0" shapeId="0" xr:uid="{00000000-0006-0000-0200-000005000000}">
      <text>
        <r>
          <rPr>
            <b/>
            <sz val="8"/>
            <color indexed="81"/>
            <rFont val="Tahoma"/>
            <family val="2"/>
          </rPr>
          <t>Fritsch, David A.:</t>
        </r>
        <r>
          <rPr>
            <sz val="8"/>
            <color indexed="81"/>
            <rFont val="Tahoma"/>
            <family val="2"/>
          </rPr>
          <t xml:space="preserve">
7000 HP of compression at Pleasant Valley.</t>
        </r>
      </text>
    </comment>
    <comment ref="Q848" authorId="0" shapeId="0" xr:uid="{00000000-0006-0000-0200-000003000000}">
      <text>
        <r>
          <rPr>
            <b/>
            <sz val="8"/>
            <color indexed="81"/>
            <rFont val="Tahoma"/>
            <family val="2"/>
          </rPr>
          <t>Fritsch, David A.:</t>
        </r>
        <r>
          <rPr>
            <sz val="8"/>
            <color indexed="81"/>
            <rFont val="Tahoma"/>
            <family val="2"/>
          </rPr>
          <t xml:space="preserve">
6000 HP of compression at Pleasant Valley.</t>
        </r>
      </text>
    </comment>
    <comment ref="Q867" authorId="0" shapeId="0" xr:uid="{00000000-0006-0000-0200-000004000000}">
      <text>
        <r>
          <rPr>
            <b/>
            <sz val="8"/>
            <color indexed="81"/>
            <rFont val="Tahoma"/>
            <family val="2"/>
          </rPr>
          <t>Fritsch, David A.:</t>
        </r>
        <r>
          <rPr>
            <sz val="8"/>
            <color indexed="81"/>
            <rFont val="Tahoma"/>
            <family val="2"/>
          </rPr>
          <t xml:space="preserve">
48,835 HP of compression in 3 states.</t>
        </r>
      </text>
    </comment>
  </commentList>
</comments>
</file>

<file path=xl/sharedStrings.xml><?xml version="1.0" encoding="utf-8"?>
<sst xmlns="http://schemas.openxmlformats.org/spreadsheetml/2006/main" count="12517" uniqueCount="3796">
  <si>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</si>
  <si>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</si>
  <si>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</si>
  <si>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</si>
  <si>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</si>
  <si>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</si>
  <si>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</si>
  <si>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</si>
  <si>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</si>
  <si>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</si>
  <si>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</si>
  <si>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</si>
  <si>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</si>
  <si>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</si>
  <si>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</si>
  <si>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</si>
  <si>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</si>
  <si>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</si>
  <si>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</si>
  <si>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</si>
  <si>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</si>
  <si>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</si>
  <si>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</si>
  <si>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</si>
  <si>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</si>
  <si>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</si>
  <si>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</si>
  <si>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</si>
  <si>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</si>
  <si>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</si>
  <si>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</si>
  <si>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</si>
  <si>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</si>
  <si>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</si>
  <si>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</si>
  <si>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</si>
  <si>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</si>
  <si>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</si>
  <si>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</si>
  <si>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</si>
  <si>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</si>
  <si>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</si>
  <si>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</si>
  <si>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</si>
  <si>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</si>
  <si>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</si>
  <si>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</si>
  <si>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</si>
  <si>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</si>
  <si>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</si>
  <si>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</si>
  <si>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</si>
  <si>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</si>
  <si>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</si>
  <si>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</si>
  <si>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</si>
  <si>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</si>
  <si>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</si>
  <si>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</si>
  <si>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</si>
  <si>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</si>
  <si>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</si>
  <si>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</si>
  <si>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</si>
  <si>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</si>
  <si>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</si>
  <si>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</si>
  <si>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</si>
  <si>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</si>
  <si>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</si>
  <si>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</si>
  <si>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</si>
  <si>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</si>
  <si>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</si>
  <si>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</si>
  <si>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</si>
  <si>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</si>
  <si>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</si>
  <si>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</si>
  <si>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</si>
  <si>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</si>
  <si>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</si>
  <si>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</si>
  <si>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</si>
  <si>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</si>
  <si>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</si>
  <si>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</si>
  <si>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</si>
  <si>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</si>
  <si>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</si>
  <si>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</si>
  <si>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</si>
  <si>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</si>
  <si>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</si>
  <si>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</si>
  <si>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</si>
  <si>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</si>
  <si>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</si>
  <si>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</si>
  <si>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</si>
  <si>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</si>
  <si>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</si>
  <si>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</si>
  <si>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</si>
  <si>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</si>
  <si>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</si>
  <si>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</si>
  <si>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</si>
  <si>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</si>
  <si>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</si>
  <si>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</si>
  <si>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</si>
  <si>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</si>
  <si>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</si>
  <si>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</si>
  <si>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</si>
  <si>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</si>
  <si>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</si>
  <si>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</si>
  <si>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</si>
  <si>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</si>
  <si>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</si>
  <si>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</si>
  <si>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</si>
  <si>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</si>
  <si>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</si>
  <si>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</si>
  <si>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</si>
  <si>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</si>
  <si>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</si>
  <si>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</si>
  <si>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</si>
  <si>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</si>
  <si>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</si>
  <si>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</si>
  <si>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</si>
  <si>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</si>
  <si>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</si>
  <si>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</si>
  <si>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</si>
  <si>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</si>
  <si>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</si>
  <si>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</si>
  <si>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</si>
  <si>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</si>
  <si>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</si>
  <si>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</si>
  <si>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</si>
  <si>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</si>
  <si>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</si>
  <si>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</si>
  <si>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</si>
  <si>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</si>
  <si>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</si>
  <si>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</si>
  <si>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</si>
  <si>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</si>
  <si>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</si>
  <si>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</si>
  <si>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</si>
  <si>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</si>
  <si>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</si>
  <si>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</si>
  <si>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</si>
  <si>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</si>
  <si>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</si>
  <si>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</si>
  <si>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</si>
  <si>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</si>
  <si>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</si>
  <si>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</si>
  <si>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</si>
  <si>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</si>
  <si>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</si>
  <si>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</si>
  <si>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</si>
  <si>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</si>
  <si>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</si>
  <si>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</si>
  <si>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</si>
  <si>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</si>
  <si>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</si>
  <si>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</si>
  <si>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</si>
  <si>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</si>
  <si>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</si>
  <si>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</si>
  <si>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</si>
  <si>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</si>
  <si>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</si>
  <si>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</si>
  <si>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</si>
  <si>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</si>
  <si>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</si>
  <si>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</si>
  <si>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</si>
  <si>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</si>
  <si>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</si>
  <si>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</si>
  <si>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</si>
  <si>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</si>
  <si>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</si>
  <si>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</si>
  <si>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</si>
  <si>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</si>
  <si>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</si>
  <si>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</si>
  <si>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</si>
  <si>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</si>
  <si>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</si>
  <si>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</si>
  <si>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</si>
  <si>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</si>
  <si>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</si>
  <si>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</si>
  <si>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</si>
  <si>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</si>
  <si>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</si>
  <si>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</si>
  <si>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</si>
  <si>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</si>
  <si>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</si>
  <si>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</si>
  <si>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</si>
  <si>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</si>
  <si>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</si>
  <si>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</si>
  <si>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</si>
  <si>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</si>
  <si>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</si>
  <si>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</si>
  <si>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</si>
  <si>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</si>
  <si>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</si>
  <si>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</si>
  <si>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</si>
  <si>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</si>
  <si>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</si>
  <si>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</si>
  <si>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</si>
  <si>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</si>
  <si>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</si>
  <si>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</si>
  <si>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</si>
  <si>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</si>
  <si>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</si>
  <si>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</si>
  <si>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</si>
  <si>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</si>
  <si>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</si>
  <si>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</si>
  <si>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</si>
  <si>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</si>
  <si>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</si>
  <si>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</si>
  <si>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</si>
  <si>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</si>
  <si>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</si>
  <si>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</si>
  <si>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</si>
  <si>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</si>
  <si>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</si>
  <si>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</si>
  <si>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</si>
  <si>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</si>
  <si>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</si>
  <si>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</si>
  <si>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</si>
  <si>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</si>
  <si>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</si>
  <si>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</si>
  <si>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</si>
  <si>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</si>
  <si>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</si>
  <si>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</si>
  <si>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</si>
  <si>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</si>
  <si>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</si>
  <si>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</si>
  <si>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</si>
  <si>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</si>
  <si>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</si>
  <si>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</si>
  <si>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</si>
  <si>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</si>
  <si>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</si>
  <si>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</si>
  <si>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</si>
  <si>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</si>
  <si>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</si>
  <si>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</si>
  <si>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</si>
  <si>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</si>
  <si>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</si>
  <si>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</si>
  <si>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</si>
  <si>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</si>
  <si>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</si>
  <si>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</si>
  <si>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</si>
  <si>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</si>
  <si>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</si>
  <si>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</si>
  <si>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</si>
  <si>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TransColorado Pipeline</t>
  </si>
  <si>
    <t>Kinder Morgan Illinois PL Co</t>
  </si>
  <si>
    <t>DTE Energy Inc</t>
  </si>
  <si>
    <t>Sabine Pipeline LLC</t>
  </si>
  <si>
    <t>Pacific Gas and Electric Co</t>
  </si>
  <si>
    <t>Columbia Gas of Ohio</t>
  </si>
  <si>
    <t>ProLiance Energy LLC</t>
  </si>
  <si>
    <t>Liberty Gas Storage LLC</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</si>
  <si>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</si>
  <si>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</si>
  <si>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</si>
  <si>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</si>
  <si>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</si>
  <si>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</si>
  <si>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</si>
  <si>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</si>
  <si>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</si>
  <si>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</si>
  <si>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</si>
  <si>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</si>
  <si>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</si>
  <si>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</si>
  <si>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</si>
  <si>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</si>
  <si>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</si>
  <si>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</si>
  <si>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</si>
  <si>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</si>
  <si>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</si>
  <si>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</si>
  <si>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</si>
  <si>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</si>
  <si>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</si>
  <si>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</si>
  <si>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</si>
  <si>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</si>
  <si>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</si>
  <si>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</si>
  <si>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</si>
  <si>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</si>
  <si>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</si>
  <si>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</si>
  <si>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</si>
  <si>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</si>
  <si>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</si>
  <si>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</si>
  <si>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</si>
  <si>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</si>
  <si>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</si>
  <si>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</si>
  <si>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</si>
  <si>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</si>
  <si>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</si>
  <si>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</si>
  <si>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</si>
  <si>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</si>
  <si>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</si>
  <si>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</si>
  <si>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</si>
  <si>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</si>
  <si>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</si>
  <si>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</si>
  <si>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</si>
  <si>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</si>
  <si>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</si>
  <si>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</si>
  <si>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</si>
  <si>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</si>
  <si>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</si>
  <si>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</si>
  <si>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</si>
  <si>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</si>
  <si>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</si>
  <si>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</si>
  <si>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</si>
  <si>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</si>
  <si>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</si>
  <si>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</si>
  <si>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</si>
  <si>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</si>
  <si>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</si>
  <si>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</si>
  <si>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</si>
  <si>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</si>
  <si>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</si>
  <si>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</si>
  <si>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</si>
  <si>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</si>
  <si>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</si>
  <si>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</si>
  <si>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</si>
  <si>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</si>
  <si>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</si>
  <si>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</si>
  <si>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</si>
  <si>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</si>
  <si>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</si>
  <si>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</si>
  <si>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</si>
  <si>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CP11-56</t>
  </si>
  <si>
    <t>UT,WY</t>
  </si>
  <si>
    <t>Tioga Lateral Project</t>
  </si>
  <si>
    <t>CP12-50</t>
  </si>
  <si>
    <t>Willcox Lateral 2013 Expansion Project</t>
  </si>
  <si>
    <t>TX,MX</t>
  </si>
  <si>
    <t>CP12-6</t>
  </si>
  <si>
    <t>Mississippi Hub Storage Phase 2</t>
  </si>
  <si>
    <t>CP09-110</t>
  </si>
  <si>
    <t>Bayonne Delivery Lateral Project</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</si>
  <si>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</si>
  <si>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</si>
  <si>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</si>
  <si>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</si>
  <si>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</si>
  <si>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</si>
  <si>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</si>
  <si>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</si>
  <si>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</si>
  <si>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</si>
  <si>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</si>
  <si>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</si>
  <si>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</si>
  <si>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</si>
  <si>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</si>
  <si>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</si>
  <si>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</si>
  <si>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</si>
  <si>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</si>
  <si>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</si>
  <si>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</si>
  <si>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</si>
  <si>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</si>
  <si>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</si>
  <si>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</si>
  <si>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</si>
  <si>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</si>
  <si>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</si>
  <si>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</si>
  <si>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</si>
  <si>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</si>
  <si>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</si>
  <si>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</si>
  <si>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</si>
  <si>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</si>
  <si>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</si>
  <si>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</si>
  <si>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</si>
  <si>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CP11-333</t>
  </si>
  <si>
    <t>Appalachian Gateway Project</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</si>
  <si>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</si>
  <si>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</si>
  <si>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</si>
  <si>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</si>
  <si>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</si>
  <si>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</si>
  <si>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</si>
  <si>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</si>
  <si>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</si>
  <si>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</si>
  <si>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</si>
  <si>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</si>
  <si>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</si>
  <si>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</si>
  <si>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</si>
  <si>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</si>
  <si>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</si>
  <si>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</si>
  <si>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</si>
  <si>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Franklin to Hastings Expansion</t>
  </si>
  <si>
    <t>CP10-472</t>
  </si>
  <si>
    <t>Northern Access Expansion Project</t>
  </si>
  <si>
    <t>CP11-128</t>
  </si>
  <si>
    <t>Moss Bluff 2011 Storage Header</t>
  </si>
  <si>
    <t>CP08-387</t>
  </si>
  <si>
    <t>North Seattle Delivery Lateral Expansion</t>
  </si>
  <si>
    <t>Cadeville Storage Headers</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</si>
  <si>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</si>
  <si>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</si>
  <si>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</si>
  <si>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</si>
  <si>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</si>
  <si>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</si>
  <si>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</si>
  <si>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</si>
  <si>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</si>
  <si>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</si>
  <si>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</si>
  <si>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</si>
  <si>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</si>
  <si>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</si>
  <si>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</si>
  <si>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</si>
  <si>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</si>
  <si>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</si>
  <si>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</si>
  <si>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</si>
  <si>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</si>
  <si>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</si>
  <si>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</si>
  <si>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</si>
  <si>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</si>
  <si>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</si>
  <si>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</si>
  <si>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</si>
  <si>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</si>
  <si>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</si>
  <si>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</si>
  <si>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</si>
  <si>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</si>
  <si>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</si>
  <si>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</si>
  <si>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</si>
  <si>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</si>
  <si>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</si>
  <si>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</si>
  <si>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</si>
  <si>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</si>
  <si>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</si>
  <si>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</si>
  <si>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</si>
  <si>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</si>
  <si>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</si>
  <si>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</si>
  <si>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</si>
  <si>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</si>
  <si>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</si>
  <si>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</si>
  <si>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</si>
  <si>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</si>
  <si>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</si>
  <si>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</si>
  <si>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</si>
  <si>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</si>
  <si>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</si>
  <si>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</si>
  <si>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</si>
  <si>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</si>
  <si>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</si>
  <si>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</si>
  <si>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</si>
  <si>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</si>
  <si>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</si>
  <si>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</si>
  <si>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</si>
  <si>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</si>
  <si>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</si>
  <si>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</si>
  <si>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</si>
  <si>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</si>
  <si>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</si>
  <si>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</si>
  <si>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</si>
  <si>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</si>
  <si>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</si>
  <si>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</si>
  <si>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</si>
  <si>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</si>
  <si>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</si>
  <si>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</si>
  <si>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</si>
  <si>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</si>
  <si>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</si>
  <si>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</si>
  <si>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</si>
  <si>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</si>
  <si>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</si>
  <si>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</si>
  <si>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</si>
  <si>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</si>
  <si>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</si>
  <si>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</si>
  <si>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</si>
  <si>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</si>
  <si>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</si>
  <si>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</si>
  <si>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</si>
  <si>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</si>
  <si>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</si>
  <si>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</si>
  <si>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</si>
  <si>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</si>
  <si>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</si>
  <si>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</si>
  <si>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</si>
  <si>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</si>
  <si>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</si>
  <si>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</si>
  <si>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</si>
  <si>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</si>
  <si>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</si>
  <si>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</si>
  <si>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</si>
  <si>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</si>
  <si>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</si>
  <si>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</si>
  <si>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</si>
  <si>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</si>
  <si>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</si>
  <si>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</si>
  <si>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</si>
  <si>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</si>
  <si>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</si>
  <si>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</si>
  <si>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</si>
  <si>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</si>
  <si>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</si>
  <si>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</si>
  <si>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</si>
  <si>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</si>
  <si>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</si>
  <si>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</si>
  <si>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</si>
  <si>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</si>
  <si>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</si>
  <si>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</si>
  <si>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</si>
  <si>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</si>
  <si>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</si>
  <si>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</si>
  <si>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</si>
  <si>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</si>
  <si>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</si>
  <si>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</si>
  <si>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</si>
  <si>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</si>
  <si>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</si>
  <si>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</si>
  <si>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</si>
  <si>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</si>
  <si>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</si>
  <si>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</si>
  <si>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</si>
  <si>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</si>
  <si>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</si>
  <si>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</si>
  <si>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</si>
  <si>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</si>
  <si>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</si>
  <si>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</si>
  <si>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</si>
  <si>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</si>
  <si>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</si>
  <si>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</si>
  <si>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</si>
  <si>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</si>
  <si>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</si>
  <si>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</si>
  <si>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</si>
  <si>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</si>
  <si>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</si>
  <si>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</si>
  <si>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</si>
  <si>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</si>
  <si>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</si>
  <si>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</si>
  <si>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</si>
  <si>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</si>
  <si>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</si>
  <si>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</si>
  <si>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CP06-459</t>
  </si>
  <si>
    <t>OK,TX,LA,MS,AL</t>
  </si>
  <si>
    <t>CP08-6</t>
  </si>
  <si>
    <t>ET Cleburne to Tolar Extension</t>
  </si>
  <si>
    <t>TGT Midland Storage Lateral Exp</t>
  </si>
  <si>
    <t>CP07-405</t>
  </si>
  <si>
    <t>Gulf Crossing Pipeline Project</t>
  </si>
  <si>
    <t>CP07-398</t>
  </si>
  <si>
    <t>Guardian Pipeline Expansion and Extension Project</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</si>
  <si>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</si>
  <si>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</si>
  <si>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</si>
  <si>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</si>
  <si>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</si>
  <si>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</si>
  <si>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</si>
  <si>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</si>
  <si>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</si>
  <si>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</si>
  <si>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</si>
  <si>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</si>
  <si>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</si>
  <si>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</si>
  <si>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</si>
  <si>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</si>
  <si>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</si>
  <si>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</si>
  <si>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</si>
  <si>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</si>
  <si>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</si>
  <si>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</si>
  <si>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</si>
  <si>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</si>
  <si>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</si>
  <si>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</si>
  <si>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</si>
  <si>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</si>
  <si>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</si>
  <si>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</si>
  <si>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</si>
  <si>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CP06-449</t>
  </si>
  <si>
    <t>KM REX-East Leg 1</t>
  </si>
  <si>
    <t>MO,IN,OH</t>
  </si>
  <si>
    <t>CP07-208</t>
  </si>
  <si>
    <t>KM Nebraska Ethanol Expansion Project</t>
  </si>
  <si>
    <t>CP08-44</t>
  </si>
  <si>
    <t>KM REX/NGPL Joint Project Phase 2</t>
  </si>
  <si>
    <t>IA,IL</t>
  </si>
  <si>
    <t>Curryville Compression Expansion Project</t>
  </si>
  <si>
    <t>CP07-450</t>
  </si>
  <si>
    <t>KM REX-East Leg 2</t>
  </si>
  <si>
    <t>Transco Sentinel Expansion Phase 2</t>
  </si>
  <si>
    <t>CP08-31</t>
  </si>
  <si>
    <t>Millennium Pipeline 2008</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</si>
  <si>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</si>
  <si>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</si>
  <si>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</si>
  <si>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</si>
  <si>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</si>
  <si>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</si>
  <si>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</si>
  <si>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</si>
  <si>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</si>
  <si>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</si>
  <si>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</si>
  <si>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</si>
  <si>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</si>
  <si>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</si>
  <si>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</si>
  <si>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</si>
  <si>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</si>
  <si>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</si>
  <si>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</si>
  <si>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</si>
  <si>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</si>
  <si>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</si>
  <si>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</si>
  <si>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</si>
  <si>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</si>
  <si>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</si>
  <si>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</si>
  <si>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</si>
  <si>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</si>
  <si>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</si>
  <si>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</si>
  <si>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</si>
  <si>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</si>
  <si>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</si>
  <si>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</si>
  <si>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</si>
  <si>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</si>
  <si>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</si>
  <si>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</si>
  <si>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</si>
  <si>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</si>
  <si>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</si>
  <si>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</si>
  <si>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</si>
  <si>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</si>
  <si>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</si>
  <si>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CP08-95</t>
  </si>
  <si>
    <t>NY,CT</t>
  </si>
  <si>
    <t>Dominion 2008 PA Expansion</t>
  </si>
  <si>
    <t>PA,NY,MD,VA,WV,MD</t>
  </si>
  <si>
    <t>CP05-131</t>
  </si>
  <si>
    <t>Dominion Cove Point PL 2008 Expansion</t>
  </si>
  <si>
    <t>CP05-132</t>
  </si>
  <si>
    <t>Enbridge East Texas System Extension</t>
  </si>
  <si>
    <t>NNG West Leg II Expansion</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</si>
  <si>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</si>
  <si>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</si>
  <si>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</si>
  <si>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</si>
  <si>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</si>
  <si>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</si>
  <si>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</si>
  <si>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</si>
  <si>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</si>
  <si>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</si>
  <si>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</si>
  <si>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</si>
  <si>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</si>
  <si>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</si>
  <si>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</si>
  <si>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</si>
  <si>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</si>
  <si>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</si>
  <si>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</si>
  <si>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</si>
  <si>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</si>
  <si>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</si>
  <si>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</si>
  <si>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</si>
  <si>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</si>
  <si>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</si>
  <si>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</si>
  <si>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</si>
  <si>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</si>
  <si>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</si>
  <si>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</si>
  <si>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</si>
  <si>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</si>
  <si>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</si>
  <si>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</si>
  <si>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</si>
  <si>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</si>
  <si>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</si>
  <si>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</si>
  <si>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</si>
  <si>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</si>
  <si>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</si>
  <si>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</si>
  <si>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</si>
  <si>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</si>
  <si>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</si>
  <si>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</si>
  <si>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</si>
  <si>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</si>
  <si>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</si>
  <si>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</si>
  <si>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</si>
  <si>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</si>
  <si>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</si>
  <si>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</si>
  <si>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</si>
  <si>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</si>
  <si>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</si>
  <si>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</si>
  <si>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</si>
  <si>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</si>
  <si>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</si>
  <si>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</si>
  <si>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</si>
  <si>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</si>
  <si>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</si>
  <si>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</si>
  <si>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</si>
  <si>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</si>
  <si>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</si>
  <si>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</si>
  <si>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</si>
  <si>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</si>
  <si>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</si>
  <si>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</si>
  <si>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</si>
  <si>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</si>
  <si>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</si>
  <si>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</si>
  <si>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</si>
  <si>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</si>
  <si>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</si>
  <si>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</si>
  <si>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</si>
  <si>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</si>
  <si>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</si>
  <si>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</si>
  <si>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</si>
  <si>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</si>
  <si>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</si>
  <si>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</si>
  <si>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</si>
  <si>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</si>
  <si>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</si>
  <si>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</si>
  <si>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</si>
  <si>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</si>
  <si>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</si>
  <si>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</si>
  <si>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</si>
  <si>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</si>
  <si>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</si>
  <si>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</si>
  <si>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</si>
  <si>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</si>
  <si>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</si>
  <si>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</si>
  <si>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</si>
  <si>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</si>
  <si>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</si>
  <si>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</si>
  <si>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</si>
  <si>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</si>
  <si>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</si>
  <si>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</si>
  <si>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</si>
  <si>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</si>
  <si>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</si>
  <si>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</si>
  <si>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</si>
  <si>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</si>
  <si>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</si>
  <si>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</si>
  <si>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</si>
  <si>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</si>
  <si>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</si>
  <si>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</si>
  <si>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</si>
  <si>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</si>
  <si>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</si>
  <si>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</si>
  <si>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</si>
  <si>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</si>
  <si>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</si>
  <si>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</si>
  <si>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</si>
  <si>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</si>
  <si>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</si>
  <si>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</si>
  <si>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</si>
  <si>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</si>
  <si>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</si>
  <si>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</si>
  <si>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</si>
  <si>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Transco Potomac Expansion</t>
  </si>
  <si>
    <t>NC,MD</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</si>
  <si>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</si>
  <si>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</si>
  <si>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</si>
  <si>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</si>
  <si>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</si>
  <si>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</si>
  <si>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</si>
  <si>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</si>
  <si>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</si>
  <si>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</si>
  <si>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</si>
  <si>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</si>
  <si>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</si>
  <si>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</si>
  <si>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</si>
  <si>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</si>
  <si>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</si>
  <si>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</si>
  <si>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</si>
  <si>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</si>
  <si>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</si>
  <si>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</si>
  <si>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</si>
  <si>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</si>
  <si>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</si>
  <si>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</si>
  <si>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</si>
  <si>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</si>
  <si>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</si>
  <si>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</si>
  <si>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</si>
  <si>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</si>
  <si>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</si>
  <si>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</si>
  <si>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</si>
  <si>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</si>
  <si>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</si>
  <si>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</si>
  <si>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</si>
  <si>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</si>
  <si>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</si>
  <si>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</si>
  <si>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</si>
  <si>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</si>
  <si>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</si>
  <si>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</si>
  <si>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</si>
  <si>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</si>
  <si>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</si>
  <si>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</si>
  <si>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</si>
  <si>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</si>
  <si>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</si>
  <si>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</si>
  <si>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</si>
  <si>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</si>
  <si>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</si>
  <si>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</si>
  <si>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</si>
  <si>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</si>
  <si>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</si>
  <si>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</si>
  <si>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</si>
  <si>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</si>
  <si>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</si>
  <si>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</si>
  <si>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</si>
  <si>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</si>
  <si>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</si>
  <si>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</si>
  <si>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</si>
  <si>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CP05-364</t>
  </si>
  <si>
    <t>SSTAR Ozark Trails Expansion Project</t>
  </si>
  <si>
    <t>OK,KS,MO</t>
  </si>
  <si>
    <t>CP06-94</t>
  </si>
  <si>
    <t>NGPL Segment One Expansion</t>
  </si>
  <si>
    <t>TX,OK</t>
  </si>
  <si>
    <t>Northern Columbus Last Phase</t>
  </si>
  <si>
    <t>Cheyenne Plains Supply Lateral</t>
  </si>
  <si>
    <t>CP06-169</t>
  </si>
  <si>
    <t>TransColorado North Expansion Project</t>
  </si>
  <si>
    <t>CP05-45</t>
  </si>
  <si>
    <t>Eastern Shore 2006 Expansion</t>
  </si>
  <si>
    <t>Overthrust Extension</t>
  </si>
  <si>
    <t>CP06-167</t>
  </si>
  <si>
    <t>CEGT Round Mountain Expansion</t>
  </si>
  <si>
    <t>CP04-377</t>
  </si>
  <si>
    <t>TGT West Greenville-Elkton Lateral</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</si>
  <si>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</si>
  <si>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</si>
  <si>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</si>
  <si>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</si>
  <si>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</si>
  <si>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</si>
  <si>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</si>
  <si>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</si>
  <si>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</si>
  <si>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</si>
  <si>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</si>
  <si>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</si>
  <si>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</si>
  <si>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</si>
  <si>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</si>
  <si>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</si>
  <si>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</si>
  <si>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</si>
  <si>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</si>
  <si>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</si>
  <si>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</si>
  <si>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</si>
  <si>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</si>
  <si>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</si>
  <si>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</si>
  <si>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</si>
  <si>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</si>
  <si>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</si>
  <si>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</si>
  <si>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</si>
  <si>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</si>
  <si>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</si>
  <si>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</si>
  <si>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</si>
  <si>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</si>
  <si>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</si>
  <si>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</si>
  <si>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</si>
  <si>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</si>
  <si>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</si>
  <si>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</si>
  <si>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</si>
  <si>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</si>
  <si>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</si>
  <si>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</si>
  <si>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</si>
  <si>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</si>
  <si>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</si>
  <si>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</si>
  <si>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</si>
  <si>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</si>
  <si>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</si>
  <si>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</si>
  <si>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</si>
  <si>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</si>
  <si>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</si>
  <si>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</si>
  <si>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</si>
  <si>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</si>
  <si>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</si>
  <si>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</si>
  <si>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</si>
  <si>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</si>
  <si>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</si>
  <si>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</si>
  <si>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</si>
  <si>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</si>
  <si>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</si>
  <si>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</si>
  <si>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</si>
  <si>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</si>
  <si>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</si>
  <si>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</si>
  <si>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</si>
  <si>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</si>
  <si>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</si>
  <si>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</si>
  <si>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</si>
  <si>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</si>
  <si>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</si>
  <si>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</si>
  <si>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</si>
  <si>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</si>
  <si>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</si>
  <si>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</si>
  <si>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</si>
  <si>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</si>
  <si>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</si>
  <si>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</si>
  <si>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</si>
  <si>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</si>
  <si>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</si>
  <si>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</si>
  <si>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CP04-02</t>
  </si>
  <si>
    <t>Montrose/Ouray Lateral</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</si>
  <si>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</si>
  <si>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</si>
  <si>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</si>
  <si>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</si>
  <si>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</si>
  <si>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</si>
  <si>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</si>
  <si>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</si>
  <si>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</si>
  <si>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</si>
  <si>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</si>
  <si>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</si>
  <si>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</si>
  <si>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</si>
  <si>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</si>
  <si>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</si>
  <si>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</si>
  <si>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</si>
  <si>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</si>
  <si>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</si>
  <si>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</si>
  <si>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</si>
  <si>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</si>
  <si>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</si>
  <si>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</si>
  <si>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</si>
  <si>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</si>
  <si>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</si>
  <si>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</si>
  <si>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</si>
  <si>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</si>
  <si>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</si>
  <si>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</si>
  <si>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</si>
  <si>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</si>
  <si>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</si>
  <si>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</si>
  <si>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</si>
  <si>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</si>
  <si>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</si>
  <si>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</si>
  <si>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</si>
  <si>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</si>
  <si>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</si>
  <si>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</si>
  <si>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</si>
  <si>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</si>
  <si>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</si>
  <si>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</si>
  <si>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</si>
  <si>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</si>
  <si>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</si>
  <si>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</si>
  <si>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</si>
  <si>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</si>
  <si>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</si>
  <si>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</si>
  <si>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</si>
  <si>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</si>
  <si>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</si>
  <si>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</si>
  <si>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</si>
  <si>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</si>
  <si>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</si>
  <si>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CP02-37</t>
  </si>
  <si>
    <t>Algonquin HubLine</t>
  </si>
  <si>
    <t>CP01-05</t>
  </si>
  <si>
    <t>Dominion Ellisburg-Liedy Expansion</t>
  </si>
  <si>
    <t>CP02-44</t>
  </si>
  <si>
    <t>Saltville Storage Lateral</t>
  </si>
  <si>
    <t>CP04-13</t>
  </si>
  <si>
    <t>CGT Rock Springs Expansion</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</si>
  <si>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</si>
  <si>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</si>
  <si>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</si>
  <si>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</si>
  <si>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</si>
  <si>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</si>
  <si>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</si>
  <si>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</si>
  <si>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</si>
  <si>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</si>
  <si>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</si>
  <si>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</si>
  <si>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</si>
  <si>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</si>
  <si>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</si>
  <si>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</si>
  <si>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</si>
  <si>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</si>
  <si>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</si>
  <si>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</si>
  <si>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</si>
  <si>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</si>
  <si>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</si>
  <si>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</si>
  <si>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</si>
  <si>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</si>
  <si>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</si>
  <si>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</si>
  <si>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</si>
  <si>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</si>
  <si>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</si>
  <si>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</si>
  <si>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</si>
  <si>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</si>
  <si>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</si>
  <si>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</si>
  <si>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</si>
  <si>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</si>
  <si>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</si>
  <si>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</si>
  <si>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</si>
  <si>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</si>
  <si>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</si>
  <si>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</si>
  <si>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</si>
  <si>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</si>
  <si>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</si>
  <si>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</si>
  <si>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</si>
  <si>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</si>
  <si>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</si>
  <si>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</si>
  <si>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</si>
  <si>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</si>
  <si>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</si>
  <si>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</si>
  <si>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</si>
  <si>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CP00-233</t>
  </si>
  <si>
    <t>KM Midcon Texas Pipeline Expansion</t>
  </si>
  <si>
    <t>CP96-140</t>
  </si>
  <si>
    <t>Ninilchik Pipeline</t>
  </si>
  <si>
    <t>FGT Phase V Stage 4</t>
  </si>
  <si>
    <t>MS,AL,FL</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</si>
  <si>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</si>
  <si>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</si>
  <si>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</si>
  <si>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</si>
  <si>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</si>
  <si>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</si>
  <si>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</si>
  <si>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</si>
  <si>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</si>
  <si>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</si>
  <si>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</si>
  <si>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</si>
  <si>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</si>
  <si>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</si>
  <si>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</si>
  <si>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</si>
  <si>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</si>
  <si>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</si>
  <si>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</si>
  <si>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</si>
  <si>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</si>
  <si>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CP01-90</t>
  </si>
  <si>
    <t>Eastern North Carolina Sys</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</si>
  <si>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</si>
  <si>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</si>
  <si>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</si>
  <si>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</si>
  <si>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</si>
  <si>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</si>
  <si>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</si>
  <si>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</si>
  <si>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</si>
  <si>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</si>
  <si>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</si>
  <si>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</si>
  <si>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</si>
  <si>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</si>
  <si>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</si>
  <si>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</si>
  <si>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</si>
  <si>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</si>
  <si>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</si>
  <si>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</si>
  <si>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</si>
  <si>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</si>
  <si>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</si>
  <si>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</si>
  <si>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</si>
  <si>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</si>
  <si>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</si>
  <si>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</si>
  <si>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</si>
  <si>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</si>
  <si>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</si>
  <si>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</si>
  <si>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</si>
  <si>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</si>
  <si>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</si>
  <si>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</si>
  <si>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</si>
  <si>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</si>
  <si>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</si>
  <si>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</si>
  <si>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</si>
  <si>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</si>
  <si>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</si>
  <si>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</si>
  <si>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</si>
  <si>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</si>
  <si>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</si>
  <si>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</si>
  <si>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</si>
  <si>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</si>
  <si>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</si>
  <si>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</si>
  <si>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</si>
  <si>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</si>
  <si>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</si>
  <si>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</si>
  <si>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</si>
  <si>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</si>
  <si>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</si>
  <si>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</si>
  <si>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</si>
  <si>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</si>
  <si>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</si>
  <si>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</si>
  <si>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</si>
  <si>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</si>
  <si>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</si>
  <si>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</si>
  <si>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</si>
  <si>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</si>
  <si>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</si>
  <si>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</si>
  <si>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</si>
  <si>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</si>
  <si>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</si>
  <si>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</si>
  <si>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</si>
  <si>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</si>
  <si>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</si>
  <si>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</si>
  <si>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</si>
  <si>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</si>
  <si>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</si>
  <si>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</si>
  <si>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</si>
  <si>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</si>
  <si>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</si>
  <si>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</si>
  <si>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</si>
  <si>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</si>
  <si>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</si>
  <si>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</si>
  <si>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</si>
  <si>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</si>
  <si>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</si>
  <si>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</si>
  <si>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</si>
  <si>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</si>
  <si>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</si>
  <si>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</si>
  <si>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</si>
  <si>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</si>
  <si>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</si>
  <si>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</si>
  <si>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</si>
  <si>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</si>
  <si>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</si>
  <si>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</si>
  <si>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</si>
  <si>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</si>
  <si>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</si>
  <si>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</si>
  <si>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</si>
  <si>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</si>
  <si>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</si>
  <si>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</si>
  <si>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</si>
  <si>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</si>
  <si>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</si>
  <si>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</si>
  <si>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</si>
  <si>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</si>
  <si>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</si>
  <si>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</si>
  <si>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</si>
  <si>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</si>
  <si>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</si>
  <si>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</si>
  <si>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</si>
  <si>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</si>
  <si>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</si>
  <si>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</si>
  <si>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</si>
  <si>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</si>
  <si>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</si>
  <si>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</si>
  <si>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</si>
  <si>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</si>
  <si>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</si>
  <si>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</si>
  <si>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</si>
  <si>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</si>
  <si>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</si>
  <si>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</si>
  <si>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</si>
  <si>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</si>
  <si>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</si>
  <si>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</si>
  <si>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</si>
  <si>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</si>
  <si>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</si>
  <si>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</si>
  <si>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</si>
  <si>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</si>
  <si>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</si>
  <si>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</si>
  <si>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</si>
  <si>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</si>
  <si>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</si>
  <si>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</si>
  <si>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</si>
  <si>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</si>
  <si>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</si>
  <si>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</si>
  <si>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</si>
  <si>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</si>
  <si>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</si>
  <si>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</si>
  <si>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</si>
  <si>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</si>
  <si>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</si>
  <si>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</si>
  <si>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</si>
  <si>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</si>
  <si>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</si>
  <si>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</si>
  <si>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</si>
  <si>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</si>
  <si>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</si>
  <si>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</si>
  <si>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</si>
  <si>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</si>
  <si>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</si>
  <si>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</si>
  <si>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</si>
  <si>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</si>
  <si>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</si>
  <si>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</si>
  <si>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</si>
  <si>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</si>
  <si>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</si>
  <si>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</si>
  <si>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</si>
  <si>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</si>
  <si>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</si>
  <si>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</si>
  <si>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</si>
  <si>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</si>
  <si>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</si>
  <si>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</si>
  <si>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</si>
  <si>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</si>
  <si>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</si>
  <si>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</si>
  <si>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</si>
  <si>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</si>
  <si>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</si>
  <si>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</si>
  <si>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</si>
  <si>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</si>
  <si>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</si>
  <si>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</si>
  <si>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</si>
  <si>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</si>
  <si>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</si>
  <si>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</si>
  <si>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</si>
  <si>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</si>
  <si>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</si>
  <si>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</si>
  <si>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</si>
  <si>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</si>
  <si>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</si>
  <si>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</si>
  <si>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</si>
  <si>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</si>
  <si>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</si>
  <si>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</si>
  <si>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</si>
  <si>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</si>
  <si>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</si>
  <si>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</si>
  <si>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</si>
  <si>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</si>
  <si>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</si>
  <si>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</si>
  <si>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</si>
  <si>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</si>
  <si>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</si>
  <si>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</si>
  <si>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</si>
  <si>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</si>
  <si>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</si>
  <si>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</si>
  <si>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</si>
  <si>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</si>
  <si>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</si>
  <si>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</si>
  <si>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</si>
  <si>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</si>
  <si>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</si>
  <si>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</si>
  <si>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</si>
  <si>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</si>
  <si>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</si>
  <si>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</si>
  <si>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</si>
  <si>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</si>
  <si>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</si>
  <si>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</si>
  <si>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</si>
  <si>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</si>
  <si>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</si>
  <si>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</si>
  <si>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</si>
  <si>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</si>
  <si>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</si>
  <si>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</si>
  <si>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</si>
  <si>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</si>
  <si>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</si>
  <si>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</si>
  <si>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</si>
  <si>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</si>
  <si>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</si>
  <si>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</si>
  <si>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</si>
  <si>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</si>
  <si>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</si>
  <si>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</si>
  <si>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</si>
  <si>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</si>
  <si>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</si>
  <si>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</si>
  <si>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</si>
  <si>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</si>
  <si>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</si>
  <si>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</si>
  <si>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CP96-134</t>
  </si>
  <si>
    <t>NNG 1999 Zone EF Expansion</t>
  </si>
  <si>
    <t>CP99-532</t>
  </si>
  <si>
    <t>CNG Empire Interconnect</t>
  </si>
  <si>
    <t>Williams St Louis Expansion</t>
  </si>
  <si>
    <t>Transco Cherokee Project</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</si>
  <si>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</si>
  <si>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</si>
  <si>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</si>
  <si>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</si>
  <si>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</si>
  <si>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</si>
  <si>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</si>
  <si>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</si>
  <si>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</si>
  <si>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</si>
  <si>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</si>
  <si>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</si>
  <si>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</si>
  <si>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</si>
  <si>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</si>
  <si>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</si>
  <si>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</si>
  <si>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</si>
  <si>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</si>
  <si>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</si>
  <si>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</si>
  <si>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</si>
  <si>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</si>
  <si>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</si>
  <si>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</si>
  <si>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</si>
  <si>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</si>
  <si>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</si>
  <si>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</si>
  <si>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</si>
  <si>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</si>
  <si>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</si>
  <si>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</si>
  <si>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</si>
  <si>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</si>
  <si>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</si>
  <si>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</si>
  <si>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</si>
  <si>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</si>
  <si>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</si>
  <si>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</si>
  <si>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</si>
  <si>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</si>
  <si>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</si>
  <si>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</si>
  <si>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</si>
  <si>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</si>
  <si>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</si>
  <si>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</si>
  <si>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</si>
  <si>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</si>
  <si>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</si>
  <si>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</si>
  <si>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</si>
  <si>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</si>
  <si>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</si>
  <si>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</si>
  <si>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</si>
  <si>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</si>
  <si>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</si>
  <si>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</si>
  <si>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</si>
  <si>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</si>
  <si>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</si>
  <si>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</si>
  <si>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</si>
  <si>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</si>
  <si>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</si>
  <si>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</si>
  <si>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</si>
  <si>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</si>
  <si>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CP98-220</t>
  </si>
  <si>
    <t>CP98-94</t>
  </si>
  <si>
    <t>TETCO Lebanon Lateral Expansion</t>
  </si>
  <si>
    <t>CP97-626</t>
  </si>
  <si>
    <t>Tenneco /DOMAC</t>
  </si>
  <si>
    <t>CP96-164</t>
  </si>
  <si>
    <t>Swan Creek Supply Link</t>
  </si>
  <si>
    <t>Intrastate PL Link I</t>
  </si>
  <si>
    <t>SONATSouthern Zone 2&amp;3 -GA-SC-AL</t>
  </si>
  <si>
    <t>AL,TN,GA</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</si>
  <si>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</si>
  <si>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</si>
  <si>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</si>
  <si>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</si>
  <si>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</si>
  <si>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</si>
  <si>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</si>
  <si>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</si>
  <si>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</si>
  <si>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</si>
  <si>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</si>
  <si>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</si>
  <si>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</si>
  <si>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CP96-477</t>
  </si>
  <si>
    <t>SK,MN</t>
  </si>
  <si>
    <t>ETenn Virginia Expansion</t>
  </si>
  <si>
    <t>TN,VA</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</si>
  <si>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</si>
  <si>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</si>
  <si>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</si>
  <si>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</si>
  <si>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</si>
  <si>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</si>
  <si>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</si>
  <si>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</si>
  <si>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</si>
  <si>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</si>
  <si>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</si>
  <si>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</si>
  <si>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</si>
  <si>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</si>
  <si>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</si>
  <si>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</si>
  <si>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</si>
  <si>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</si>
  <si>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</si>
  <si>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</si>
  <si>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</si>
  <si>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</si>
  <si>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</si>
  <si>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</si>
  <si>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</si>
  <si>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</si>
  <si>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</si>
  <si>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</si>
  <si>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</si>
  <si>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</si>
  <si>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</si>
  <si>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</si>
  <si>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</si>
  <si>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</si>
  <si>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</si>
  <si>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CP96-641</t>
  </si>
  <si>
    <t>SONATSouthern Zone 3 -GA-SC-TN</t>
  </si>
  <si>
    <t>GA,TN,SC</t>
  </si>
  <si>
    <t>CP96-541</t>
  </si>
  <si>
    <t>South Texas Expansion</t>
  </si>
  <si>
    <t>CGT Commonwealth PL Expansion</t>
  </si>
  <si>
    <t>Discovery Pipeline</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</si>
  <si>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</si>
  <si>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</si>
  <si>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</si>
  <si>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</si>
  <si>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</si>
  <si>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</si>
  <si>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</si>
  <si>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</si>
  <si>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</si>
  <si>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</si>
  <si>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</si>
  <si>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</si>
  <si>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</si>
  <si>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</si>
  <si>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</si>
  <si>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</si>
  <si>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</si>
  <si>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</si>
  <si>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</si>
  <si>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</si>
  <si>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</si>
  <si>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</si>
  <si>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</si>
  <si>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</si>
  <si>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</si>
  <si>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</si>
  <si>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</si>
  <si>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</si>
  <si>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</si>
  <si>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</si>
  <si>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</si>
  <si>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</si>
  <si>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</si>
  <si>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</si>
  <si>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</si>
  <si>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</si>
  <si>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</si>
  <si>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</si>
  <si>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</si>
  <si>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</si>
  <si>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</si>
  <si>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</si>
  <si>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</si>
  <si>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</si>
  <si>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</si>
  <si>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</si>
  <si>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</si>
  <si>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</si>
  <si>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</si>
  <si>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</si>
  <si>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</si>
  <si>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</si>
  <si>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</si>
  <si>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</si>
  <si>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</si>
  <si>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</si>
  <si>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</si>
  <si>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</si>
  <si>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</si>
  <si>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</si>
  <si>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</si>
  <si>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</si>
  <si>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</si>
  <si>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</si>
  <si>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</si>
  <si>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</si>
  <si>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</si>
  <si>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</si>
  <si>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</si>
  <si>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</si>
  <si>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</si>
  <si>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</si>
  <si>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</si>
  <si>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</si>
  <si>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</si>
  <si>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</si>
  <si>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</si>
  <si>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</si>
  <si>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</si>
  <si>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</si>
  <si>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</si>
  <si>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</si>
  <si>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</si>
  <si>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</si>
  <si>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</si>
  <si>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</si>
  <si>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</si>
  <si>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</si>
  <si>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</si>
  <si>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</si>
  <si>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</si>
  <si>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</si>
  <si>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</si>
  <si>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</si>
  <si>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</si>
  <si>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</si>
  <si>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</si>
  <si>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</si>
  <si>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</si>
  <si>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</si>
  <si>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</si>
  <si>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</si>
  <si>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</si>
  <si>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</si>
  <si>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</si>
  <si>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</si>
  <si>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</si>
  <si>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</si>
  <si>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</si>
  <si>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</si>
  <si>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</si>
  <si>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</si>
  <si>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</si>
  <si>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</si>
  <si>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</si>
  <si>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</si>
  <si>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</si>
  <si>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</si>
  <si>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</si>
  <si>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</si>
  <si>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</si>
  <si>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</si>
  <si>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</si>
  <si>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</si>
  <si>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</si>
  <si>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</si>
  <si>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</si>
  <si>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</si>
  <si>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</si>
  <si>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</si>
  <si>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</si>
  <si>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</si>
  <si>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</si>
  <si>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</si>
  <si>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</si>
  <si>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</si>
  <si>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</si>
  <si>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</si>
  <si>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</si>
  <si>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</si>
  <si>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</si>
  <si>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</si>
  <si>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</si>
  <si>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</si>
  <si>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</si>
  <si>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</si>
  <si>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</si>
  <si>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</si>
  <si>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</si>
  <si>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</si>
  <si>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</si>
  <si>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</si>
  <si>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</si>
  <si>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</si>
  <si>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</si>
  <si>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</si>
  <si>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</si>
  <si>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</si>
  <si>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</si>
  <si>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</si>
  <si>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</si>
  <si>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</si>
  <si>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</si>
  <si>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</si>
  <si>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</si>
  <si>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</si>
  <si>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</si>
  <si>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</si>
  <si>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</si>
  <si>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</si>
  <si>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</si>
  <si>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</si>
  <si>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</si>
  <si>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</si>
  <si>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</si>
  <si>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</si>
  <si>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</si>
  <si>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</si>
  <si>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</si>
  <si>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</si>
  <si>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</si>
  <si>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</si>
  <si>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</si>
  <si>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</si>
  <si>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</si>
  <si>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</si>
  <si>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</si>
  <si>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</si>
  <si>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</si>
  <si>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</si>
  <si>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</si>
  <si>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</si>
  <si>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</si>
  <si>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</si>
  <si>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</si>
  <si>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</si>
  <si>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</si>
  <si>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</si>
  <si>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</si>
  <si>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</si>
  <si>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</si>
  <si>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</si>
  <si>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</si>
  <si>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</si>
  <si>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</si>
  <si>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</si>
  <si>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</si>
  <si>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</si>
  <si>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</si>
  <si>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</si>
  <si>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</si>
  <si>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</si>
  <si>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</si>
  <si>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</si>
  <si>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</si>
  <si>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</si>
  <si>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</si>
  <si>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</si>
  <si>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</si>
  <si>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</si>
  <si>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</si>
  <si>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</si>
  <si>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</si>
  <si>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</si>
  <si>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</si>
  <si>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</si>
  <si>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</si>
  <si>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</si>
  <si>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</si>
  <si>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</si>
  <si>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</si>
  <si>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</si>
  <si>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</si>
  <si>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</si>
  <si>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</si>
  <si>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</si>
  <si>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</si>
  <si>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</si>
  <si>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</si>
  <si>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</si>
  <si>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</si>
  <si>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</si>
  <si>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</si>
  <si>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</si>
  <si>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</si>
  <si>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</si>
  <si>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</si>
  <si>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</si>
  <si>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</si>
  <si>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</si>
  <si>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</si>
  <si>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</si>
  <si>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</si>
  <si>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</si>
  <si>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</si>
  <si>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</si>
  <si>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</si>
  <si>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</si>
  <si>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</si>
  <si>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</si>
  <si>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</si>
  <si>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</si>
  <si>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</si>
  <si>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</si>
  <si>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</si>
  <si>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</si>
  <si>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</si>
  <si>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</si>
  <si>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</si>
  <si>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</si>
  <si>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</si>
  <si>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</si>
  <si>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</si>
  <si>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</si>
  <si>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</si>
  <si>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</si>
  <si>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</si>
  <si>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</si>
  <si>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</si>
  <si>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</si>
  <si>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</si>
  <si>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</si>
  <si>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</si>
  <si>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</si>
  <si>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South to North project</t>
  </si>
  <si>
    <t>AL,GA,FL</t>
  </si>
  <si>
    <t>Florida Southeast Connection</t>
  </si>
  <si>
    <t>NextEra Energy</t>
  </si>
  <si>
    <t>Pacific Connector Gas Pipeline</t>
  </si>
  <si>
    <t>CP13-492</t>
  </si>
  <si>
    <t>Kingsport Expansion</t>
  </si>
  <si>
    <t>CP13-132</t>
  </si>
  <si>
    <t>CP13-13</t>
  </si>
  <si>
    <t>CP14-96</t>
  </si>
  <si>
    <t>Junction Platform Project</t>
  </si>
  <si>
    <t>CP12-516</t>
  </si>
  <si>
    <t>North Elko Pipeline Project</t>
  </si>
  <si>
    <t>Prospector Pipeline</t>
  </si>
  <si>
    <t>Southern Star Central Gas Pipeline</t>
  </si>
  <si>
    <t>KY,TN,MS,LA</t>
  </si>
  <si>
    <t>Ryckman Storage Lateral</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</si>
  <si>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</si>
  <si>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</si>
  <si>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</si>
  <si>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</si>
  <si>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</si>
  <si>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</si>
  <si>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</si>
  <si>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</si>
  <si>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</si>
  <si>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</si>
  <si>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</si>
  <si>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</si>
  <si>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</si>
  <si>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</si>
  <si>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</si>
  <si>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</si>
  <si>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</si>
  <si>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</si>
  <si>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</si>
  <si>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</si>
  <si>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</si>
  <si>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</si>
  <si>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</si>
  <si>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</si>
  <si>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</si>
  <si>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</si>
  <si>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</si>
  <si>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</si>
  <si>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</si>
  <si>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</si>
  <si>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</si>
  <si>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</si>
  <si>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</si>
  <si>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</si>
  <si>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</si>
  <si>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</si>
  <si>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</si>
  <si>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</si>
  <si>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</si>
  <si>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</si>
  <si>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</si>
  <si>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</si>
  <si>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</si>
  <si>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</si>
  <si>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</si>
  <si>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</si>
  <si>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</si>
  <si>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</si>
  <si>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</si>
  <si>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</si>
  <si>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</si>
  <si>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</si>
  <si>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</si>
  <si>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</si>
  <si>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</si>
  <si>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</si>
  <si>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</si>
  <si>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</si>
  <si>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</si>
  <si>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</si>
  <si>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</si>
  <si>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</si>
  <si>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</si>
  <si>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</si>
  <si>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</si>
  <si>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</si>
  <si>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</si>
  <si>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</si>
  <si>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</si>
  <si>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</si>
  <si>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</si>
  <si>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</si>
  <si>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</si>
  <si>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</si>
  <si>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</si>
  <si>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</si>
  <si>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</si>
  <si>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</si>
  <si>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</si>
  <si>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</si>
  <si>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</si>
  <si>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</si>
  <si>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</si>
  <si>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</si>
  <si>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</si>
  <si>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</si>
  <si>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</si>
  <si>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</si>
  <si>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</si>
  <si>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</si>
  <si>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</si>
  <si>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</si>
  <si>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</si>
  <si>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</si>
  <si>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</si>
  <si>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</si>
  <si>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</si>
  <si>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</si>
  <si>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</si>
  <si>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</si>
  <si>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</si>
  <si>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</si>
  <si>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</si>
  <si>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</si>
  <si>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</si>
  <si>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</si>
  <si>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</si>
  <si>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</si>
  <si>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</si>
  <si>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</si>
  <si>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</si>
  <si>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</si>
  <si>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</si>
  <si>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</si>
  <si>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</si>
  <si>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</si>
  <si>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</si>
  <si>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</si>
  <si>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</si>
  <si>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</si>
  <si>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</si>
  <si>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</si>
  <si>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</si>
  <si>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</si>
  <si>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</si>
  <si>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</si>
  <si>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</si>
  <si>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</si>
  <si>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</si>
  <si>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</si>
  <si>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</si>
  <si>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</si>
  <si>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</si>
  <si>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</si>
  <si>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</si>
  <si>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</si>
  <si>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</si>
  <si>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</si>
  <si>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</si>
  <si>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</si>
  <si>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</si>
  <si>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</si>
  <si>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</si>
  <si>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</si>
  <si>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</si>
  <si>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</si>
  <si>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</si>
  <si>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</si>
  <si>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</si>
  <si>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</si>
  <si>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</si>
  <si>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</si>
  <si>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</si>
  <si>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</si>
  <si>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</si>
  <si>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</si>
  <si>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</si>
  <si>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</si>
  <si>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</si>
  <si>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</si>
  <si>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</si>
  <si>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</si>
  <si>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</si>
  <si>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</si>
  <si>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</si>
  <si>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</si>
  <si>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</si>
  <si>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</si>
  <si>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</si>
  <si>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</si>
  <si>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</si>
  <si>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</si>
  <si>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</si>
  <si>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</si>
  <si>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</si>
  <si>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</si>
  <si>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</si>
  <si>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</si>
  <si>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</si>
  <si>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</si>
  <si>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</si>
  <si>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</si>
  <si>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</si>
  <si>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</si>
  <si>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</si>
  <si>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</si>
  <si>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</si>
  <si>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</si>
  <si>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</si>
  <si>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</si>
  <si>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</si>
  <si>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</si>
  <si>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</si>
  <si>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</si>
  <si>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</si>
  <si>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</si>
  <si>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</si>
  <si>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</si>
  <si>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</si>
  <si>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</si>
  <si>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OH,KY,TN,MS,LA</t>
  </si>
  <si>
    <t>CP15-96</t>
  </si>
  <si>
    <t>Very little details on project that proposes similar route to other proposed pipeline projects.</t>
  </si>
  <si>
    <t>CP13-27/CP16-76</t>
  </si>
  <si>
    <t>Approved/On Hold</t>
  </si>
  <si>
    <t>CP15-498</t>
  </si>
  <si>
    <t>System Reliability Project</t>
  </si>
  <si>
    <t>TETCO Supply Expansion Project</t>
  </si>
  <si>
    <t>TETCO Capacity Expansion Project</t>
  </si>
  <si>
    <t>CP16-6</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</si>
  <si>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</si>
  <si>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</si>
  <si>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</si>
  <si>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</si>
  <si>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</si>
  <si>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</si>
  <si>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</si>
  <si>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</si>
  <si>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</si>
  <si>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</si>
  <si>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</si>
  <si>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</si>
  <si>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Ryckman Creek Resources</t>
  </si>
  <si>
    <t>CP11-24</t>
  </si>
  <si>
    <t>CP14-511</t>
  </si>
  <si>
    <t>On Hold</t>
  </si>
  <si>
    <t>Project is not moving forward, but project sponsor has not announced cancelation</t>
  </si>
  <si>
    <t>Kalama Lateral Project</t>
  </si>
  <si>
    <t>CP15-8</t>
  </si>
  <si>
    <t>Pipeline Zone 3 Capacity Enhancement</t>
  </si>
  <si>
    <t>Gas Transmission Northwest</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</si>
  <si>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</si>
  <si>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</si>
  <si>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</si>
  <si>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</si>
  <si>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</si>
  <si>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</si>
  <si>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</si>
  <si>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</si>
  <si>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</si>
  <si>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</si>
  <si>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</si>
  <si>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</si>
  <si>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</si>
  <si>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</si>
  <si>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</si>
  <si>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</si>
  <si>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</si>
  <si>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</si>
  <si>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</si>
  <si>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</si>
  <si>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</si>
  <si>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</si>
  <si>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</si>
  <si>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</si>
  <si>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</si>
  <si>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</si>
  <si>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CP14-518</t>
  </si>
  <si>
    <t>Beg_State</t>
  </si>
  <si>
    <t>End_State</t>
  </si>
  <si>
    <t>End_Region</t>
  </si>
  <si>
    <t>Beg_Region</t>
  </si>
  <si>
    <t>Hawaii</t>
  </si>
  <si>
    <t>HI</t>
  </si>
  <si>
    <t>Yukon</t>
  </si>
  <si>
    <t>YK</t>
  </si>
  <si>
    <t>Agua Blanca Pipeline</t>
  </si>
  <si>
    <t>Canton Pipeline</t>
  </si>
  <si>
    <t>SemGroup Corp</t>
  </si>
  <si>
    <t>Nautilus Gas Gathering System</t>
  </si>
  <si>
    <t>Crestwood Permian Basin</t>
  </si>
  <si>
    <t>Driftwood LNG Pipeline</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</si>
  <si>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</si>
  <si>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</si>
  <si>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</si>
  <si>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</si>
  <si>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</si>
  <si>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</si>
  <si>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</si>
  <si>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</si>
  <si>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</si>
  <si>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</si>
  <si>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</si>
  <si>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</si>
  <si>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</si>
  <si>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</si>
  <si>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</si>
  <si>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</si>
  <si>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</si>
  <si>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</si>
  <si>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</si>
  <si>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</si>
  <si>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</si>
  <si>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</si>
  <si>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</si>
  <si>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</si>
  <si>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</si>
  <si>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</si>
  <si>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</si>
  <si>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</si>
  <si>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</si>
  <si>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</si>
  <si>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</si>
  <si>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</si>
  <si>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</si>
  <si>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</si>
  <si>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 xml:space="preserve">Related to Cameron LNG </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</si>
  <si>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</si>
  <si>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</si>
  <si>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</si>
  <si>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</si>
  <si>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</si>
  <si>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</si>
  <si>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</si>
  <si>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</si>
  <si>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</si>
  <si>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</si>
  <si>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</si>
  <si>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</si>
  <si>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</si>
  <si>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</si>
  <si>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</si>
  <si>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</si>
  <si>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</si>
  <si>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</si>
  <si>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</si>
  <si>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</si>
  <si>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</si>
  <si>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</si>
  <si>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</si>
  <si>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</si>
  <si>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</si>
  <si>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</si>
  <si>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</si>
  <si>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</si>
  <si>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</si>
  <si>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</si>
  <si>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</si>
  <si>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</si>
  <si>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</si>
  <si>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</si>
  <si>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</si>
  <si>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</si>
  <si>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</si>
  <si>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</si>
  <si>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</si>
  <si>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IL,MO,AR,TX</t>
  </si>
  <si>
    <t>MS,LA</t>
  </si>
  <si>
    <t>PA,MD, VA,NC,SC,GA,AL</t>
  </si>
  <si>
    <t>Gulf Coast Express</t>
  </si>
  <si>
    <t>DCP Midstream, Targa Resources Corp.</t>
  </si>
  <si>
    <t>St. Charles Parish Expansion Project</t>
  </si>
  <si>
    <t>CP16-478-000</t>
  </si>
  <si>
    <t>North Seattle Lateral Upgrade Project</t>
  </si>
  <si>
    <t>2018 Paiute Expansion Project</t>
  </si>
  <si>
    <t>12,20</t>
  </si>
  <si>
    <t>Birdsboro Pipeline Project</t>
  </si>
  <si>
    <t>DTE Midstream Appalachia, LLC</t>
  </si>
  <si>
    <t>WB (West Bound) Xpress (west)</t>
  </si>
  <si>
    <t>CP17-22</t>
  </si>
  <si>
    <t>Golden Pass LNG Bidirectional Pipeline</t>
  </si>
  <si>
    <t>Golden Pass Pipeline LLC</t>
  </si>
  <si>
    <t>Garden State Expansion Phase 1</t>
  </si>
  <si>
    <t>Garden State Expansion Phase 2</t>
  </si>
  <si>
    <t>PA,WV,OH,KY,TN,AL,MS</t>
  </si>
  <si>
    <t>Historical Projects</t>
  </si>
  <si>
    <t>TGP Rio Bravo Hidalgo Expansion</t>
  </si>
  <si>
    <t>Pecos Trail Pipeline</t>
  </si>
  <si>
    <t>Namerico</t>
  </si>
  <si>
    <t>Permian to Katy Pipeline</t>
  </si>
  <si>
    <t>Sempra, Boardwalk Energy</t>
  </si>
  <si>
    <t>Northern Access 2016 Project (PA to NY)</t>
  </si>
  <si>
    <t>Northern Access 2016 Project (NY to ON)</t>
  </si>
  <si>
    <t>Roadrunner Gas Transmission Phase 3</t>
  </si>
  <si>
    <t>CP16-5</t>
  </si>
  <si>
    <t>Western Gas Partners LP</t>
  </si>
  <si>
    <t>Cancelled</t>
  </si>
  <si>
    <t>Gaines County Crossover Compressor Station</t>
  </si>
  <si>
    <t>CP16-488</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</si>
  <si>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</si>
  <si>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</si>
  <si>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</si>
  <si>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</si>
  <si>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</si>
  <si>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</si>
  <si>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</si>
  <si>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</si>
  <si>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</si>
  <si>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</si>
  <si>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</si>
  <si>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</si>
  <si>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</si>
  <si>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</si>
  <si>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</si>
  <si>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CP16-13</t>
  </si>
  <si>
    <t>Equitrans Expansion Project</t>
  </si>
  <si>
    <t>WV,VA</t>
  </si>
  <si>
    <t>6,12,16,20,24</t>
  </si>
  <si>
    <t>CP18-46</t>
  </si>
  <si>
    <t>18,20</t>
  </si>
  <si>
    <t>CP18-26</t>
  </si>
  <si>
    <t>CP18-17</t>
  </si>
  <si>
    <t>Enable Gas Transmission</t>
  </si>
  <si>
    <t>CP18-9</t>
  </si>
  <si>
    <t>CP18-37, CP18-38</t>
  </si>
  <si>
    <t>CP17-58</t>
  </si>
  <si>
    <t>CP18-47</t>
  </si>
  <si>
    <t>Gateway Expansion Project</t>
  </si>
  <si>
    <t>CP18-18</t>
  </si>
  <si>
    <t>Port Arthur Pipeline LLC</t>
  </si>
  <si>
    <t>CP18-7</t>
  </si>
  <si>
    <t>no</t>
  </si>
  <si>
    <t>Cheyenne Connector Pipeline</t>
  </si>
  <si>
    <t>Tallgrass Energy Partners LP</t>
  </si>
  <si>
    <t>Cheyenne Hub Enhancement Project</t>
  </si>
  <si>
    <t>CP18-103</t>
  </si>
  <si>
    <t>CO,WY,NE,KS,MO,IL</t>
  </si>
  <si>
    <t>CP18-102</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</si>
  <si>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</si>
  <si>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</si>
  <si>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</si>
  <si>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</si>
  <si>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</si>
  <si>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</si>
  <si>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</si>
  <si>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</si>
  <si>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</si>
  <si>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</si>
  <si>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</si>
  <si>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</si>
  <si>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</si>
  <si>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</si>
  <si>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</si>
  <si>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</si>
  <si>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</si>
  <si>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</si>
  <si>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</si>
  <si>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</si>
  <si>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</si>
  <si>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</si>
  <si>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</si>
  <si>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</si>
  <si>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</si>
  <si>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</si>
  <si>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</si>
  <si>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</si>
  <si>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</si>
  <si>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</si>
  <si>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</si>
  <si>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</si>
  <si>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</si>
  <si>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</si>
  <si>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</si>
  <si>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</si>
  <si>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</si>
  <si>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</si>
  <si>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</si>
  <si>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</si>
  <si>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Atlantic Bridge project Phase 1</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</si>
  <si>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</si>
  <si>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</si>
  <si>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</si>
  <si>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</si>
  <si>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</si>
  <si>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</si>
  <si>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</si>
  <si>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</si>
  <si>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</si>
  <si>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</si>
  <si>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</si>
  <si>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</si>
  <si>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</si>
  <si>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</si>
  <si>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</si>
  <si>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</si>
  <si>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</si>
  <si>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</si>
  <si>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</si>
  <si>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</si>
  <si>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Revolution Pipeline Project</t>
  </si>
  <si>
    <t>Connects to Revolution processing plant</t>
  </si>
  <si>
    <t>According to PointLogic Energy (5/4/18), delayed by a year or more</t>
  </si>
  <si>
    <t>CP18-89</t>
  </si>
  <si>
    <t>Takeaway capacity out of Anadarko basin</t>
  </si>
  <si>
    <t>Project Wildcat</t>
  </si>
  <si>
    <t>Takeaway capacity out of Anadarko basin; to north TX processing plant</t>
  </si>
  <si>
    <t>CP18-186</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</si>
  <si>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</si>
  <si>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</si>
  <si>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</si>
  <si>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</si>
  <si>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</si>
  <si>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</si>
  <si>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</si>
  <si>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</si>
  <si>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</si>
  <si>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</si>
  <si>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</si>
  <si>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</si>
  <si>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</si>
  <si>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</si>
  <si>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</si>
  <si>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</si>
  <si>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</si>
  <si>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</si>
  <si>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</si>
  <si>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</si>
  <si>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</si>
  <si>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</si>
  <si>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</si>
  <si>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</si>
  <si>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</si>
  <si>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</si>
  <si>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</si>
  <si>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</si>
  <si>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</si>
  <si>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</si>
  <si>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</si>
  <si>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</si>
  <si>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</si>
  <si>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</si>
  <si>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</si>
  <si>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</si>
  <si>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CP18-117</t>
  </si>
  <si>
    <t>Additional compression to allow delivery to Cheyenne Hub</t>
  </si>
  <si>
    <t xml:space="preserve">CIG 2018 Line Nos. 5A and 5B Expansion Project </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</si>
  <si>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</si>
  <si>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</si>
  <si>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</si>
  <si>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</si>
  <si>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</si>
  <si>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</si>
  <si>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</si>
  <si>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</si>
  <si>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</si>
  <si>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</si>
  <si>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</si>
  <si>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</si>
  <si>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</si>
  <si>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</si>
  <si>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</si>
  <si>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</si>
  <si>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</si>
  <si>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</si>
  <si>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</si>
  <si>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</si>
  <si>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</si>
  <si>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</si>
  <si>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</si>
  <si>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</si>
  <si>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</si>
  <si>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</si>
  <si>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</si>
  <si>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</si>
  <si>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</si>
  <si>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</si>
  <si>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</si>
  <si>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</si>
  <si>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</si>
  <si>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</si>
  <si>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</si>
  <si>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</si>
  <si>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</si>
  <si>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</si>
  <si>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</si>
  <si>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</si>
  <si>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</si>
  <si>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</si>
  <si>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</si>
  <si>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</si>
  <si>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</si>
  <si>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</si>
  <si>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</si>
  <si>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</si>
  <si>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Gasline Development Corp</t>
  </si>
  <si>
    <t>12,36</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</si>
  <si>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</si>
  <si>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</si>
  <si>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</si>
  <si>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</si>
  <si>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Natural Bridge Pipeline</t>
  </si>
  <si>
    <t>Black Hills Gas Distribution LLC</t>
  </si>
  <si>
    <t>LDC use; provide reliablility to 57k customers in Casper area</t>
  </si>
  <si>
    <t>Dakota Natural Gas Drayton Pipeline</t>
  </si>
  <si>
    <t>Dakota Natural Gas</t>
  </si>
  <si>
    <t>CP18-514</t>
  </si>
  <si>
    <t>2,4</t>
  </si>
  <si>
    <t>Permian North Expansion Project</t>
  </si>
  <si>
    <t>Takeaway capacity out of Permian</t>
  </si>
  <si>
    <t>Permian Global Access Pipeline</t>
  </si>
  <si>
    <t>Tellurian</t>
  </si>
  <si>
    <t>Allows delivery to Corpus Christi LNG facility</t>
  </si>
  <si>
    <t>KM Freeport Lateral</t>
  </si>
  <si>
    <t>Connect Transco to LNG demand in Texas</t>
  </si>
  <si>
    <t>Double E Pipeline</t>
  </si>
  <si>
    <t>Summit Midstream Partners</t>
  </si>
  <si>
    <t>Whistler Pipeline Project</t>
  </si>
  <si>
    <t>Texas RRC</t>
  </si>
  <si>
    <t>ONEOK WestTex Expansion</t>
  </si>
  <si>
    <t>ONEOK Inc.</t>
  </si>
  <si>
    <t>TX RRC</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</si>
  <si>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</si>
  <si>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</si>
  <si>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</si>
  <si>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</si>
  <si>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</si>
  <si>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</si>
  <si>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</si>
  <si>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</si>
  <si>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</si>
  <si>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</si>
  <si>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</si>
  <si>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</si>
  <si>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</si>
  <si>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</si>
  <si>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</si>
  <si>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</si>
  <si>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</si>
  <si>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</si>
  <si>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</si>
  <si>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</si>
  <si>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</si>
  <si>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</si>
  <si>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CP18-490</t>
  </si>
  <si>
    <t>CP18-137</t>
  </si>
  <si>
    <t>CP18-530</t>
  </si>
  <si>
    <t>CP18-522</t>
  </si>
  <si>
    <t>Willis Lateral Project</t>
  </si>
  <si>
    <t>Supply 1 GW Willis combined Cycle power plant</t>
  </si>
  <si>
    <t>CP18-525</t>
  </si>
  <si>
    <t>Permian takeaway to Texas panhandle; filed construction permit with Texas RRC</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</si>
  <si>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</si>
  <si>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</si>
  <si>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</si>
  <si>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</si>
  <si>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</si>
  <si>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</si>
  <si>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</si>
  <si>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</si>
  <si>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</si>
  <si>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</si>
  <si>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</si>
  <si>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</si>
  <si>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</si>
  <si>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</si>
  <si>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</si>
  <si>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Increase deliverability to Philadelphia region, growing electric and industrial demand</t>
  </si>
  <si>
    <t>CP18-538</t>
  </si>
  <si>
    <t>Transport residue gas from processing plant in Carlsbad, NM to Waha hub via Agua Blanca pipeline</t>
  </si>
  <si>
    <t>Gulf Run Pipeline</t>
  </si>
  <si>
    <t>Conenct Carthage/Perryville hubs (at Westdale) to LNG facilities along Gulf Coast (Starks/Gillis compressor)</t>
  </si>
  <si>
    <t>MA, NH, ME, NB</t>
  </si>
  <si>
    <t>Fox Energy Center Natural Gas Lateral Project</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</si>
  <si>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</si>
  <si>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</si>
  <si>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</si>
  <si>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</si>
  <si>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</si>
  <si>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Cedar Station Upgrade Project</t>
  </si>
  <si>
    <t>CP16-487</t>
  </si>
  <si>
    <t>Increases pressure/volume of delivery to Black Dog Generating Station; updates to system</t>
  </si>
  <si>
    <t>Del-Mar Energy Pathway Project</t>
  </si>
  <si>
    <t>CP18-548</t>
  </si>
  <si>
    <t>Additional capacity and delivery points in MD and DE; firm transportation to 3 LDCs and off-peak transportation to 1 industrial customer</t>
  </si>
  <si>
    <t>CP19-7</t>
  </si>
  <si>
    <t>MA,CT</t>
  </si>
  <si>
    <t>Project expands capacity into Delaware; Staggered completion dates; full service not expected until March 2019</t>
  </si>
  <si>
    <t>Rio Bravo Pipeline Project</t>
  </si>
  <si>
    <t>Rio Bravo Pipeline Company</t>
  </si>
  <si>
    <t>CP16-455</t>
  </si>
  <si>
    <t>Provides capacity to 630 MW new combined cycle power plant in Wawayanda, NY</t>
  </si>
  <si>
    <t>Northern Lights 2019</t>
  </si>
  <si>
    <t>Western Energy Storage and Transportation (WEST) Header Project</t>
  </si>
  <si>
    <t>UT,NV,AZ,MX</t>
  </si>
  <si>
    <t>24,36,42,48</t>
  </si>
  <si>
    <t>Connect Magnum Storage facility to western hubs, Permian supplies, and Southern California market.  Bidirectional</t>
  </si>
  <si>
    <t>CP18-534</t>
  </si>
  <si>
    <t>Line YM28 and Line FM120 Modernization Project</t>
  </si>
  <si>
    <t>CP17-74</t>
  </si>
  <si>
    <t>https://pipelineandstorage.natfuel.com/current-projects/ym28-and-fm120-modernization-project/</t>
  </si>
  <si>
    <t>Construction of new 14.4 mile 12 inch Line KL, replacement/extension of 5.8 miles of Line FM120 with 6 inch pipe, abandonment of Line YM28</t>
  </si>
  <si>
    <t>Requested In Service</t>
  </si>
  <si>
    <t>Replacement of valves, compressors, and associated equiptment to improve deliverability</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</si>
  <si>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</si>
  <si>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</si>
  <si>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</si>
  <si>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</si>
  <si>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Virginia Natural Gas</t>
  </si>
  <si>
    <t>Additional capacity along entire TX Gulf Coast to supply Mexican market; CFE sole shipper; will connect to Valley Crossing/Texas-Tuxpan pipeline</t>
  </si>
  <si>
    <t>Part of project allows for additional deliveries on Maritimes pipeline system; delays in constructing Weymouth Compressor Station due to litigation</t>
  </si>
  <si>
    <t>West Loop Project</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</si>
  <si>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</si>
  <si>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</si>
  <si>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</si>
  <si>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</si>
  <si>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</si>
  <si>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</si>
  <si>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</si>
  <si>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</si>
  <si>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</si>
  <si>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</si>
  <si>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</si>
  <si>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</si>
  <si>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</si>
  <si>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</si>
  <si>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</si>
  <si>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</si>
  <si>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</si>
  <si>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</si>
  <si>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</si>
  <si>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</si>
  <si>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</si>
  <si>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</si>
  <si>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</si>
  <si>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</si>
  <si>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</si>
  <si>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</si>
  <si>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Projects completed in 2017 but recently updated remain in "Natural Gas Pipeline Projects" tab.</t>
  </si>
  <si>
    <t>Associated with Port Arthur Liquefaction Project; will only proceed if Port Arthur LNG facility is built</t>
  </si>
  <si>
    <t>CP02-74</t>
  </si>
  <si>
    <t>Lockridge Extension Pipeline</t>
  </si>
  <si>
    <t>CP19-52</t>
  </si>
  <si>
    <t>Gulf Connector Expansion Project</t>
  </si>
  <si>
    <t>TriState Corridor Pipeline Project</t>
  </si>
  <si>
    <t>Equitrans Midstream Corporation</t>
  </si>
  <si>
    <t>CP19-191</t>
  </si>
  <si>
    <t>Replace 2 compressor stations to comply with new PA environmental rules; compressors installed in 1958 and 1968</t>
  </si>
  <si>
    <t>Line OT-27 Project</t>
  </si>
  <si>
    <t>CP19-151</t>
  </si>
  <si>
    <t>Central Corridor Pipeline Extension</t>
  </si>
  <si>
    <t>Duke Energy Ohio</t>
  </si>
  <si>
    <t>Ohio PUC</t>
  </si>
  <si>
    <t>Duke Energy Ohio to increase delivery to Cincinnati area customers during peak demand</t>
  </si>
  <si>
    <t>Index 99 Expansion Project</t>
  </si>
  <si>
    <t>LA, TX</t>
  </si>
  <si>
    <t>CP19-125</t>
  </si>
  <si>
    <t>Deliver Shelby Trough gas supplies to Gulf Coast demand markets</t>
  </si>
  <si>
    <t>South Jersey Gas Pipeline</t>
  </si>
  <si>
    <t>South Jersey Gas</t>
  </si>
  <si>
    <t>Serve B.L. England power plant and deliver to customers in Atlantic and Cape May counties</t>
  </si>
  <si>
    <t>Pinelands Commission</t>
  </si>
  <si>
    <t>Sanford Project</t>
  </si>
  <si>
    <t>CP19-58</t>
  </si>
  <si>
    <t>Increase firm transportation to Florida Power and Light Sanford power plant from 15.7 MMcf/hr to 17.2 MMcf/hr</t>
  </si>
  <si>
    <t>High Plains Kiowa Lateral Expanson Project</t>
  </si>
  <si>
    <t>CP19-56</t>
  </si>
  <si>
    <t>Deliver natural gas from processing plant in Denver-Julesburg Basin to CIG hub in Weld, CO</t>
  </si>
  <si>
    <t>Yorktown Meter Station Upgrade</t>
  </si>
  <si>
    <t>CP19-13</t>
  </si>
  <si>
    <t>Increase deliverability at Yorktown M&amp;R Station for ConEd utility (in Westchester Co.)</t>
  </si>
  <si>
    <t>Corpus Christi Stage III Pipeline</t>
  </si>
  <si>
    <t>Cheniere Energy Corpus Christi</t>
  </si>
  <si>
    <t>CP18-513</t>
  </si>
  <si>
    <t>VNG Suffolk No. 3 Meter Station Expansion Project</t>
  </si>
  <si>
    <t>CP19-51</t>
  </si>
  <si>
    <t>Increase deliverability to customers in SE Virginia</t>
  </si>
  <si>
    <t>CP17-56</t>
  </si>
  <si>
    <t>Regional Energy Access Project (Phase I and II)</t>
  </si>
  <si>
    <t>Sabine Pass Compression Project</t>
  </si>
  <si>
    <t>CP18-487</t>
  </si>
  <si>
    <t>Additional compression to increase deliverability to Sabine Pass LNG terminal</t>
  </si>
  <si>
    <t>FM 100 Project</t>
  </si>
  <si>
    <t>PF17-10</t>
  </si>
  <si>
    <t>CP19-99</t>
  </si>
  <si>
    <t>3 new compressor stations to increase southbound capacity from Alliance receipt point in IL to Corpus Christi LNG in TX</t>
  </si>
  <si>
    <t>NGPL Gulf Coast Southbound Project (Phase II)</t>
  </si>
  <si>
    <t>Northern Delaware Basin Expansion Project</t>
  </si>
  <si>
    <t>CP19-28</t>
  </si>
  <si>
    <t>Expand takeaway capacity from Delaware Basin</t>
  </si>
  <si>
    <t>http://ir.oneok.com/news-and-events/press-releases/2019/02-25-2019-211707239</t>
  </si>
  <si>
    <t xml:space="preserve">https://www.dominionenergy.com/about-us/natural-gas-projects/eastern-market-access-project </t>
  </si>
  <si>
    <t xml:space="preserve">https://www.gulfrunpipeline.com </t>
  </si>
  <si>
    <t xml:space="preserve">http://www.northernnaturalgas.com/expansionprojects/Pages/NorthernLights2019-Rochester.aspx </t>
  </si>
  <si>
    <t xml:space="preserve">http://sempralng.com/port-arthur-pipeline-louisiana-connector/ </t>
  </si>
  <si>
    <t xml:space="preserve">http://maritimesenergy.com/flow/uploads/MonctonNaturalGasSupplyALL.pdf </t>
  </si>
  <si>
    <t xml:space="preserve">https://westhp.com/ </t>
  </si>
  <si>
    <t>Enhancements (in 2018)</t>
  </si>
  <si>
    <t>Delta Express Pipeline Project</t>
  </si>
  <si>
    <t>Venture Global</t>
  </si>
  <si>
    <t>PF19-4</t>
  </si>
  <si>
    <t>Southwest Gas Co</t>
  </si>
  <si>
    <t>NVPUC</t>
  </si>
  <si>
    <t>Greene Interconnect Project</t>
  </si>
  <si>
    <t>CP19-477</t>
  </si>
  <si>
    <t>Gulfstream Phase VI Expansion Project</t>
  </si>
  <si>
    <t>Gulfstream Natural Gas System LLC</t>
  </si>
  <si>
    <t>CP19-475</t>
  </si>
  <si>
    <t xml:space="preserve">Increase operating pressure on Gulfstream pipeline to serve Tampa Electric Company's Big Bend power plant </t>
  </si>
  <si>
    <t>CP19-473</t>
  </si>
  <si>
    <t>Connection to 830 MW Energy Solutions Consortium Brook County power plant; new interconnect (Trinity) in Washington County</t>
  </si>
  <si>
    <t>Line Section 22 Project</t>
  </si>
  <si>
    <t>CP19-105</t>
  </si>
  <si>
    <t>Incremental capacity on WBI system on Line 22 between Elk Basin and Billings, MT</t>
  </si>
  <si>
    <t>Bluebonnet Market Express Pipeline</t>
  </si>
  <si>
    <t>Williams</t>
  </si>
  <si>
    <t>Permian takeaway capacity from Waha Hub to near Katy, TX</t>
  </si>
  <si>
    <t>Delhi Connector Pipeline</t>
  </si>
  <si>
    <t>CJ Express Pipeline</t>
  </si>
  <si>
    <t>Midcoast Energy</t>
  </si>
  <si>
    <t>Haynesville Global Access Pipeline</t>
  </si>
  <si>
    <t>NGPL Gulf Coast Southbound Project (Phase III)</t>
  </si>
  <si>
    <t>IA,IL,MO,AR,TX</t>
  </si>
  <si>
    <t>Louisiana XPress Project</t>
  </si>
  <si>
    <t>CP19-488</t>
  </si>
  <si>
    <t>Expansion from TCO pool to LA; new and utilization of existing capacity to total 850 MMcf/d</t>
  </si>
  <si>
    <t>Putnam Expansion Project</t>
  </si>
  <si>
    <t>CP19-474</t>
  </si>
  <si>
    <t>Deliver natural gas to 1,183 MW Seminole Electirc Cooperative power unit</t>
  </si>
  <si>
    <t>http://venturegloballng.com/plaquemines-project/plaquemines-pipeline/#.XUHmUppKiJA</t>
  </si>
  <si>
    <t>Deliver additional feedgas to Plaquemines LNG from interconnection with TETCO (Southwest Lateral TETLP)</t>
  </si>
  <si>
    <t>Rochester Expansion Project</t>
  </si>
  <si>
    <t>CP19-494</t>
  </si>
  <si>
    <t>https://www.floridasoutheastconnection.com/okeechobee-lateral-pipeline</t>
  </si>
  <si>
    <t>Delivers natural gas to powerplant</t>
  </si>
  <si>
    <t>CP19-495</t>
  </si>
  <si>
    <t>Built in conjunction with Calcasieu Pass LNG Terminal</t>
  </si>
  <si>
    <t>Sendero Carlsbad Gateway LLC</t>
  </si>
  <si>
    <t>Sendero Carlsbad Gateway Project</t>
  </si>
  <si>
    <t>Mountaineer XPress Pipeline (TCO Pool)</t>
  </si>
  <si>
    <t>Mountaineer XPress Pipeline (to CGT)</t>
  </si>
  <si>
    <t>Takeaway capacity out of Marcellus/Utica to Gulf XPress/CGT</t>
  </si>
  <si>
    <t>Industrial</t>
  </si>
  <si>
    <t>LNG</t>
  </si>
  <si>
    <t>Electric</t>
  </si>
  <si>
    <t>Industrial, Electric</t>
  </si>
  <si>
    <t>LDC</t>
  </si>
  <si>
    <t>LDC, Industrial</t>
  </si>
  <si>
    <t>LDC, Electric</t>
  </si>
  <si>
    <t>Utility</t>
  </si>
  <si>
    <t>https://adelphiagateway.com/</t>
  </si>
  <si>
    <t>LDC, Industrial, Electric</t>
  </si>
  <si>
    <t>https://atlanticcoastpipeline.com/</t>
  </si>
  <si>
    <t>Deliver Appalachia Basin supplies to Virginia and North Carolina; laterals to two electric generators</t>
  </si>
  <si>
    <t>Delivers natural gas supply from DJ Basin to Cheyenne Hub</t>
  </si>
  <si>
    <t>Additional capacity into New England market</t>
  </si>
  <si>
    <t>Deliver Marcellus supply from PA across NY and into New England Market</t>
  </si>
  <si>
    <t>Unclear what status of expansion to pipeline is; noted as on hold pending further information</t>
  </si>
  <si>
    <t>Increased deliverability for Washington Gas Light Co. and Mattawoman Energy</t>
  </si>
  <si>
    <t>Improve gas delliverability from storage to Portland General Electric power plants to balance renewable generation</t>
  </si>
  <si>
    <t>Deliver natural gas to Florida Power and Light (FPL) and Duke Energy of Florida (DEF)</t>
  </si>
  <si>
    <t>http://sabaltrailtransmission.com/</t>
  </si>
  <si>
    <t>Increase deliverability of US exports into northwest Mexico</t>
  </si>
  <si>
    <t>Delivery to new methanol plant being constructied in St. James Parrish by Shangdog Yuhuang Chemical</t>
  </si>
  <si>
    <t>https://www.enbridge.com/projects-and-infrastructure/projects/stratton-ridge-project</t>
  </si>
  <si>
    <t>Delivery to Freeport LNG</t>
  </si>
  <si>
    <t>Demand Served</t>
  </si>
  <si>
    <t>CP19-484</t>
  </si>
  <si>
    <t>Acadiana Project</t>
  </si>
  <si>
    <t>Lamar County Expansion Project</t>
  </si>
  <si>
    <t>CP19-517</t>
  </si>
  <si>
    <t>Add delivery to 550 MW new combined cycle facility of Cooperative Energy Texas (Morrow Repower Project), replacing coal plant</t>
  </si>
  <si>
    <t>OPSB</t>
  </si>
  <si>
    <t>Cameron Extension Project</t>
  </si>
  <si>
    <t>CP19-512</t>
  </si>
  <si>
    <t>Deliver to Calcasieu Pass LNG terminal</t>
  </si>
  <si>
    <t>Saginaw Trail Pipeline</t>
  </si>
  <si>
    <t>Consumers Energy Co.</t>
  </si>
  <si>
    <t>MI PSC</t>
  </si>
  <si>
    <t>https://www.dominionenergy.com/company/natural-gas-projects/west-loop</t>
  </si>
  <si>
    <t xml:space="preserve">http://www.pngts.com/expansion/  </t>
  </si>
  <si>
    <t>North Bakken Expansion Project</t>
  </si>
  <si>
    <t>Bakken takeaway capacity to new markets in ND;connnect WBI system to Northern Border pipeline</t>
  </si>
  <si>
    <t>https://www.wbienergy.com/docs/default-source/north-bakken-expansion-project/north-bakken-handout.pdf?sfvrsn=0</t>
  </si>
  <si>
    <t>Withdrawn; new project is North Bakken Expansion Project</t>
  </si>
  <si>
    <t>https://www.duke-energy.com/home/natural-gas-projects/central-corridor-pipeline-ext</t>
  </si>
  <si>
    <t>https://www.midcoastenergy.com/cj-express-pipeline-project/</t>
  </si>
  <si>
    <t>Announced/On Hold</t>
  </si>
  <si>
    <t>FERC denied extension of time in July 2019 as no construction had started; was supposed to supply proposed 580 MW gas fired power plant</t>
  </si>
  <si>
    <t>No indication for several years this project will go forward</t>
  </si>
  <si>
    <t>Extended by FERC in 2019, but legal battles remain and construction has not started</t>
  </si>
  <si>
    <t>No activity, filings, or announcements in years, so assumed cancelled; Connect KM Tejas mainline to Stratton Ridge/Freeport LNG</t>
  </si>
  <si>
    <t>No new construction; Presidential Permit seeks to raise import/export capacity to 316.6908 MMcf/d  (assume date certificate issued is completion for orders)</t>
  </si>
  <si>
    <t>Denied</t>
  </si>
  <si>
    <t>Will add 25 mile extension to Red Bluff Express Pipeline; estimated completion date, but TX RCC has project operational</t>
  </si>
  <si>
    <t>Given no news or updates on this project for years, assume it is on hold</t>
  </si>
  <si>
    <t>Spring Creek Gas Infrastructure Expansion Project</t>
  </si>
  <si>
    <t>Lowman Pipeline</t>
  </si>
  <si>
    <t>Supply 700 MW Lowman Energy Center, part of PowerSouth Energy Cooperative</t>
  </si>
  <si>
    <t>AL PSC</t>
  </si>
  <si>
    <t>Project has failed to obtain approval from relevant regulatory agency</t>
  </si>
  <si>
    <t>Enhancements (in 2019)</t>
  </si>
  <si>
    <t>•     Created new status designation:  "Denied."  See Definitions tab.</t>
  </si>
  <si>
    <t xml:space="preserve">•     All projects completed in 2018, including those that may not have been updated in prior versions, have been moved </t>
  </si>
  <si>
    <t>to "Historical Projects" sheet.</t>
  </si>
  <si>
    <t>Federal Energy Regulatory Commission (FERC), trade press, company websites, and IHS Markit.</t>
  </si>
  <si>
    <t>https://www.virginianaturalgas.com/-/media/Files/VNG/Work%20in%20your%20neighborhood/Completed%20Projects/18270_VNG_SSConnector_Project_factsheet.pdf</t>
  </si>
  <si>
    <t>https://ir.energytransfer.com/static-files/01151f48-806c-4969-b067-4574f83c9c4d</t>
  </si>
  <si>
    <t>GTN XPress</t>
  </si>
  <si>
    <t xml:space="preserve">TC Energy </t>
  </si>
  <si>
    <t>BC,ID,WA,OR</t>
  </si>
  <si>
    <t>Blue Water Energy Center (BWEC) Pipeline</t>
  </si>
  <si>
    <t>CP20-4</t>
  </si>
  <si>
    <t>Lateral to Blue Water Energy Center 1,100 GW combined cycle power plant in St. Clair, MI, owned by DTE Energy; can expand to 525 MMcf/d of capacity with equpitment upgrade</t>
  </si>
  <si>
    <t>New pipeliine in OK to bring supply from Oklahoma production basins to existing pipeline infrastructure; amended FERC docket on 9/6/19 decreased capacity from 1.4 Bcf/d to 1.1 Bcf/d</t>
  </si>
  <si>
    <t>https://www.midshippipeline.com/</t>
  </si>
  <si>
    <t>MASS Project</t>
  </si>
  <si>
    <t>Takeaway capacity out of Anadarko Basin</t>
  </si>
  <si>
    <t>Midwest Market Access Project</t>
  </si>
  <si>
    <t>CP20-11</t>
  </si>
  <si>
    <t>CP20-10</t>
  </si>
  <si>
    <t>Modification and upgrade of existing system at Grabham compressor</t>
  </si>
  <si>
    <t>Wick Meter Station Project</t>
  </si>
  <si>
    <t>Rover Pipeline</t>
  </si>
  <si>
    <t>Takeaway capacity out of Marcellus; new interconnection with Equitrans system</t>
  </si>
  <si>
    <t>134th Street Lateral Project</t>
  </si>
  <si>
    <t>New lateral to replace existing pipeline; deliveries to NIPSCO in IN</t>
  </si>
  <si>
    <t>CP20-14</t>
  </si>
  <si>
    <t>MoGas Pipeline</t>
  </si>
  <si>
    <t>Agua Blanca Expansion Project</t>
  </si>
  <si>
    <t>Allows for increased volues from Delaware Basin; announcement only states expansion from nominal capacity of 1.1 Bcf/d to "over 3 Bcf/d"</t>
  </si>
  <si>
    <t>Alabama Compressor Station Upgrade</t>
  </si>
  <si>
    <t>AlaTenn Pipeline</t>
  </si>
  <si>
    <t>CP19-476</t>
  </si>
  <si>
    <t>Increase compression on AlaTenn pipeline and increase deliveries to growing demand in Alabama; flow through compressor will increase from 59 MMcf/d to 97 MMcf/d</t>
  </si>
  <si>
    <t>MS, AL</t>
  </si>
  <si>
    <t>Northern Lights 2021 Expansion</t>
  </si>
  <si>
    <t>New looping, extension of existing lines, and new compressor station/modification to existing compressor</t>
  </si>
  <si>
    <t>Grand Chenier XPress Project</t>
  </si>
  <si>
    <t>CP20-8</t>
  </si>
  <si>
    <t>Additional compression on ANR system to increase deliverability in Cameron Parish, LA</t>
  </si>
  <si>
    <t>New Lisbon 2020 Expansion Project</t>
  </si>
  <si>
    <t>CP20-17</t>
  </si>
  <si>
    <t>Looping and new compression to increase deliverability in WI</t>
  </si>
  <si>
    <t>Middlesex Expansion Project</t>
  </si>
  <si>
    <t>CP20-30</t>
  </si>
  <si>
    <t>Interconnections with Transco Mainline and Transco Woodbridge Lateral to deliver to 725 MW Woodbridge Energy Center combined cycle power plant</t>
  </si>
  <si>
    <t>McComb Compressor Station Reliability Project</t>
  </si>
  <si>
    <t>CP20-32</t>
  </si>
  <si>
    <t>Replace compressor station in South MS; resulting capacity increase</t>
  </si>
  <si>
    <t xml:space="preserve">https://www.blackhillsenergy.com/our-company/delivering-energy/natural-bridge-pipeline </t>
  </si>
  <si>
    <t>Annually</t>
  </si>
  <si>
    <t>Rover Expansion Project</t>
  </si>
  <si>
    <t>CP20-36</t>
  </si>
  <si>
    <t>Request due to operating conditions on Rover mainline; no additional construction required</t>
  </si>
  <si>
    <t>•     Created new column:  "Demand served", indicating, when available, if a pipeline is being build for demand in a</t>
  </si>
  <si>
    <t>specific sector.  See "Definitions" tab.</t>
  </si>
  <si>
    <t>Enhancements (in 2020)</t>
  </si>
  <si>
    <t xml:space="preserve">•     All projects completed in 2019, including those that may not have been updated in prior versions, have been moved </t>
  </si>
  <si>
    <t>Demand served</t>
  </si>
  <si>
    <t>End-use sector or type of facility that will receive all deliveries for a pipeline project</t>
  </si>
  <si>
    <t>Electric power plant(s)</t>
  </si>
  <si>
    <t>Local distribution company</t>
  </si>
  <si>
    <t>Liquefied natural gas export facility</t>
  </si>
  <si>
    <t>Industrial sector/facility</t>
  </si>
  <si>
    <t>Tioga to Emerson Project</t>
  </si>
  <si>
    <t>Takeaway from Bakken to Emerson and interconnections</t>
  </si>
  <si>
    <t>Line 1600 Replacement Project</t>
  </si>
  <si>
    <t>San Diego Gas and Electric, SoCalGas</t>
  </si>
  <si>
    <t>Gemini Gulf Coast Pipeline</t>
  </si>
  <si>
    <t>https://tracemidstream.com/operations/#east-texas</t>
  </si>
  <si>
    <t>Deliverability from Arklatex area in Haynesville to Orange County, TX; Phase 1 completed in May 2020, Phase 2 later</t>
  </si>
  <si>
    <t>Trace Midstream, Quantum Midstream</t>
  </si>
  <si>
    <t>Donlin Gold Mine Pipeline</t>
  </si>
  <si>
    <t>Domlin Gold, LLC</t>
  </si>
  <si>
    <t>AK DNR</t>
  </si>
  <si>
    <t>QU,NY,CT</t>
  </si>
  <si>
    <t>CP20-48</t>
  </si>
  <si>
    <t xml:space="preserve">North Baja Xpress Project </t>
  </si>
  <si>
    <t>Niles Power Plant Meter Station Project</t>
  </si>
  <si>
    <t>Deliver natrual gas to Indeck Energy Service's 1000MW power plant</t>
  </si>
  <si>
    <t>CP20-27</t>
  </si>
  <si>
    <t>Expansion on entire North Baja line; designed to deliver feedstock to Energia Costa Azul LNG export plant</t>
  </si>
  <si>
    <t>Alberta Xpress Project</t>
  </si>
  <si>
    <t>MI,IN,OH,IN,KY,TN,MS,AR,LA</t>
  </si>
  <si>
    <t>CP20-70</t>
  </si>
  <si>
    <t>PennEast Pipeline Phase 1</t>
  </si>
  <si>
    <t>PennEast Pipeline Phase 2</t>
  </si>
  <si>
    <t>•     Renamed PennEast Pipeline Co and split into 2 phases (March 2020)</t>
  </si>
  <si>
    <t>CP20-47</t>
  </si>
  <si>
    <t xml:space="preserve">Formerly CP15-558; will connect to UGI Utilities (Blue Mountain Ski Resort) and interconnect with Columbia Gas and Adelphia Gateway </t>
  </si>
  <si>
    <t>Haynesville takeaway capacity from ETX-Haynesville to Silsbee, TX; FID assumed equivalent to approval</t>
  </si>
  <si>
    <t>Permian Highway Pipeline Project</t>
  </si>
  <si>
    <t>Takeaway out of Permian/Waha to Agua Dulce, then up to Houston area; FID assumed to be approval</t>
  </si>
  <si>
    <t>Permian Pass Pipeline Project</t>
  </si>
  <si>
    <t>261 Upgrade Projects</t>
  </si>
  <si>
    <t>DTE LEAP Project</t>
  </si>
  <si>
    <t>DTE</t>
  </si>
  <si>
    <t>Takeaway out of Haynesville; connects Blue Union Gathering System to TETCO, Transco, Sabine Pass, and Cameron LNG</t>
  </si>
  <si>
    <t>Tougaloo Project</t>
  </si>
  <si>
    <t>CP20-71</t>
  </si>
  <si>
    <t>Takeaway capacity out of SCOOP/STACK and Permian Basin.  Add compressor station to bring supply into Southern Star System</t>
  </si>
  <si>
    <t>Louisiana Connector Amendment Project</t>
  </si>
  <si>
    <t>Building of new compressor station in Beauregard Parish instead of Allen Parish in as in Louisiana Connector Project CP18-7</t>
  </si>
  <si>
    <t>Louisiana Connector- Port Arthur Pipeline</t>
  </si>
  <si>
    <t>Texas Connector-Port Arthur Pipeline</t>
  </si>
  <si>
    <t>Pacific Connector</t>
  </si>
  <si>
    <t>Pacific Connector Pipeline</t>
  </si>
  <si>
    <t>Conencts Malin hub to Jordan Cove LNG facility</t>
  </si>
  <si>
    <t>CP17-494</t>
  </si>
  <si>
    <t>Tri-West Project</t>
  </si>
  <si>
    <t>https://www.dominionenergy.com/library/domcom/media/about-us/natural-gas-projects/tri-west-project-overview.pdf?modified=20200113182306&amp;la=en</t>
  </si>
  <si>
    <t>Upgrading three compressor stations and new lateral in order to bring gas from PA to Midwest markets (deliver into Tennessee Gas Pipeline)(only construction in OH)</t>
  </si>
  <si>
    <t>https://ferc.gov/legal/staff-reports.asp</t>
  </si>
  <si>
    <t>https://www.tcenergy.com/operations/natural-gas/north-baja-xpress-project/</t>
  </si>
  <si>
    <t>CP20-52</t>
  </si>
  <si>
    <t>CP20-23</t>
  </si>
  <si>
    <t>Dakota Natural Gas, LLC</t>
  </si>
  <si>
    <t>MN, ND</t>
  </si>
  <si>
    <t>CP20-155</t>
  </si>
  <si>
    <t>Deliver natural gas fom Viking pipeline in MN into ND customers (currently use propane for heating)</t>
  </si>
  <si>
    <t>Appalachia to Market Project</t>
  </si>
  <si>
    <t>CP20-436</t>
  </si>
  <si>
    <t>Additional looping on segment in PA (Westmoreland, Berks, Fayette counties)</t>
  </si>
  <si>
    <t>Hammerhead Pipeline</t>
  </si>
  <si>
    <t>PA, WV</t>
  </si>
  <si>
    <t>WVDEP</t>
  </si>
  <si>
    <t>WVR311119</t>
  </si>
  <si>
    <t>Gathering line to receipt point on EQT, to feed into Mountain Valley Pipeline</t>
  </si>
  <si>
    <t>Santa Fe Mainline</t>
  </si>
  <si>
    <t>New Mexico Gas</t>
  </si>
  <si>
    <t>Extend service/natural gas access to customers in northern NM, tribal lands</t>
  </si>
  <si>
    <t>Williams cancelled after NY, NJ deny permits</t>
  </si>
  <si>
    <t>8,10,16</t>
  </si>
  <si>
    <t>Crow Creek Pipeline</t>
  </si>
  <si>
    <t>ID,WY</t>
  </si>
  <si>
    <t>CP20-461</t>
  </si>
  <si>
    <t>https://www.permits.performance.gov/permitting-projects/crow-creek-pipeline-project</t>
  </si>
  <si>
    <t>https://www.nmgco.com/userfiles/files/5%204%2020%20Santa%20Fe%20Loop.pdf</t>
  </si>
  <si>
    <t>https://www.equitransmidstream.com/gathering/</t>
  </si>
  <si>
    <t>Portions of project have entered service; however, additional portions of project/capacity have yet to enter operation</t>
  </si>
  <si>
    <t>CP20-480</t>
  </si>
  <si>
    <t>Blanket certificate; uses existing horsepower to increase deliverability into Iroquois system</t>
  </si>
  <si>
    <t>CP20-16</t>
  </si>
  <si>
    <t>Westbrook Xpress Project Phase 3</t>
  </si>
  <si>
    <t>Phases 2 and 3 approved together.  In total, 81 MMcf/d increase on PNGTS and 50 MMcf/d increase on Maritimes Northeast</t>
  </si>
  <si>
    <t>CP20-484</t>
  </si>
  <si>
    <t>Carlsbad South Project</t>
  </si>
  <si>
    <t>CP20-483</t>
  </si>
  <si>
    <t>Additional takeaway capacity for Permian Basin to Pecos compressor station, into Keystone pool</t>
  </si>
  <si>
    <t>Tuscarora Xpress Project</t>
  </si>
  <si>
    <t>CP20-486</t>
  </si>
  <si>
    <t>Increase compression on line to deliver natural gas from Malin, OR hub to northern NV (Reno) market</t>
  </si>
  <si>
    <t>Kern River Gas Transmission Co</t>
  </si>
  <si>
    <t>Distribution system to serve Roland, OK;  Indication that project is near-completion in December 2019, so we assume in service to start 2020</t>
  </si>
  <si>
    <t>http://www.okenergytoday.com/2019/11/net-cash-grows-for-enable-midstream-but-net-income-slips/</t>
  </si>
  <si>
    <t>https://psc.wi.gov/Pages/MajorCases/LakeshoreCapacityProject.aspx</t>
  </si>
  <si>
    <t>https://www.consumersenergy.com/company/reliability/saginaw-trail-pipeline</t>
  </si>
  <si>
    <t>Expanded and replaced pipeline, increased deliverability to Detroit Area Consumers; first three phases completed, fourth and final expected to enter service in 2020</t>
  </si>
  <si>
    <t>CP20-482</t>
  </si>
  <si>
    <t>Leidy North Project</t>
  </si>
  <si>
    <t>Applied/On Hold</t>
  </si>
  <si>
    <t>Wamsutter West Expansion</t>
  </si>
  <si>
    <t>Dominion Energy Overthrust Pipeline</t>
  </si>
  <si>
    <t>CP20-448</t>
  </si>
  <si>
    <t>12, 24</t>
  </si>
  <si>
    <t>Increase deliverability from Overthurs pipeline to Kern River Gas Transportation at Opal, WY</t>
  </si>
  <si>
    <t>PA,MD,WV</t>
  </si>
  <si>
    <t>•     Returned Eastern Panhandle Pipeline Expansion to "Natural Gas Pipeline Projects" from historical tab (July 2020)</t>
  </si>
  <si>
    <t>South Sioux City to Sioux Falls A-line Replacement Project</t>
  </si>
  <si>
    <t>NE, SD</t>
  </si>
  <si>
    <t>PF19-8, CP20-487</t>
  </si>
  <si>
    <t>Replacement of lines that runs between South Dakota and Nebraska</t>
  </si>
  <si>
    <t>Mainline 100 and Mainline 200 Replacement Project</t>
  </si>
  <si>
    <t>CP19-193</t>
  </si>
  <si>
    <t>https://www.northernnaturalgas.com/expansionprojects/Pages/SouthSiouxCity.aspx</t>
  </si>
  <si>
    <t>Elwood Power/ANR Horsepower Replacement Project</t>
  </si>
  <si>
    <t>Upgrade highly used portion of the ANR system to bring supply to an existing power plant in Joliet, Illinois</t>
  </si>
  <si>
    <t>Bluewater Compressor Project</t>
  </si>
  <si>
    <t>CP19-471</t>
  </si>
  <si>
    <t>New compressor station to expand capacity from pressure limited 120,000 Mcf/d, to 500,000 Mcf/d on its interconnect with the Vector Pipeline</t>
  </si>
  <si>
    <t>Bernville Compression Station Project</t>
  </si>
  <si>
    <t>Haynesville takeaway capacity from Delhi, LA to Gillis, LA. Deferred until after completion of Phase 1 of the Driftwood LNG Project.</t>
  </si>
  <si>
    <t>Takeaway capacity from Perimian to proposed LNG facility in Gillis, LA. Deferred until after completion of Phase 1 of the Driftwood LNG Project.</t>
  </si>
  <si>
    <t>Galveston County Project</t>
  </si>
  <si>
    <t>CP20-505</t>
  </si>
  <si>
    <t>Install two pipeline segments on the FGT Mainline that connect to a natural gas power plant in Galveston, Texas</t>
  </si>
  <si>
    <t xml:space="preserve">Lake City 1st Branch Line Abandonment and Capacity Replacement Project </t>
  </si>
  <si>
    <t>CP20-504</t>
  </si>
  <si>
    <t>Marysville Connector Pipeline</t>
  </si>
  <si>
    <t>East Lateral Xpress Project</t>
  </si>
  <si>
    <t>CP20-527</t>
  </si>
  <si>
    <t>Marshall County Mine Panels 19E and 20E Projects</t>
  </si>
  <si>
    <t>CP19-509</t>
  </si>
  <si>
    <t>Excavate and elevate lines 10, 15, 25, and 30 in Marshall County, WV.</t>
  </si>
  <si>
    <t>Wisconsin Access Project</t>
  </si>
  <si>
    <t>Additional compressor station and capacity. Project partly entered service beginning August 7, 2020</t>
  </si>
  <si>
    <t>Kinder Morgan Interstate Gas Transmission</t>
  </si>
  <si>
    <t>Rendezvous Pipeline Company</t>
  </si>
  <si>
    <t>•     All projects that have been cancelled or denied will be moved to the Historical Projects sheet by year-end.</t>
  </si>
  <si>
    <t>Line DT and DS Replacement Project</t>
  </si>
  <si>
    <t>CP19-31</t>
  </si>
  <si>
    <t>Abandonment and replacement of two pipelines in Anderson and Franklin county. Project also includes modifying two existing compressor stations.</t>
  </si>
  <si>
    <t>AGL International Paper Pipeline</t>
  </si>
  <si>
    <t>Atlanta Gas Light</t>
  </si>
  <si>
    <t>GPSC</t>
  </si>
  <si>
    <t>Build pipeline to the International Paper plant in Coosa, Georgia</t>
  </si>
  <si>
    <t>Takeaway capacity out of Permian to Gulf Coast SW of Katy, TX.</t>
  </si>
  <si>
    <t>https://phpproject.com/</t>
  </si>
  <si>
    <t>Line 8000 Replacement Project</t>
  </si>
  <si>
    <t>4,12</t>
  </si>
  <si>
    <t>CP18-13</t>
  </si>
  <si>
    <t>Replacement of about 13.5 mile of 12-inch pipe and 0.67 miles of 4-inch pipe. The new pipes will include cathodic protection and alternating current mitigation to provide additional safety measures.</t>
  </si>
  <si>
    <t>Additional bidirectional capacity on Transco; additional supplies to LDCs in Southeast. Received FERC in-service approval on December 23, 2020. Full completion and service of the pipeline delayed until March 1, 2021 due to winter conditions.</t>
  </si>
  <si>
    <t>VNG Interconnect</t>
  </si>
  <si>
    <t>SCC</t>
  </si>
  <si>
    <t>Pipeline expansion to an interconnect with Transco. Project also involves a new compressor station in Prince William county and upgrades to the Mechanicsville metering station.</t>
  </si>
  <si>
    <t>Enhancements (in 2021)</t>
  </si>
  <si>
    <t xml:space="preserve">•     All projects completed in 2020, including those that may not have been updated in prior versions, have been moved </t>
  </si>
  <si>
    <t>2021 Auburn A-line Abandonment and Capacity Replacement Project</t>
  </si>
  <si>
    <t>CP20-479</t>
  </si>
  <si>
    <t>Abandon in-place Auburn A-Line and construct a branch line loop in Lancaster and Otoe counties, Nebraska.</t>
  </si>
  <si>
    <t>Line SM-116 Forced Relocation Project</t>
  </si>
  <si>
    <t>CP20-28</t>
  </si>
  <si>
    <t>Relocate portion of existing line due to Central Appalachia Mining’s area surface and highwall mining at the Millseat Surface Mine</t>
  </si>
  <si>
    <t>Big Bend Project</t>
  </si>
  <si>
    <t>CP21-45</t>
  </si>
  <si>
    <t>Loop extension in Calhoun and Jefferson Counties, Florida that will serve Tampa Electric Company’s Peoples Gas System</t>
  </si>
  <si>
    <t>Mainline 300 Replacement Project</t>
  </si>
  <si>
    <t>CP20-490</t>
  </si>
  <si>
    <t>Replacement of 775 feet of 36-inch pipe in Menifee and Montgomery Counties, Kentucky</t>
  </si>
  <si>
    <t>Atlantic Bridge Project Phase 2</t>
  </si>
  <si>
    <t>Atlantic Bridge Project Phase 2 (CAN)</t>
  </si>
  <si>
    <t>Mid-Atlantic Chiller Project</t>
  </si>
  <si>
    <t>Eastern Gas Transmission and Storage</t>
  </si>
  <si>
    <t>CP21-97</t>
  </si>
  <si>
    <t>Provide an additional 25 MMcf/d of natural gas from supply areas in Leidy, PA to Virginia markets via installation of air inlet chiller systems at compressor stations along the EGTS’ PL-1 system</t>
  </si>
  <si>
    <t>Three Rivers Interconnection Project</t>
  </si>
  <si>
    <t>CP21-113</t>
  </si>
  <si>
    <t>MoGas Expansion Project</t>
  </si>
  <si>
    <t>Point of Rocks West Expansion Project</t>
  </si>
  <si>
    <t>Overthrust Pipeline</t>
  </si>
  <si>
    <t>Additional piping and looping between two station areas in Lincoln County, Wyoming</t>
  </si>
  <si>
    <t>CP21-449</t>
  </si>
  <si>
    <t>Additional west-to-east capacity on REX; in conjunction with Cheyenne Hub Enhancement Project. Final two compressor stations estimated to be placed in service in 2023.</t>
  </si>
  <si>
    <t>https://www.northernnaturalgas.com/expansionprojects/Pages/NorthernLights2021.aspx</t>
  </si>
  <si>
    <t>Driftwood Line 200 and 300 Project Phase 1</t>
  </si>
  <si>
    <t>Driftwood Line 200 and 300 Project Phase 2</t>
  </si>
  <si>
    <t>Driftwood Line 200 and 300 Project Phase 3</t>
  </si>
  <si>
    <t>Skunk River Replacement Project</t>
  </si>
  <si>
    <t>CP21-446</t>
  </si>
  <si>
    <t>Abandon and replacement 1880 feet of mainline pipe in Henry County, Iowa</t>
  </si>
  <si>
    <t>Bailey East Mine Panel 11J Project</t>
  </si>
  <si>
    <t>CP19-501</t>
  </si>
  <si>
    <t>Excavate and replace pipelines to protect pipe during longwall mining.</t>
  </si>
  <si>
    <t>Henderson County Expansion Project</t>
  </si>
  <si>
    <t>CP21-467</t>
  </si>
  <si>
    <t>Lateral connecting to the CenterPoint A.B. Brown Generating Station in Posey County, Indiana</t>
  </si>
  <si>
    <t>Valentine Chemicals Interconnect Project</t>
  </si>
  <si>
    <t>CP20-193</t>
  </si>
  <si>
    <t>Establishes new delivery point to serve Valentine Chemicals located in Lafourche Parish, Louisiana</t>
  </si>
  <si>
    <t>Morgantown Connector Project</t>
  </si>
  <si>
    <t>PF21-3</t>
  </si>
  <si>
    <t>Project to provide up to 220,000 dekatherms per day of firm natural gas transportation service for customers in Monongalia County, West Virginia.</t>
  </si>
  <si>
    <t>MPSC</t>
  </si>
  <si>
    <t>Convert existing wet natural gas gathering lines to dry natural gas transmission lines</t>
  </si>
  <si>
    <t>https://www.michigan.gov/lara/0,4601,7-154-89505-564643--,00.html</t>
  </si>
  <si>
    <t>U-20894</t>
  </si>
  <si>
    <t>Rogers City and Norwalk-Manistee Connectors</t>
  </si>
  <si>
    <t>DTE Michigan Lateral</t>
  </si>
  <si>
    <t>Wahpeton Expansion Project</t>
  </si>
  <si>
    <t>Virginia Electrification Project</t>
  </si>
  <si>
    <t>Columbia Gas</t>
  </si>
  <si>
    <t>CP21-498</t>
  </si>
  <si>
    <t>Modification of various compressor stations to increase capacity to Columbia's Market Area 33 and Market Area 34 in southeast Virginia</t>
  </si>
  <si>
    <t>CP22-2</t>
  </si>
  <si>
    <t>Northern Loop Project</t>
  </si>
  <si>
    <t>Expands natural gas service into suburbs of Columbus, OH</t>
  </si>
  <si>
    <t>https://www.kindermorgan.com/Operations/Projects/261-Upgrade-Projects</t>
  </si>
  <si>
    <t>http://www.enbridgepipelines.com/projects-and-infrastructure/projects/middlesex-extension-project</t>
  </si>
  <si>
    <t>https://www.tcenergy.com/operations/natural-gas/tuscarora-xpress-project/</t>
  </si>
  <si>
    <t xml:space="preserve">https://www.kernrivergas.com/Projects/Delta-Lateral-Project/FERC-Filings-and-Information </t>
  </si>
  <si>
    <t>Deliver natural gas to Intermountain Power Agency's (IPA) Intermountain Power Project (IPP), which is being converted from coal- to gas-fired generation</t>
  </si>
  <si>
    <t>Incremental capacity increase into New England</t>
  </si>
  <si>
    <t>WhiteWater</t>
  </si>
  <si>
    <t>Venice Extension Project</t>
  </si>
  <si>
    <t>CP22-15</t>
  </si>
  <si>
    <t>All flows linked to Leidy South Expansion and designed to increase takeaway capacity out Appalachia to Southern markets</t>
  </si>
  <si>
    <t>Mobile County Project</t>
  </si>
  <si>
    <t>CP22-12</t>
  </si>
  <si>
    <t>Modification of CS10 compressor station in Perry County, MS to add additional capacity to flows from west to east to help meet gas demand in Mobile County, AL</t>
  </si>
  <si>
    <t>Southwest Alabama Project</t>
  </si>
  <si>
    <t>CP22-13</t>
  </si>
  <si>
    <t>Upgrades to compressor unit 1111 to increase horsepower and increase west to east natural gas capacity from reciept point in George County, MS to delivery point in Escambia County, AL. The added capacity helps serve the natural gas-to-power market</t>
  </si>
  <si>
    <t>Western Massachusetts Natural Gas Reliability Project</t>
  </si>
  <si>
    <t>Eversource</t>
  </si>
  <si>
    <t>Cordova Connector Line</t>
  </si>
  <si>
    <t>Southern Natural Gas</t>
  </si>
  <si>
    <t>CP22-34</t>
  </si>
  <si>
    <t>C-Line Replacement Project</t>
  </si>
  <si>
    <t>CP22-26</t>
  </si>
  <si>
    <t>L-722 Replacement Project</t>
  </si>
  <si>
    <t>CP22-32</t>
  </si>
  <si>
    <t>Abandon in place aging L-722 pipeline and replace a segment of L-722 that was vulnerable</t>
  </si>
  <si>
    <t>Cancelled/On Hold</t>
  </si>
  <si>
    <t>Expand transportation capacity along two priamry paths in Transco's Zone 6</t>
  </si>
  <si>
    <t>DE, MD</t>
  </si>
  <si>
    <t>Enhancements (in 2022)</t>
  </si>
  <si>
    <t xml:space="preserve">•     All projects completed in 2021, including those that may not have been updated in prior versions, have been moved </t>
  </si>
  <si>
    <t>16,24</t>
  </si>
  <si>
    <t>12,24</t>
  </si>
  <si>
    <t>6,10</t>
  </si>
  <si>
    <t>16,30</t>
  </si>
  <si>
    <t>22,30,42</t>
  </si>
  <si>
    <t>12,20,30</t>
  </si>
  <si>
    <t>20,24,30</t>
  </si>
  <si>
    <t>20,36,42</t>
  </si>
  <si>
    <t>14,20</t>
  </si>
  <si>
    <t>12,16,20</t>
  </si>
  <si>
    <t>24,42</t>
  </si>
  <si>
    <t>16,20,24</t>
  </si>
  <si>
    <t>26,36</t>
  </si>
  <si>
    <t>10,24</t>
  </si>
  <si>
    <t>4,6,12</t>
  </si>
  <si>
    <t>16,30,36</t>
  </si>
  <si>
    <t>18,24,30</t>
  </si>
  <si>
    <t>8,16,20</t>
  </si>
  <si>
    <t>6,12</t>
  </si>
  <si>
    <t>6,10,16</t>
  </si>
  <si>
    <t>10,16</t>
  </si>
  <si>
    <t>6,16</t>
  </si>
  <si>
    <t>20,24,26</t>
  </si>
  <si>
    <t>12,30</t>
  </si>
  <si>
    <t>16,24,36</t>
  </si>
  <si>
    <t>24,30,36,42</t>
  </si>
  <si>
    <t>8,36</t>
  </si>
  <si>
    <t>20,42</t>
  </si>
  <si>
    <t>20,22,24</t>
  </si>
  <si>
    <t>14,24,30</t>
  </si>
  <si>
    <t>6,8</t>
  </si>
  <si>
    <t>6,8,30</t>
  </si>
  <si>
    <t>16,26,36</t>
  </si>
  <si>
    <t>8,30</t>
  </si>
  <si>
    <t>12,20,24</t>
  </si>
  <si>
    <t>26,34</t>
  </si>
  <si>
    <t>8,16</t>
  </si>
  <si>
    <t>20,36</t>
  </si>
  <si>
    <t>8,16,30</t>
  </si>
  <si>
    <t>14,16,20</t>
  </si>
  <si>
    <t>16,20,26</t>
  </si>
  <si>
    <t>12,26,36</t>
  </si>
  <si>
    <t>18,36</t>
  </si>
  <si>
    <t>10,12</t>
  </si>
  <si>
    <t>16,48</t>
  </si>
  <si>
    <t>10,20</t>
  </si>
  <si>
    <t>24,42,48</t>
  </si>
  <si>
    <t>24,36,42</t>
  </si>
  <si>
    <t>•     Pipeline diameters, including those for historical projects, have been re-arranged to be shown in ascending order.</t>
  </si>
  <si>
    <t>Trail County Pipeline</t>
  </si>
  <si>
    <t>PF20-1/CP20-503</t>
  </si>
  <si>
    <t>A-Line Replacement Project</t>
  </si>
  <si>
    <t>CP22-42</t>
  </si>
  <si>
    <t>Line 40 Connection Project</t>
  </si>
  <si>
    <t>CP22-43</t>
  </si>
  <si>
    <t>30, 36, 42</t>
  </si>
  <si>
    <t>Wisconsin Reliability Project</t>
  </si>
  <si>
    <t xml:space="preserve">Takeaway capacity out of Haynesville to serve Sabine Pass. </t>
  </si>
  <si>
    <t>Gillis Lateral</t>
  </si>
  <si>
    <t>Boosts capacity on Acadia System by 1.8 Bcf/d to 2.1 Bcf/d and deliveries gas to Creole Trail and Cameron pipelines</t>
  </si>
  <si>
    <t>Iroquois Expansion by Compression Project</t>
  </si>
  <si>
    <t>CP21-94</t>
  </si>
  <si>
    <t>Ohio Valley Connector Expansion Project</t>
  </si>
  <si>
    <t>CP22-44</t>
  </si>
  <si>
    <t>Compressor Station 409 Project</t>
  </si>
  <si>
    <t>Install new compressor station in Edinburg, Hidalgo County, Texas and increase north to south firm capacity by 69 MMcf/d</t>
  </si>
  <si>
    <t>CP22-166</t>
  </si>
  <si>
    <t>2023 Mainline Replacement Project</t>
  </si>
  <si>
    <t>Great Basin Gas Transmission</t>
  </si>
  <si>
    <t>Replacement of 20.36 miles of 16" pipe in a single segment in Humboldt County, Nevada.</t>
  </si>
  <si>
    <t>CP22-141</t>
  </si>
  <si>
    <t>East 300 Upgrade Project</t>
  </si>
  <si>
    <t>Addition of new gas-fired compressor units at two existing compressor stations along Tennessee’s 300 Line system in Pennsylvania and New Jersey, as well as the construction of one new electric-driven compressor station located along Tennessee’s existing 300 Line system in New Jersey, boosting capacity to Consolidated Edison Company of New York, Inc</t>
  </si>
  <si>
    <t>CP20-493</t>
  </si>
  <si>
    <t>Rover - North Coast Interconnect Project</t>
  </si>
  <si>
    <t>CP21-474</t>
  </si>
  <si>
    <t>Rover–Brightmark Receipt and Delivery Meter Station Project</t>
  </si>
  <si>
    <t>RNG</t>
  </si>
  <si>
    <t>CP21-492</t>
  </si>
  <si>
    <t>Conemaugh River Crossing Replacement Project</t>
  </si>
  <si>
    <t>Replace segment of Line 12 pipeline in Westmoreland and Indiana County, Pennsylvania. Project will have no impact on capacity</t>
  </si>
  <si>
    <t>Moore-Dorchester Optimization Project</t>
  </si>
  <si>
    <t>Carolina Gas Transmission</t>
  </si>
  <si>
    <t>CP22-181</t>
  </si>
  <si>
    <t>Modification and installation of new facilities in Spartanburg, Dorchester and Charleston County, South Carolina to support additional capacity to a delivery point in Charleston, South Carolina, serving an LDC</t>
  </si>
  <si>
    <t>Northern Lights 2023 Expansion</t>
  </si>
  <si>
    <t>CP22-138</t>
  </si>
  <si>
    <t>8,20,24,30,36</t>
  </si>
  <si>
    <t>Additional pipe and facilities installed in various Minnesota and Wisconsin counties to expand capacity to the Northern Market Area</t>
  </si>
  <si>
    <t>New interconnect that connects Birghtmark's RNG facility in Lenawee County, MI to the Rover Pipeline</t>
  </si>
  <si>
    <t>Upgrade compressor stations and meters to expand capacity by 50.7 MMcf/d to northeast Wisconsin</t>
  </si>
  <si>
    <t>Gulf Coast Express Expansion</t>
  </si>
  <si>
    <t>Whistler Pipeline Expansion</t>
  </si>
  <si>
    <t>Installation of three new compressor stations to increase mainline capacity</t>
  </si>
  <si>
    <t>Texas to Louisiana Energy Pathway</t>
  </si>
  <si>
    <t>Matterhorn Express Pipeline</t>
  </si>
  <si>
    <t>New pipeline designed to deliver gas from Waha, Texas to Katy, Texas. Gas will be supplied from multiple upstream connections from the Permian Basin, including direct connections to processing facilities in the Midland Basin through a 75-mile lateral, and a connection to the Agua Blanca Pipeline</t>
  </si>
  <si>
    <t>24,48</t>
  </si>
  <si>
    <t>CP Express Pipeline Project Phase 1</t>
  </si>
  <si>
    <t>CP Express Pipeline Project Phase II</t>
  </si>
  <si>
    <t>MN,WI</t>
  </si>
  <si>
    <t>PA,VA</t>
  </si>
  <si>
    <t>PA,WV,OH</t>
  </si>
  <si>
    <t>Permian Highway Pipeline Expansion</t>
  </si>
  <si>
    <t>Southside Reliability Enhancement Project</t>
  </si>
  <si>
    <t>NC, VA</t>
  </si>
  <si>
    <t>CP22-461</t>
  </si>
  <si>
    <t>Allow for the delivery of natural gas supplies from the Rover Pipeline system to the North Coast Gas Transmission system along NCGT's  existing Toledo-to-Marion intrastate pipeline. Project will not increase capacity of Rover mainline</t>
  </si>
  <si>
    <t xml:space="preserve">Oasis Pipeline Modernization Project </t>
  </si>
  <si>
    <t>Energy Transfer</t>
  </si>
  <si>
    <t>Debottle necking and modernization of the Oasis Pipeline, increasing incremental capacity out of the Permian by 60 MMcf/d</t>
  </si>
  <si>
    <t>ADCC Pipeline</t>
  </si>
  <si>
    <t>Commonwealth Energy Connector Project</t>
  </si>
  <si>
    <t>CP22-502</t>
  </si>
  <si>
    <t>Virginia Reliability Project</t>
  </si>
  <si>
    <t>CP22-503</t>
  </si>
  <si>
    <t>Cumberland Project</t>
  </si>
  <si>
    <t>CP22-493</t>
  </si>
  <si>
    <t>2023 Line Section 27 Expansion Project</t>
  </si>
  <si>
    <t>CP22-512</t>
  </si>
  <si>
    <t>Power</t>
  </si>
  <si>
    <t>CP22-501</t>
  </si>
  <si>
    <t>Gillis Access Project</t>
  </si>
  <si>
    <t>Greenfield pipeline that with 1.5 Bcf/d of capacity that would increase takeaway capacity out of the Haynesville and feed LNG exports along the Gulf Coast.</t>
  </si>
  <si>
    <t>Ridgeline Expansion Project</t>
  </si>
  <si>
    <t>CP21-78</t>
  </si>
  <si>
    <t>Saguaro Connector Pipeline</t>
  </si>
  <si>
    <t>CP23-29</t>
  </si>
  <si>
    <t>Red Hills Lateral Project</t>
  </si>
  <si>
    <t>Double E Pipeline, LLC.</t>
  </si>
  <si>
    <t>Grasslands South Expansion Project</t>
  </si>
  <si>
    <t>CP23-35</t>
  </si>
  <si>
    <t>CP22-201</t>
  </si>
  <si>
    <t>CP22-21</t>
  </si>
  <si>
    <t>6630-CG-138</t>
  </si>
  <si>
    <t>Replacement of lines serving area south of Means Measuring station which have experienced increased population density.</t>
  </si>
  <si>
    <t>CP22-466</t>
  </si>
  <si>
    <t>https://www.wbienergy.com/projects/wahpeton/</t>
  </si>
  <si>
    <t>Enhancements (in 2023)</t>
  </si>
  <si>
    <t xml:space="preserve">•     All projects completed in 2022, including those that may not have been updated in prior versions, have been moved </t>
  </si>
  <si>
    <t>South System 2022 Project</t>
  </si>
  <si>
    <t>AL, GA</t>
  </si>
  <si>
    <t>3 miles of looping pipe to enable additional capacity serving Spire Alabama, Municipal Gas Authority of Georgia, and Southeast Alabama Gas District</t>
  </si>
  <si>
    <t>CP22-23</t>
  </si>
  <si>
    <t>Lousiana Energy Access Project (LEAP) Expansion Phase 1</t>
  </si>
  <si>
    <t>Lousiana Energy Access Project (LEAP) Expansion Phase 2</t>
  </si>
  <si>
    <t>CP17-101, CP20-49</t>
  </si>
  <si>
    <t>Hillabee Expansion Phase 3</t>
  </si>
  <si>
    <t>Line Z20 Modernization Project</t>
  </si>
  <si>
    <t>Abandon portion of existing 12 inch LineZ20 pipe in Potter County, PA and replace with 20 inch pipe, increasing capacity</t>
  </si>
  <si>
    <t>Appalachia to Market II &amp; Armagh &amp; Entriken HP Replacement Project</t>
  </si>
  <si>
    <t>CP22-486</t>
  </si>
  <si>
    <t>Gillis Access Project Extension</t>
  </si>
  <si>
    <t>New Generation Gas Gathering (NG3)</t>
  </si>
  <si>
    <t>Momentum</t>
  </si>
  <si>
    <t>MPLX, WhiteWater</t>
  </si>
  <si>
    <t>LDC, Industrial, Electric, LNG</t>
  </si>
  <si>
    <t>Press Release</t>
  </si>
  <si>
    <t>The project adds compression, increasing capacity on the Acadian Gas System to 2.5 Bcf/d; provides takeaway capacity for Haynesville producers to meet growing industrial demand in the Mississippi River Corridor and supports the LA LNG export mkt</t>
  </si>
  <si>
    <t>Pipeline that runs 39 miles between the end of the Whistler Pipeline in Agua Dulce to the Corpus Christi LNG terminal for Corpus Christi Stage III project</t>
  </si>
  <si>
    <t>Convert existing pipeline from oil to natural gas; Deliver supply into Philadelphia market down to Marcus Hook. See FERC doc, submittal 20221228-5148, 12/20/2022 - commencement of service notice</t>
  </si>
  <si>
    <t>Abandon 87 miles of A-line and replace its capacity with six mile extension to its existing D-Line in Wright County, Iowa; 6-mile extension, reduced to 1.51 miles, see issuance 20230525-3028</t>
  </si>
  <si>
    <t>Abandon in place part of Northern Natural A-Line (approx 29.63 miles of 16-inch diameter line) and construct and operate approx 9.07-mile extension of 20-inch diameter C-Line</t>
  </si>
  <si>
    <t>CP21-465-000
CP21-465-001
CP21-465-002</t>
  </si>
  <si>
    <t>Phase 2 includes construction of remainder of Line 300 (31.3 miles), 3 add'l compressor units at Indian Bayou Compressor Station, and associated MLV and pig launcher/receiver facilities for Line 300. Total project cost (all three phases) is $1.28 billion and 5.4 Bcf/d of capacity with max seasonal capacity of 5.7 Bcf/d. Moves Haynesville production to Lake Charles area.</t>
  </si>
  <si>
    <t>36,42,48</t>
  </si>
  <si>
    <t>Eagle Ford Project</t>
  </si>
  <si>
    <t>Kinder Morgan Tejas Pipeline</t>
  </si>
  <si>
    <t xml:space="preserve">Project moves Eagle Ford natural gas to Gulf Coast markets. Pipeline begins at the existing KM Texas Pipeline (KMTP) compressor station near Freer, TX, and extends to the Tejas pipeline system near Sinton, TX. Said to be a critical supply link for impending growth from power generators, industrial customers and LNG exporters. Project is in conjunction with another by Dos Caminos, a Howard Energy Partners JV. Dos Caminos is constructing a 62-mile, 36-inch pipeline and other facilities in Webb County, TX, to the KMTP compressor station in Freer, TX. </t>
  </si>
  <si>
    <t>Electric, Industrial, LNG</t>
  </si>
  <si>
    <t>Kinder Morgan Press Release</t>
  </si>
  <si>
    <t>4Q22 Financial Results PR</t>
  </si>
  <si>
    <t>Project involving primarily compressor to increase natural gas deliveries from the Waha area to multiple mainline connections, Katy, Texas, and various Gulf Coast markets. FID announced 6/29/22. Project involves approx 15 miles of looping; ~5 miles in Reeves Cty and Pecos Cty, TX, and ~10 miles in Lavaca Cty, TX.</t>
  </si>
  <si>
    <t>Spears Expansion Project</t>
  </si>
  <si>
    <t>Howard Energy Partners Press Release</t>
  </si>
  <si>
    <t xml:space="preserve">Expansion on the Transcontinental Pipeline primarily to serve LNG demand on the Gulf Coast. Project consists of constructing and operating 1 new compressor station in Fort Bend County, TX; modifying 6 compressor units at existing CS 40 in Hardin County, TX; and performing programming updates at existing CS 23 in Victoria County, TX. Project is to provide firm transportation service from the Valley Crossing Interconnection to the Station 65 Pooling Point. Existing infrastructure and available system capacity to provide most of the Project capacity.  </t>
  </si>
  <si>
    <t>Alabama Georgia Connector Project</t>
  </si>
  <si>
    <t>CP23-194</t>
  </si>
  <si>
    <t>https://www.williams.com/expansion-project/alabama-georgia-connector/</t>
  </si>
  <si>
    <t>Carolina Market Link</t>
  </si>
  <si>
    <t>CP23-487</t>
  </si>
  <si>
    <t>Project area is approx 1.5 miles northwest of Welcome in Davidson County, NC; consists of a new pipeline extension loop of Transco's existing Mainline D pipeline and includes modifications to existing facilities. Project is to provide incremental year-round firm transportation capacity, serving Res/Comm demand in Mid-Atlantic. Precedent agreements with Patriots Energy Group (~65 mmcfd) and Duke Energy Carolinas (~13 mmcfd).</t>
  </si>
  <si>
    <t>Holbrook Expansion Project</t>
  </si>
  <si>
    <t>CP 24-1</t>
  </si>
  <si>
    <t>Expansion of the LEAP system by looping and compression to increase Hanyesville takeaway capacity via interconnects with Creole Trail, Cameron Interstate Pipeline, Texas Eastern and Transco</t>
  </si>
  <si>
    <t>Feedstock supply to Rio Grande LNG project; runs from area northwest of Agua Dulce hub to Brownsville. 1st phase of project (begun after Rio Grande reached FID) will transport 2.6 Bcf/d from Agua Dulce supply area to RGLNG</t>
  </si>
  <si>
    <t>Sabine Crossing Pipeline</t>
  </si>
  <si>
    <t>Sabine Crossing, LLC</t>
  </si>
  <si>
    <t>FERC Order</t>
  </si>
  <si>
    <t>Trunkline Gas</t>
  </si>
  <si>
    <t>CP21-197</t>
  </si>
  <si>
    <t>6/23/23 - article in Valley Roadrunner talks about project nearing end;
12/28/22 - article in Poway News Chieftain talks about project concluding in Rancho Bernardo, Poway
Project is to increase deliverability into San Diego metro area from 630 MMcf/d to 830 MMcf/d; to be done through 19 small, individual projects over 4-yr period</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</si>
  <si>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pipeline company websites, and the Federal Energy Regulatory Commission (FERC )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</si>
  <si>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Bison Xpress Project</t>
  </si>
  <si>
    <t>Northern Border Pipeline Co.</t>
  </si>
  <si>
    <t>Project is replacement and expansion of compression at 3 existing stations (Arnegard, Manning, Glen Ullin) on the Northern Border Pipeline (NBPL) system in 3 counties in ND (Mckenzie, Dunn, Morton). Project will create incremental mainline capacity from receipt points between Northern Border's Culbertson CS and Glen Ullin CS to its interconnection with Bison p/l in Morton Cty. Northern Border plans to abandon the capacity by lease to Wyoming Interstate Co (WIC), as part of WIC's Bakken xPress Project (CP23-545), under which WIC will lease 100% of the capacity. The Bakken xPress Project is WIC leasing 300,000 dth/d of capacty on the NBPL, Bison Pipeline and Fort Union Gas Gathering (FUGG) system to create a new outlet for Bakken gas/deliver gas to WY.</t>
  </si>
  <si>
    <t>CP23-544</t>
  </si>
  <si>
    <t>Adds 33,000 horsepower of compression at a planned compressor station in Mecklenburg County, modify the Emporia metering and regulating station, and and add additional looping pipe to increase capacity to Virginia Natural Gas. Project enables Transco to provide firm transport service for Virginia Natural Gas Inc., an LDC.</t>
  </si>
  <si>
    <t>Incremental capacity created by the Project, in conjunction with utilization of existing capacity, will allow for open access firm transportation service on approx 725,000 Dth/d on Columbia Gulf's East Lateral p/l system. Provide  firm transportation service on  Columbia Gulf’s East Lateral from Columbia Gulf’s Onshore Pool (CGT-Rayne) and Venice Meter Station to a new primary point of delivery with the Gator Express Pipeline in Plaquemines Parish, Louisiana.</t>
  </si>
  <si>
    <t>Serve Venture Global Plaquemines Parrish LNG export facility; new pipelines and compressor station. TGP will be providing up to 2 Bcf/d to Plaquemines through a combination of unsubscribed capacity (0.9 Bcf/d) and incremental capacity (1.1 Bcf/d) created by the project facilities. There is a sister project to this, the Southern Construction Project, being done by Southern Natural Gas Co., involving a new compressor station and new meter stations to support add'l capacity of firm transport service it proposes to lease to TGP. Southern states the facilities will not increase capacity on its system but will effectuate the bi-directional flow TGP needs after the project is placed in service.</t>
  </si>
  <si>
    <t xml:space="preserve">Will provide ncremental firm natural gas transportation capacity from a new receipt station at the existing ONEOK Bear Creek Plant in Dunn County, North Dakota (in Bakken Shale) to a new interconnect with Big Horn Gas in Sheridan County, Wyoming. </t>
  </si>
  <si>
    <t>Increase deliverability on Iroquois system from Waddington, NY, for redelivery to NY utilities. Project involves addition of compression and associated gas cooling at existing Iroquois compressor stations; all new facilities to be constructed w/I Iroquois' existing compressor station properties.</t>
  </si>
  <si>
    <t xml:space="preserve">Iroquois </t>
  </si>
  <si>
    <t>Kinder Morgan Texas Pipeline Expansion Project</t>
  </si>
  <si>
    <t>KM Press Release</t>
  </si>
  <si>
    <t>Connect Line 40 to facilities with a delivery capacity of 240,000 Dth/d on the Gator Express platform. Project allows for deliveries of natural gas from Texas Eastern into Gator Express's p/l lateral, with ultimate delivery to Plaquemines LNG terminal. Project has no impact on certificated capacity of Texas Eastern.</t>
  </si>
  <si>
    <t>Expansion of the LEAP system by looping and compression to increase Hanyesville takeaway capacity via interconnects with Creole Trail, Cameron Interstate Pipeline, Gillis Access, Texas Eastern and Transco; customers have access to multiple existing and under construction LNG terminals including Sabine Pass, Cameron, Calcasieu Pass, Plaquemines, and Golden Pass via those interconnects.</t>
  </si>
  <si>
    <t>Industrial, LNG</t>
  </si>
  <si>
    <t>DTE Press Release</t>
  </si>
  <si>
    <t>1/19/24: Received one-year extension, its second extension, to complete project. Reapplied after NY and NJ denied application in May 2020</t>
  </si>
  <si>
    <t>South Texas to Houston Market Expansion Project</t>
  </si>
  <si>
    <t>1.9 miles of new pipe and an 11,110 HP compressor station in Chilton and Coosa Counties, AL to provide new capacity to serve Unit 5 of the Earnest C. Gaston power plant in Shelby Cty, AL.</t>
  </si>
  <si>
    <t>CP22-495</t>
  </si>
  <si>
    <t>Project to add new pipe and make modifications to existing compressor stations in order to add provide new natural gas service to Kindred, ND. Project is to enhance natural gas supply and reliability for existing and new local distribution customers, as well as agriculture customers along the p/l route, by allowing customers access to natural gas producing basins via WBI Energy's existing p/l system.</t>
  </si>
  <si>
    <t>confirmed on earnings call, 10/31/2023</t>
  </si>
  <si>
    <t>confirmed during Wells Fargo 2023 Midstream and Utilities Symposium, 12/7/2023</t>
  </si>
  <si>
    <t>Pipeline portion of project placed in service in Dec 2022; all remaining work completed in Mar 2023. Provide about 25 MMcf/d of capacity to Spire Alabama Inc.</t>
  </si>
  <si>
    <t>Abandon aging existing line and and replace lost capacity by uprating existing lines, and building a new pipeline segment. Once the Lake City 2nd branch line is in-service, the Lake City 1st line branch will be abandoned in 2Q23.</t>
  </si>
  <si>
    <t>CP23-17</t>
  </si>
  <si>
    <t>Final weekly environmental status report</t>
  </si>
  <si>
    <t>TC Energy 2022 Annual information form</t>
  </si>
  <si>
    <t>Project website</t>
  </si>
  <si>
    <t>Associated with Atlantic Coast pipeline project. Construction voluntarily stopped following cancellation of Atlantic Coast Pipeline. Dominion Energy Transmission Co was taken over by Berkshire Hathaway and formed new company EGTS.</t>
  </si>
  <si>
    <t>Enhancements (in 2024)</t>
  </si>
  <si>
    <t xml:space="preserve">•     All projects completed in 2023, including those that may not have been updated in prior versions, have been moved </t>
  </si>
  <si>
    <t>Delivers Canadian gas into Great Lakes pipeline, then to ANR system for delivery to LNG facilities on the Gulf Coast.  Project only involves capacity expansion on ANR system, a new compressor station in Evangeline Parish, LA, near Turkey Creek.</t>
  </si>
  <si>
    <t>ND, MT, WY</t>
  </si>
  <si>
    <t>Dos Cominos LLC</t>
  </si>
  <si>
    <t>Project moves Eagle Ford natural gas to Gulf Coast markets. Constructing a pipeline, as well as compression, treating and dehydration facilities to begin near Howard Energy Partners' existing midstream p/ls and facilities in Webb County, TX, to KMTP compressor station in Freer, TX. Project is in conjunction with KM's Eagle Ford Project beginning at the existing KM Texas Pipeline (KMTP) compressor station near Freer, TX, and extending to the Tejas pipeline system near Sinton, TX. Howard Energy Partners (HEP) is the operator of the Dos Cominos JV w/ NextEra Energy.</t>
  </si>
  <si>
    <t xml:space="preserve">Apex </t>
  </si>
  <si>
    <t>Targa Resources</t>
  </si>
  <si>
    <t>Blackfin Pipeline</t>
  </si>
  <si>
    <t>WhiteWater Midstream</t>
  </si>
  <si>
    <t>DeLa Express Project</t>
  </si>
  <si>
    <t>DeLa Express LLC</t>
  </si>
  <si>
    <t>PF24-4</t>
  </si>
  <si>
    <t>Project is to deliver prodn from Delaware Basin (Permian) to mkts on US Gulf Coast, from Port Arthur, TX, to Lake Charles, LA, including growing LNG demand and Moss Lake's affiliated natural gas liquids export project, Hackberry NGL. Project includes the mainline, 5 laterals, 8 compressor stations, multiple meter stations and appurtenances. DeLa Express LLC is an affiliate of Moss Lake Partners.</t>
  </si>
  <si>
    <t>Evangeline Pass Expansion Project (Phase 2)</t>
  </si>
  <si>
    <t>Southern Natural Gas Co.</t>
  </si>
  <si>
    <t>Evangeline Pass Expansion Project (Phase 1)</t>
  </si>
  <si>
    <t>Complete</t>
  </si>
  <si>
    <t>Heartland Project</t>
  </si>
  <si>
    <t>ANR</t>
  </si>
  <si>
    <t>12,30,36,42</t>
  </si>
  <si>
    <t>Mileage based on permit with TXRRC, permit #10355</t>
  </si>
  <si>
    <t>Litigation pending
4/2/24: Federal appeals court upheld 3-yr construction extension granted by FERC in June 2022. National Fuel Gas is in the process of evaluating next steps for the project based on the ruling.</t>
  </si>
  <si>
    <t>Northern Lights 2025 Expansion</t>
  </si>
  <si>
    <t>8,30,36</t>
  </si>
  <si>
    <t>CP24-60</t>
  </si>
  <si>
    <t>Project is 4 extensions of branch lines of varying lengths and diameter pipe; minor modifications to the existing La Crescent CS, and above ground facilities. Project also includes removing approx 275 feet of an existing branch line. Project is to serve residential, commercial and industrial mkt growth in Northern's mkt area.</t>
  </si>
  <si>
    <t>Project Maple</t>
  </si>
  <si>
    <t>NY, MA</t>
  </si>
  <si>
    <t>Open Season ended Nov 17, 2023. Project is to increase supplies from Appalachia into New England by 350-500 mmcfd by increasing capacity at the Ramapo receipt point in NY. Cld also expand capacity at the Salem receipt point in MA by 250 mmcfd. Ramapo receipt pt interconnects with Millenium p/l; the Salem receipt pt interconnects with Maritimes and Northeast p/l. Both receipt points will offer delivery to existing meters on the Alqonquin mainline and/or laterals.</t>
  </si>
  <si>
    <t>PF23-2-000
CP24-75</t>
  </si>
  <si>
    <t>Saguaro - Border Facility</t>
  </si>
  <si>
    <t>TX RCC</t>
  </si>
  <si>
    <t xml:space="preserve">Project will transport natural gas from the Oneok WesTex Transmission system at Waha Hub in Pecos County, TX, to the Border Facilities 18 miles SW of Sierra Blanca in Hudspeth County, TX. Project also includes 2 new compressor stations and other related appurtenances. </t>
  </si>
  <si>
    <t>Pecan Pipeline Company</t>
  </si>
  <si>
    <t>EOG Resources (owner of Pecan Pipeline)</t>
  </si>
  <si>
    <t>Southeast Supply Enhancement Project</t>
  </si>
  <si>
    <t>VA, NC, SC, GA, AL</t>
  </si>
  <si>
    <t>Project includes 30.6 miles of p/l in Pittsylvania Cty, VA and Rockingham Cty, NC, designated as the Eden Loop, and 24 miles of p/l in Guilford, Forsyth, and Davidson Counties, NC, designated as the Salem Loop. Project provides incremental firm transportation capacity (from Station 165 Zn 5 Pooling Pt and Cherrystone Interconnect with MVP) to remove constraints in Zone 5 and meet growing nat gas-fired power gen, comm, res, and ind demand in mid-Atlantic and Southeast US. Project also includes new compresser units at Sta 165 in Pittsylvania Cty, VA, Sta 155 in Davidson Cty, NC, Sta 150 in Iredell Cty, NC, and replacement of compressor units at St 145 in Cleveland Cty, NC.</t>
  </si>
  <si>
    <t>TN, VA, NC</t>
  </si>
  <si>
    <t>CP23-131</t>
  </si>
  <si>
    <t>Texas-Louisiana Expansion Project</t>
  </si>
  <si>
    <t>CP24-8</t>
  </si>
  <si>
    <t>Electric, LNG</t>
  </si>
  <si>
    <t>Authorization to begin construction excludes construction of horizontal directional drill crossings of the llinois and Michigan Canal and the Illinois River. New pipeline to serve the planned 1,250MW combined-cycle Three Rivers Energy Center power plant.</t>
  </si>
  <si>
    <t>CP23-15</t>
  </si>
  <si>
    <t>Project includes replacing approx 48 miles of small diameter p/l with approx 51 miles of larger diameter p/l in IL and WI, and installation of two new compressor stations to facilitate expansion to various delivery points along ANR's Zone 7 in Wisconsin.</t>
  </si>
  <si>
    <t>FERC filing</t>
  </si>
  <si>
    <t>https://www.worldpipelines.com/project-news/15072024/adcc-pipeline-begins-commercial-service/</t>
  </si>
  <si>
    <t>Project will increase supply options in Zone 6 mkt area of Transco's system, which encompasses NYC, NJ and surrounding areas, vulnerable areas to price spikes.
10/23/23: FERC approved Transco's request to begin partial service and to make 450 MMcf/d of capacity available on interim basis
8/7/23: Project also includes 1 new compressor station in NJ; modifications to 5 existing compressor stations in PA and NJ; modifications to existing pipeline tie-ins, valves, regulators, and meter and regulating (M&amp;R) stations in PA, NJ, and MD.
6/16/20:  In prefiling, only announced 23 MMcf/d of capacity offered in open season.  Three delivery paths from  Chapin B, Puddlefield B, and Carverton B reciept points on the Leidy lateral to three delivery points:  Mud Run Road (PA, 210 MMcf/d Phase I); Station 210 Delivery Pool (NJ, 640 MMcf/d, Phase I), amd Trenton Delivery CPH (NJ, 190 MMcf/d, Phase II)</t>
  </si>
  <si>
    <t>Southeast Energy Connector Project</t>
  </si>
  <si>
    <t>Westbound Compression Expansion Project</t>
  </si>
  <si>
    <t>MountainWest Overthrust Pipeline</t>
  </si>
  <si>
    <t>CP24-13</t>
  </si>
  <si>
    <t>Project includes two new compressor stations (CS) and upgrades to other existing facilities. One CS will be located at Overthrust's existing Point of Rocks CS and the other at Overthrust's existing Rock Springs CS. Only other major facility includes installation of a 1,400-foot 24" lateral at the Rock Springs CS (North Rendezvous Tap facility) and Kern River Gas Transmission (KRGT) delivery point. The add'l 325,000 Dth capacity will be transported to a new interconnect with KRGT, called the "Wagon Wheel interconnect." 320,000 Dth of firm transportation to come from REX at Overthrust's Wamsutter Station and 5,000 Dth from WIC or MWP within Rock Springs CS. A binding, long-term agreement executed with the project shipper for 100% of firm transport capacity.</t>
  </si>
  <si>
    <t>Bakken xPress Project</t>
  </si>
  <si>
    <t>Wyoming Interstate Company</t>
  </si>
  <si>
    <t>Capacity Lease</t>
  </si>
  <si>
    <t>ND,WY</t>
  </si>
  <si>
    <t>CP23-545</t>
  </si>
  <si>
    <t>Project will allow project shippers to transport 300,000 Dth/day (~300 MMcf/d) of natural gas on a firm basis from existing receipt points on Northern Border’s system in McKenzie and Williams Ctys, ND, to the Fort Union/WIC Interconnect located on WIC’s Medicine Bow Lateral in Converse Cty, WY (the Bakken xPress Leased Capacity from Bison XPress Project). WIC executed binding precedent agreements with Hess Trading Corp (100,00 Dth/d) and ONEOK Rockies Midstream (200,000 Dth/d) of firm transportation service.</t>
  </si>
  <si>
    <t>TC Energy's Bison Xpress Project</t>
  </si>
  <si>
    <t>Blackcomb Pipeline</t>
  </si>
  <si>
    <t>Whitewater, MPLX LP and Enbridge through Whistler Parent JV, partnered with Targa Resources, LLC to reach FID. JV owned by Whistler (70%), Targa Resources (17.5%) and MPLX (12.5%). Project backed by firm transportation agreements, provides egress for Permian shippers including direct connections to processing facilities in Midland Basin, to Agua Dulce area in South TX.</t>
  </si>
  <si>
    <t>Enbridge</t>
  </si>
  <si>
    <t xml:space="preserve">Offshore gas pipeline (gathering system) to support BP's Kaskida development in offshore GOM; attached to a crude oil pipeline project (Canyon Oil Pipeline System ("Canyon Oil")), will connect Enbridge's Magnolia Gas Gathering Pipeline to the Garden Banks Gas Pipeline. Agreement for pipeline construction contains options to expand the length of both the crude and gas pipelines. </t>
  </si>
  <si>
    <t>Enbridge Announcement</t>
  </si>
  <si>
    <t>Canyon Gas</t>
  </si>
  <si>
    <t>Oct  2024: By order of US Court of Appeals for the 6th Circuit, TGP cannot begin construction. Order was issued staying 2 required federal authorizations.
Aug 2024: Approved to begin construction.
Lateral from Tennessee Gas Pipeline's Line 100 in Dickson County, Tennessee to an existing coal-fired power plant in Cumberland, Tennessee that has plans to be converted to a gas-fired unit</t>
  </si>
  <si>
    <t>Dalton Lateral Expansion II Project</t>
  </si>
  <si>
    <t xml:space="preserve">Delivery to gold mine in AK. Project is currently in litigation with several tribal nations and organizations in the state. </t>
  </si>
  <si>
    <t xml:space="preserve">Oct 2024: Tellurian (and the Driftwood LNG development) were acquired by Woodside Energy. Phase 1 interconnects with the TETCO pipeline in Beauregard Parish and stretches to MP 37 in Calcasieu Parish. Includes construction of Line 200 (36.9 miles); Line 300 from MPs 4.5 to 5.6 (1.1 mile); the Sempra lateral and Transco Lateral; the Indian Bayou Compressor station including 6 compressor units; and 11 meter stations and associated MLV and pig launcher/receiver facilities for Line 200. Total project cost (all three phases) is $1.28 billion and 5.4 Bcf/d of capacity with max seasonal capacity of 5.7 Bcf/d. Moves Haynesville production to Lake Charles area. </t>
  </si>
  <si>
    <t>TC Energy in-service notice</t>
  </si>
  <si>
    <t>Gillis West</t>
  </si>
  <si>
    <t>Quarterly report</t>
  </si>
  <si>
    <t>FERC approval</t>
  </si>
  <si>
    <t>https://www.sdge.com/major-projects/major-projects-pipeline-safety-enhancement-plan</t>
  </si>
  <si>
    <t>9/27/2024: With regard to dispute with Energy Transfer, FERC issued a Show Cause Order, that the "LEG System will not be subject to the Commission’s jurisdiction" as it serves primarily as a gathering function. 
Greenfield pipeline that would move up to 1.8 Bcf/d of natural gas from the Haynesville south to serve LNG export terminals on the Gulf Coast. Comprised of 2 segments: 1) Haynesville Spine, approx 64 miles of 30- to 42-inch diameter p/l and 2 compressor stations gathering gas from approx 775 well pads to Juniper CS in Sabine, LA and 2) Juniper South, approx 110-mile, 42-inch diameter p/l to carry gas from Haynesville Spine south to new treatment facility at Gillis Hub in LA.</t>
  </si>
  <si>
    <t>FERC Show cause order</t>
  </si>
  <si>
    <t>In-service (DTE investor presentation, p 14)</t>
  </si>
  <si>
    <t xml:space="preserve">New pipeline delivering gas from the Haynesville to Gulf Coast markets, including LNG; expandable to 2.2 Bcf/d. Delayed dute to litigation between Energy Transfer LP and Momentum Midstream LLC, settled in June 2024. </t>
  </si>
  <si>
    <t>Cancellation notice</t>
  </si>
  <si>
    <t>South Mississippi Project</t>
  </si>
  <si>
    <t>TX,LA,MI</t>
  </si>
  <si>
    <t>Open Season Announcement</t>
  </si>
  <si>
    <t>South System Expansion 4 (SSE4) Project</t>
  </si>
  <si>
    <t xml:space="preserve">The project will add compression on Tejas' mainline to increase nat gas deliveries to Houston mkts. Ph 1 adds compression, in-service date of 1Q25. Ph 2 (Tejas has signed definitive agreements to proceed) involves 14 miles of pipeline looping, with expected in-service date of 3Q25. Together projects provide approx 0.5 Bcf/d to key mkts. </t>
  </si>
  <si>
    <t>Natural Gas Pipeline Company of America</t>
  </si>
  <si>
    <t>Tioga Pathway Expansion</t>
  </si>
  <si>
    <t xml:space="preserve">National Fuel Gas Supply Co. </t>
  </si>
  <si>
    <t>CP24-514</t>
  </si>
  <si>
    <t>Expansion project, adding 19.5 miles of new pipeline (Line YM59) and replacing ~3.5 miles of existing pipeline (line Z20). Adding 190,000 dekatherms. Fully suscribed to shipper (Seneca resources, the exploraton/production side of NG Supply Co). Authorization also includes compressor projects, and "constructing auxiliary and appurtenant facilities to support the Project."</t>
  </si>
  <si>
    <t>https://www.nationalfuel.com/pipeline-storage/tioga-pathway-project-overview/</t>
  </si>
  <si>
    <t>Webb County Extension Project</t>
  </si>
  <si>
    <t>TXRCC</t>
  </si>
  <si>
    <t>An expansion of KM's Texas Pipeline (KMTP), project delivers Eagle Ford natural gas from Webb Cty, TX, into KM's intrastate network.</t>
  </si>
  <si>
    <t>Sep 2024: Paritally in-service, offering 510,000 Dth/d interim FTS capacity. Facilities responsible for remaining capacity are not complete.
May 2022: FERC granted request for extension of time (until June 2027) to construct and place into service the Stage 3 LNG and Pipeline projects. 
Dec 2020: Placed into service the Unit 1 expansion at the existing Sinton Compressor Station in San Patricio Cty, TX, associated with this project. Increase deliverability to Corpus Christi LNG for Train 3</t>
  </si>
  <si>
    <t>Period covering 2/26/24-3/3/24, commissioning of Spring Creek CS completed. Oct 2023 - FERC granted WBI's request for an extension until 6/1/24 to complete construction, which was initially targeted for Nov 2023. Addition of two compressor stations to expand capacity to accommodate additional natural gas volumes from nearby natural gas processing facilities</t>
  </si>
  <si>
    <t>Construction progress report</t>
  </si>
  <si>
    <t>36,48</t>
  </si>
  <si>
    <t>CP25-29</t>
  </si>
  <si>
    <t>FERC Application</t>
  </si>
  <si>
    <t>Project is to construct 4 new compressor stations (1 each in Clinton, Centre, and Franklin Ctys, PA, and 1 in Loudoun County, VA) that will provide an additional incremental transportation of gas to MD and VA. Project is fully subscribed by a local LDC.</t>
  </si>
  <si>
    <t>Capital Area Project</t>
  </si>
  <si>
    <t>Cedar Vale Compressor Station Project</t>
  </si>
  <si>
    <t>CP25-19</t>
  </si>
  <si>
    <t>Expansion consists of installing a 6,091 horsepower compressor station in Osage County, OK. Would add 98,000 Dth/d of gas transportation capacity in delivery area and another 35,000 Dth/d in the production area. Would serve local natural gas utility and electric power generation demand. Southern Star conducted a binding open season and sold 88,000 Dth/d of the market area and 20,000 Dth/d in the production area, with remaining capacity to be bid on by January 2025. Request FERC approval by 12/1/25. Planned in service date of 12/1/26.</t>
  </si>
  <si>
    <t>FERC, USDA, Forest Service</t>
  </si>
  <si>
    <t>Last issuance from FERC dated 7/9/2020 granted service area determination (docket No. CP20-461). Authorizing Agency now USDA, US Forest Service. New service to customers in WY, inc. electric cooperative; replace LNG trucked into area.</t>
  </si>
  <si>
    <t>11/27/2024: VG Plaquemines rec'd FERC approval to place PH 1 facilities in service.
Deliver feedgas to Plaquemines LNG via new interstate pipeline; interconnections with TGP (Southwest Lateral TGP) and TETCO.</t>
  </si>
  <si>
    <t>FERC approval to place into service</t>
  </si>
  <si>
    <t>Expands Canadian system and GT Northwest pipeline to increase imports from Canada via Kingsgate meter station, located at the ID border with BC, Canada, to Malin meter station, in Klamath County, OR; GTN signed precedent agreements with 3 shippers - Cascade Natural Gas Corp, Intermountain Gas Co., and Tourmaline Oil Mktng Corp - for entire 150,000 Dth/d of firm transport service.</t>
  </si>
  <si>
    <t>In-service notice</t>
  </si>
  <si>
    <t>Lousiana Energy Access Project (LEAP) Expansion Phase 4</t>
  </si>
  <si>
    <t>Company presentation, Nov 2024</t>
  </si>
  <si>
    <t>11/25/24: Partner project with the Pulaski Expansion Project. Projects are mainline extensions off Columbia Gulf Pipeline to support coal-to-gas conversions at power plants and supply incremental gas-fired power generation.</t>
  </si>
  <si>
    <t>6/15/2023 entry by OH Siting Board: Expiration of data of approval of project extended an add'l 3 years. Supply additional gas to the Marysville area by running a line from Dublin, OH to Marysville, OH.</t>
  </si>
  <si>
    <t>OH PUC filing</t>
  </si>
  <si>
    <t>Mississippi Crossing (MSX)</t>
  </si>
  <si>
    <t>power, LNG, LDC</t>
  </si>
  <si>
    <t>Mountain Valley Pipeline Interconnect Expansion</t>
  </si>
  <si>
    <t>Project increases outlet capacity on Stonewall lateral and MVP system. Stonewall system serves Marcellus and Utica shale plays in northern WV and southwestern PA. Project is underpinned by long-term contract with large privately held producer (EQT?) and provides customers with add'l access to growing Mid-Atlantic mkts.</t>
  </si>
  <si>
    <t>Tarzan Compressor Station Project</t>
  </si>
  <si>
    <t>CP25-47</t>
  </si>
  <si>
    <t xml:space="preserve">Project is to intall and operate a new 11,152-HP compressor station in Andrews County, TX. Project will provide 87,000 Dth/day of new transportation capacity in growing Permian Basin. Northern executed precedent agreement with one customer for 87,000 Dth/day and will execute a firm throughput agreement prior to construction. Northern Natural Gas is requesting authorization under blanket authority. </t>
  </si>
  <si>
    <t>Filing</t>
  </si>
  <si>
    <t>Pelican Pipeline</t>
  </si>
  <si>
    <t>Whitewater PR</t>
  </si>
  <si>
    <t>Pulaski Expansion Project</t>
  </si>
  <si>
    <t>TC Energy Corp.</t>
  </si>
  <si>
    <t>11/25/24: Partner project with the Maysville Expansion Project. Projcts are  mainline extensions off Columbia Gulf Pipeline to support coal-to-gas conversions at power plants and supply incremental gas-fired power generation.</t>
  </si>
  <si>
    <t>Maysville Expansion Project</t>
  </si>
  <si>
    <t>Rover-Bulger CS and Harmon Creek MS Expansion</t>
  </si>
  <si>
    <t>CP25-12</t>
  </si>
  <si>
    <t xml:space="preserve">South Central Louisiana </t>
  </si>
  <si>
    <t xml:space="preserve">Florida Gas Transmission </t>
  </si>
  <si>
    <t>CP25-30</t>
  </si>
  <si>
    <t xml:space="preserve">FERC abbreviated application </t>
  </si>
  <si>
    <t>Pre-filing</t>
  </si>
  <si>
    <t>PF25-1</t>
  </si>
  <si>
    <t>Pecan Pipeline Co is a wholly-owned subsidiary of EOG Resources. The pipeline supports EOG's Dorado operations in the Austin Chalk and Eagle Ford extending from Webb Cty to Duval Cty to ultimately interconnect with other p/ls at the Agua Dulce hub. Ph 1 was completed in 2023, Ph 2 was completed 2H24.</t>
  </si>
  <si>
    <t>Request to place into service</t>
  </si>
  <si>
    <t>Spring Creek Gas</t>
  </si>
  <si>
    <t>FERC filing referencing SHP cancellation</t>
  </si>
  <si>
    <t>Trident Pipeline</t>
  </si>
  <si>
    <t>Kinder Morgan</t>
  </si>
  <si>
    <t>42, 48</t>
  </si>
  <si>
    <t>Commencement of service announcement</t>
  </si>
  <si>
    <t xml:space="preserve">12/26/24: FERC authorized Project to commence full service by placing into service Larose CS and New Roads CS and other remaining appurtenances. Texas Eastern requested approval by 12/31/24 so it could begin service 1/1/25.
4/4/24: FERC granted request to begin service of the 3-mile p/l associated with the project, while Enbridge completed tie-in work on its existing 36-inch p/l and replaced p/l to be abandoned. Construction of new pipeline segment and compressors allow for reversal of flows on Texas Eastern's Line 40 to accommodate gas glows to Plaquemines LNG. White Castle CS service request granted by FERC on 10/4/24. </t>
  </si>
  <si>
    <t>CP25-10</t>
  </si>
  <si>
    <t>LDC, electric, industrial</t>
  </si>
  <si>
    <t xml:space="preserve">Announced in 4Q24 earnings call is proceeding with project. Project will initially supply 1.5 Bcf/d, is expandable up to 2.8 Bcf/d. Project will transport nat gas from Katy, TX (gathering point for WTX gas from the Permian), to delivery points in Grimes, San Jacinto, Liberty, Hardin and Jefferson Counties in TX. Golden Pass LNG has signed on as an anchor shipper. </t>
  </si>
  <si>
    <t>March 2024: OH and WV facilities in service. PA facilities still under construction, target in-service in 2025. 
Takeaway capacity out of Appalachia. Project designed to add firm transportation capacity to allow natural gas to move from the central Appalachian Basin into the interstate pipeline grid to local, mid-continent, northeastern and gulf coast markets via interconnects with Rockies Express and Rover Pipeline.</t>
  </si>
  <si>
    <t>Enhancements (in 2025)</t>
  </si>
  <si>
    <t xml:space="preserve">•     All projects completed in 2024, including those that may not have been updated in prior versions, have been moved </t>
  </si>
  <si>
    <t>TETCO Beauregard Interconnect Modifications &amp; Compressor Booster Station Project</t>
  </si>
  <si>
    <t>CP23-530</t>
  </si>
  <si>
    <t>Project enhanced capabilities of an existing interconnection in Beauregard Parish, LA between Trunkline's and TETCo's pipeline systems. The capabilities include an increase in delivery pressure and an increase in the Interconnection's design capacity from 200 MMscf/d to 300 MMscf/d.</t>
  </si>
  <si>
    <t>Natural gas pipeline projects from 1996 to 2024</t>
  </si>
  <si>
    <t>Natural gas pipeline projects from 2025</t>
  </si>
  <si>
    <t>Louisiana Energy Access Project (LEAP) Expansion Phase 3</t>
  </si>
  <si>
    <t>New interconnect on MVP to deliver 1 Bcf/d to Columbia Gas Transmission KA System; placed into service in June 2024 when MVP started service. The 1 Bcf/d is not included in the add'l capacity column because it is not new capacity - the interconnect is simply enabling that vol to be delivered from MVP into the Columbia Gas system.</t>
  </si>
  <si>
    <t>Verde Pipeline</t>
  </si>
  <si>
    <t>Provides firm transportation service along 2 paths on Transco's system: 160,000 Dth/d from existing station 165 (Zone 5 pooling pt) in PIttsylvania County, VA, through Transco's S VA lateral to existing metering facilities in Northampton County, NC (120,000 Dth/d) and Hertford County, NC (40,000 Dth/d), and 263,000 Dth/d from Transco's interconnect w/ the Pine Needle LNG Company storage facility in Guilford County, NC, to existing metering facilities in Iredell County, NC. Only 120,000 Dth/d is added to the State-to-State Capacity file because 303,000 Dth/d is w/i NC. New Compressor Station 168 In Mecklenburg Cty, VA; install 1 compressor at existing Compressor Station 166 in Pittsylvania Cty, VA; modifications to facilitate flow reversal at existing  Compressor Station 155 in Davidson Cty, NC; modify 3 existing meter stations in Hertford, Northampton, and Iredell Counties, NC. Transco has entered into long-term precedent agreement with unaffiliated shipper Piedmont Natural Gas Co (subsidiary of Duke Energy) for 100% of firm transportation service.</t>
  </si>
  <si>
    <t>IL, WI</t>
  </si>
  <si>
    <t>CP25-79</t>
  </si>
  <si>
    <t>Request to put in service</t>
  </si>
  <si>
    <t>Request to put into service</t>
  </si>
  <si>
    <t>Borealis Project</t>
  </si>
  <si>
    <t>Press release</t>
  </si>
  <si>
    <t>Traverse Pipeline</t>
  </si>
  <si>
    <t>Whitewater Midstream</t>
  </si>
  <si>
    <t>The bi-directional pipeline is designed to transport natural gas along the Gulf Coast from Agua Dulce in S TX to the Katy area near Houston. Supply will be sourced from multiple connections including but not limited to the Whistler, Blackcomb, and Matterhorn Express pipelines. Traverse Pipeline will be wholly owned by the Blackcomb Pipeline JV (70% WPC, 17.5% Targo, 12.5% MPLX, which is incremental to MPLX's ownership interest in WPC).</t>
  </si>
  <si>
    <t>power</t>
  </si>
  <si>
    <t>Feb 2025 - The TX RRC approved the addition of two laterals. One lateral (0.5 miles, 48" diameter) would link to Venture Global's CP Express Pipeline, which will supply LNG to the CP2 LNG terminal. The other lateral (0.2 miles, 42" diameter) is in Austin County, near the Matterhorn pipeline. Per TX RRC, start of construction 10/1/2024. Project includes Blackfin Mainline (160.5 miles, 48" diameter) and Sheridan lateral (35.1 miles, 36" diameter). Rec'd permit in 2023 from TX RRC. Pipeline route extends from Colorado County to southern Jasper County, TX. Project is fully underwritten by transportation service agreements and will move Permian Basin prodn to mkts along the Gulf Coast.</t>
  </si>
  <si>
    <t>Eunice Reliability and Lake Charles Supply Project</t>
  </si>
  <si>
    <t>Texas Gas Transmission and Gulf South Pipeline Co</t>
  </si>
  <si>
    <t>CP24-468</t>
  </si>
  <si>
    <t>CP25-60, CP19-14</t>
  </si>
  <si>
    <t>Feb 2025 - MVP submitted an amendment application to FERC for the MVP redesigned project, first provided for in Dec 2023. Requests FERC approval for amended application by Dec 2025. Completed a non-binding open season in Feb 2024 and entered into preceedent agreements for full pipeline capacity. Dec 2023 - Mountain Valley submitted a redesigned project to FERC, after receiving approval to extend completion of original project to 2026. Revised project would include fewer water crossings and would not require a new compressor station. Entered into precedent agreements with Public Service Co of NC (PSNC) and another investment grade utility customer for 550,000 dekatherms per day of firm capacity. Open season to end May 11; details TBD</t>
  </si>
  <si>
    <t>Laia Munoz-Cortijo</t>
  </si>
  <si>
    <t>Eulalia.Munoz-Cortijo@eia.gov</t>
  </si>
  <si>
    <t>202-586-4598</t>
  </si>
  <si>
    <t>https://alaska-lng.com</t>
  </si>
  <si>
    <t>https://www.enbridge.com/projects-and-infrastructure/projects/appalachia-to-market-ii-armagh-and-entriken-hp-replacement</t>
  </si>
  <si>
    <t>Abandon certain facilities and upgrade compressor station in order to improve system reliability and to allow Texas Eastern to increase deliveries to two local gas distribution companies in New Jersey.In-service target date: Partial November 2025; full November 2026</t>
  </si>
  <si>
    <t>On Hold/Cancelled</t>
  </si>
  <si>
    <t>https://www.williams.com/expansion-project/commonwealth-energy-connector/</t>
  </si>
  <si>
    <t>Project includes compressor unit modifications and add'l HP of compression at 5 existing compressor stations along existing Mainline from Marengo County, AL, to Walton County, GA. Facility upgrades will enable Transco to deliver incremental firm transportation from Station 85 to multiple existing delivery locations on the Transco Mainline and Transco's Georgia Extension Lateral.Construction began March 2025.</t>
  </si>
  <si>
    <t>Stay order, https://www.kindermorgan.com/Operations/Projects/cumberland-project</t>
  </si>
  <si>
    <t>Open Season, Oct 18-Nov 7, 2024. Project is an expansion of existing Dalton Lateral nat gas p/l system within Zone 4 and will consist of p/l looping and add'l compression. FERC certificate (application pending)</t>
  </si>
  <si>
    <t>Announcement , https://www.1line.williams.com/Transco/files/DaltonLateralExpansionIIProjectMap.pdf</t>
  </si>
  <si>
    <t>https://www.ferc.gov/dela-express-pipeline-project</t>
  </si>
  <si>
    <t>Delhi Connector Pipeline LLC (subsidiary of Tellurian Inc.)</t>
  </si>
  <si>
    <t>Shelved / Deferred (development suspended; not advancing toward construction as of 2025)</t>
  </si>
  <si>
    <t>Delta Express Pipeline LLC (Venture Global LNG)</t>
  </si>
  <si>
    <t>https://www.energy.gov/nepa/doeeis-0544-delta-lng-and-delta-express-pipeline-project-louisiana</t>
  </si>
  <si>
    <t>Associated with Delta LNG export project currently before FERC; two parallel 42 inch pipelines. As of July 2025, the Delta Express Pipeline Project and associated Delta LNG export terminal are no longer progressing. Venture Global redirected its focus to the Plaquemines Expansion in Plaquemines Parish.</t>
  </si>
  <si>
    <t>No information since 2013/2014. Cancelled (officially removed from development; no FERC application active as of 2025)</t>
  </si>
  <si>
    <t>https://dog.dnr.alaska.gov/Services/Pipeline/Donlin%20Pipeline</t>
  </si>
  <si>
    <t>https://driftwoodpipeline.com/line-200-and-line-300</t>
  </si>
  <si>
    <t>Final Environmental Impact Statement, Sep 2022
https://elibrary.ferc.gov/eLibrary/filelist?accession_number=20230421-3050&amp;optimized=false  ;  
https://driftwoodpipeline.com/line-200-and-line-300; 
https://www.ferc.gov/news-events/news/feis-driftwood-line-200-and-line-300-project-cp21-465-000</t>
  </si>
  <si>
    <t>Phase 3 (third and final operational phase) would place the final compressor units into service in 4Q27 or 1Q28 and increase system total transportation capacity to 5.4 Bcf/d with max seasonal capacity of 5.7 Bcf/d. Total project cost (all three phases) is $1.28 billion and 5.4 Bcf/d of capacity with max seasonal capacity of 5.7 Bcf/d. Moves Haynesville production to Lake Charles area.</t>
  </si>
  <si>
    <t>https://www.woodside.com/what-we-do/growth-projects/woodside-louisiana-lng/pipeline-project</t>
  </si>
  <si>
    <t xml:space="preserve">
CP17-117
CP17-118</t>
  </si>
  <si>
    <t>Permitted, pending full construction start for mainline segment (Phase 1 under construction in related systems; mainline pipeline slated to begin post-FID). Estimated late 2028–2029 (contingent on Final Investment Decision and coordinated with LNG terminal buildout).</t>
  </si>
  <si>
    <t>Driftwood Pipeline Field Inspection Report, Jan 2023
https://www.woodside.com/what-we-do/growth-projects/woodside-louisiana-lng/pipeline-project</t>
  </si>
  <si>
    <t>FERC approval to place into service 
https://www.tcenergy.com/operations/natural-gas/east-lateral-xpress-project/</t>
  </si>
  <si>
    <t>Final in-service achieved Q2 2025 after resolution of eminent domain and final construction completion.</t>
  </si>
  <si>
    <t>https://www.tcenergy.com/operations/natural-gas/eastern-panhandle-expansion-project/</t>
  </si>
  <si>
    <t>Project is to replace existing reciprocating compressor units with new Solar T70 and T60 along with installation of associated cooling, suction and discharge piping, and other facilities at its existing Eunice CS in Acadia Parish, LA, and to install over pressure protection at the existing Woodlawn Junction in Jefferson Davis Parish, LA. Project will create 120,000 Dth/d of add'l firm transportation capacity on Texas Gas' system into the Lake Charles area. In capacity lease agreement, Gulf South will lease 120,000 Dth/d of firm transportation from Texas Gas into the Lake Charles area.Regulatory review phase (FERC application, Environmental Assessment completed January 2025; certificate decision pending)</t>
  </si>
  <si>
    <t>Industrial/LNG</t>
  </si>
  <si>
    <t>ttps://www.bwpipelines.com/about-us/subsidiaries/texas-gas-transmission-llc/growth-projects/current-projects/Eunice-Reliability-and-Lake-Charles-Supply-Project/default.aspx</t>
  </si>
  <si>
    <t>CP20-50-000 (TGP); CP20-51-000 (SNG)</t>
  </si>
  <si>
    <t>Kinder Morgan notice of in-service 
https://www.kindermorgan.com/Operations/Projects/Evangeline-Pass-Expansion-Project</t>
  </si>
  <si>
    <t>TGP: CP20-50-000; SNG: CP20-51-000</t>
  </si>
  <si>
    <t>KM Press Release 
https://www.kindermorgan.com/Operations/Projects/Evangeline-Pass-Expansion-Project</t>
  </si>
  <si>
    <t>In conjunction with Phase 1, this project serves Venture Global Plaquemines Parish LNG export facility. TGP (through the entire Evangeline Pass Project) will be providing up to 2 Bcf/d to Plaquemines through a combination of unsubscribed capacity (0.9 Bcf/d) and incremental capacity (1.1 Bcf/d) created by the project facilities. This project, known as the Southern Construction Project being done by Southern Natural Gas Co. (a Kinder Morgan affiliate), involves a new compressor station in Clarke Cty, MI (Rose Hill CS) and 3 new meter stations in Clarke Cty, MI, Smith Cty, MI, and St. Bernard Parish, LA, to support add'l capacity of firm transport service it proposes to lease to TGP. The Evangeline Pass Expansion Project (Phase 2) reached full in-service status before July 2025, emerging as a backbone infrastructure supply link to Plaquemines LNG and the Gulf Coast export chain.</t>
  </si>
  <si>
    <t>Extension of the Gillis Access project to connect supplies from the Haynesville at Gillis. Permitting pathway mirrors initial Gillis Access approval, with environmental reviews and stakeholder engagement ongoing as of mid-2025.</t>
  </si>
  <si>
    <t xml:space="preserve">Gillis West is designed to provide a new interconnect on the Transco system at Gillis Hub to increase delivery capability from Haynesville Shale and Gillis area supplies to Transco Zone 2, serving both export and Southeast U.S. market growth. Project agreement executed and binding Open Season conducted (June 2024). Construction and in-service targeted for Q4 2025 as part of a cohort of Transco upgrades.
</t>
  </si>
  <si>
    <t>https://www.1line.williams.com/Transco/files/presentations/Williams2025MidManagementCustomerMeetingPresentation.pdf</t>
  </si>
  <si>
    <t>Lead construction contractor declared bankruptcy on 5/21/24, which may impact completion deadlines. Deliver natural gas to Golden Pass LNG. Partial service in April 2024; full project in final construction; Train 1 service target late 2025–2026; DOE-authorized to commence LNG exports by March 31, 2027, with FERC extension for pipeline operations through Nov 30, 2029</t>
  </si>
  <si>
    <t>https://goldenpasspipeline.com/</t>
  </si>
  <si>
    <t>exas Eastern Transmission, LP (subsidiary of Enbridge)</t>
  </si>
  <si>
    <t>Shelved / Deferred</t>
  </si>
  <si>
    <t>Project involving primarily compression expansions to boost deliveries from the Permian to the South Texas market. 	Under construction; FID as of Q3 2024; in-service by mid-2026</t>
  </si>
  <si>
    <t>Haynesville Global Access Pipeline LLC (Tellurian Inc.)</t>
  </si>
  <si>
    <t>Announced by Tellurian in 2018 as a key link between Haynesville production and southwest Louisiana LNG/export hubs. The project underwent an open season (2018), and preliminary routing and regulatory engagement, but was placed on hold in 2020. Deferred amid delays to Tellurian-affiliated Driftwood LNG and market prioritization of more advanced projects</t>
  </si>
  <si>
    <t>ANR Pipeline Company (subsidiary of TC Energy)</t>
  </si>
  <si>
    <t>https://www.tcenergy.com/operations/natural-gas/heartland-project</t>
  </si>
  <si>
    <t>The Heartland Project is a key part of ANR/TC Energy’s long-term strategy to modernize and expand the Midwest gas grid</t>
  </si>
  <si>
    <t>https://www.williams.com/wp-content/uploads/sites/8/2019/11/hillabee-expansion_map.pdf</t>
  </si>
  <si>
    <t>Proposed</t>
  </si>
  <si>
    <t>Hillabee Expansion Phase 3 represents the final link in a major Southeast U.S. gas supply buildout. As of July 2025, it is moving forward under regulatory oversight, with a projected in-service window of 2026–2027, subject to FERC extension approval and successful completion of construction</t>
  </si>
  <si>
    <t>Project is to install 2 new natural gas compressor units to the existing Holbrook Compressor Station in Calcasieu Parish, LA;  one 42,000 HP gas turbine unit in a new building, one new 5,350 HP unit in Cameron Interstate's existing northern compressor building, an approx 1,100 foot long, 36-inch diameter header that will extend from the discharge of the gas turnbine to the existing Cameron Interstate Pipeline mainline. Project will allow Cameron Insterstate to provide add'l firm natural gas transportation capacity which primarily will be used for feed gas to Cameron LNG.FERC authorized; construction scheduled to start 2026</t>
  </si>
  <si>
    <t>FERC approval to place into service https://semprainfrastructure.com/what-we-do/energy-networks/holbrook-expansion-project/
https://www.tcenergy.com/operations/natural-gas/east-lateral-xpress-project/</t>
  </si>
  <si>
    <t>Energy Transfer LP (via Hugh Brinson Pipeline LLC)</t>
  </si>
  <si>
    <t>Electric/LNG</t>
  </si>
  <si>
    <t>https://hughbrinsonpipeline.com/</t>
  </si>
  <si>
    <t xml:space="preserve">Project is to provide transportation services, including treating, for Kimmeridge Texas Gas and other 3rd parties. The expansion is supported by a long-term contract and will deliver Eagle Ford nat gas supply to mkts along the TX Gulf Coast and Mexico. </t>
  </si>
  <si>
    <t>The Lake Charles Expansion Project, designed to support the Magnolia LNG export terminal, will convert Kinder Morgan's existing Louisiana Pipeline from a unidirectional import system to a fully bi-directional line, allowing efficient supply of natural gas to the new terminal near Lake Charles. Magnolia LNG, developed by Glenfarne Group, is a mid-scale LNG facility projected to export up to 8.8 million tonnes per year. FERC-authorized; regulatory review and permitting complete; awaiting Final Investment Decision (FID), targeted Q4 2025</t>
  </si>
  <si>
    <t>https://magnolialng.com
https://www.ferc.gov/final-environmental-impact-statement-magnolia-lng-and-lake-charles-expansion-projects 
https://www.ferc.gov/news-events/news/ferc-authorizes-magnolia-lng-project-and-lake-charles-expansion-project</t>
  </si>
  <si>
    <t>CP20-21
CP23-513-000 (amendment, 2023)</t>
  </si>
  <si>
    <t>Project increases capacity from 1.9 Bcf/d to 2.1 Bcf/d. Project entails incremental compression and looping; is underpinned by new long-term, demand based contracts with 2 new LEAP customers. Expansion underpinned by long-term contracts with two new shippers; leverages right-of-way with incremental compression and loop installations; part of phased growth to serve rising Gulf Coast LNG and industrial demand.</t>
  </si>
  <si>
    <t>FERC Blanket Certificate (Docket No. CP82-479-000) for main-line tie-in</t>
  </si>
  <si>
    <t xml:space="preserve">
Company earnings presentation, Nov 2024
https://www.tcenergy.com/operations/natural-gas/maysville-project</t>
  </si>
  <si>
    <t>FERC Blanket Certificate Notification (under CP82-479-000</t>
  </si>
  <si>
    <t>Project is designed to transport natural gas from TGP's 100 line near Greenville, MS, to Southern Natural Gas Co's south mainline near Rose Hill/Meridian, MS and to Transco's Station 85 near Butler, AL. New pipeline will have lateral interconnections with TETCo and Texas Gas Transmission near Kosciusko, MS. Project also includes 3 new Compressor Stations in MS and 4 meter stations and 3 overpressure protection facilities in MS and AL.  Project is to meet growing demand in southeast from power gen, LNG and LDCs. FERC application filed June 30, 2025; environmental and certificate review in progress.</t>
  </si>
  <si>
    <t>FERC Certificate of Public Convenience and Necessity application (Docket No. CP25-514-000); pre-filing docket PF25-2-000</t>
  </si>
  <si>
    <t>KM Press Release
https://www.ferc.gov/news-events/events/scoping-session-south-system-expansion-4-project-and-mississippi-crossing 
https://www.kindermorgan.com/Operations/Projects/Mississippi-Crossing-Project</t>
  </si>
  <si>
    <t>Expansion of existing system to serve demand in St. Louis, MO. Proposed; FERC application filed July 16, 2025; environmental review and certificate proceeding underway</t>
  </si>
  <si>
    <t>FERC Certificate of Public Convenience and Necessity (Section 7(c); Docket CP25-513-000)</t>
  </si>
  <si>
    <t>16-24</t>
  </si>
  <si>
    <t>https://www.federalregister.gov/documents/2025/07/16/2025-13349/spire-mogas-pipeline-llc-and-spire-stl-pipeline-llc-notice-of-application-and-establishing
https://www.spireenergy.com/spire-midstream</t>
  </si>
  <si>
    <t>Company presentation, Nov 2024
https://mountainvalleypipeline.info/overview/</t>
  </si>
  <si>
    <t>Mountain Valley Pipeline, LLC (Equitrans Midstream)</t>
  </si>
  <si>
    <t>Update letter to FERC
https://www.mvpsouthgate.com/</t>
  </si>
  <si>
    <t>https://www.northernnaturalgas.com/Document%20Postings/2025_04_13_NL25_bwkly_rpt_4.pdf
https://www.northernnaturalgas.com/expansionprojects/Pages/Northern-Lights-2025.aspx</t>
  </si>
  <si>
    <t>In-service notice for OH and WV facilities
https://www.ovcx.info/</t>
  </si>
  <si>
    <t>Project runs from Williams, LA, to the Gillis Hub near Ragley, LA. Supply will be sourced from multiple upstream connections in the Haynesville, including direct connections to processing plants. FID announced October 31, 2024, after securing firm shipper commitments</t>
  </si>
  <si>
    <t>Proposed; FERC Section 7 filing Q4 2025</t>
  </si>
  <si>
    <t>24 - 30</t>
  </si>
  <si>
    <t>Company quarterly earnings investor day release, Nov 2024
https://www.tcenergy.com/operations/natural-gas/pulaski-project</t>
  </si>
  <si>
    <t>CP23-24. CP19-495-000 (amendment for lateral)</t>
  </si>
  <si>
    <t>https://www.govinfo.gov/content/pkg/FR-2024-05-03/pdf/2024-09686.pdf</t>
  </si>
  <si>
    <t>CP23-516-000 &amp; CP23-516-001</t>
  </si>
  <si>
    <t>FERC approval 
https://www.enbridge.com/projects-and-infrastructure/projects/ridgeline-expansion-project</t>
  </si>
  <si>
    <t>The Ridgeline Expansion Project will loop 122.2 miles of 30-inch pipe along Enbridge’s East Tennessee Natural Gas system and install a new 14,600 HP electric-driven compressor station (Hartsville Compressor Station) in Trousdale County, supported by an ≈80-acre solar array to offset operational electricity use. It includes meter/regulating stations to receive gas from Columbia Gulf Transmission, Texas Eastern Transmission, and Midwestern Gas, plus a new delivery station to serve TVA’s planned 1.5 GW combined-cycle plant at the former Kingston Fossil Plant site.</t>
  </si>
  <si>
    <t>FERC application
https://www.govinfo.gov/content/pkg/FR-2024-11-21/pdf/2024-27139.pdf</t>
  </si>
  <si>
    <t>Project consists of expanding the existing Rover-Bulger CS and Harmon Creek MS located at milepost 0 of Rover's Burgettstown lateral in Washington Cty, PA. Rover and Range Resources entered into a Precedent Agreement for an initial 100,00 Dth/d and increasing to 250,000 Dth/d during the primary term. EA Issued. FERC environmental assessment issued June 25, 2025; 90-day authorization decision due September 23, 2025.</t>
  </si>
  <si>
    <t>Deliver natural gas to Florida Power and Light (FPL) and Duke Energy of Florida (DEF). FERC delegated order extended in-service deadline to May 1, 2027. FERC, Notice of Request for Extension of Time, Docket No. CP15-17-000 (Apr. 8 2025)</t>
  </si>
  <si>
    <t>3/13/24: Application of 2/29/24 withdrawn - Sabine Crossing has identified potential optimization/improvement of the p/l route which it intends to further develop, including likely inclusion of add'l facilites. While that work develops, Sabine Crossing will resume activity in pre-filing process under PF23-2. Sabine Pass entered into binding precedent agreement with Sabine Crossing for all capacity. 
2/29/24: Application submitted under CP24-75 along with app for Sabine Pass Stage 5 expansion project. Sabine Crossing is wholly owned subsidiary of Cheniere Energy established for purpose of constructing, owning, and operating a new, interstate natural gas pipeline as part of the Sabine Pass Stage V expansion. Project will extend from Sabine Pass terminal, under the Sabine-Neches Waterway into Jefferson County, TX, where it is expected to become interconnected with interstate and/or intrastate pipelines to be developed by others in the future. Pre–FERC certificate application (pre-filing); binding open season completed May 2, 2025;</t>
  </si>
  <si>
    <t>https://elibrary.ferc.gov/eLibrary/filelist?accession_number=20230811-5185&amp;optimized=false
https://www.cheniere.com/where-we-work/sabine-pass</t>
  </si>
  <si>
    <t>Lateral (1,000 feet) in Hudspeth County, TX, connecting the Saguaro Connector Pipeline with the proposed Sierra Madre pipeline on the Mexico side of the border that will extend to Mexico Pacific's Saguaro Energia LNG export project under development on West Coast of Mexico. Saguaro - Border Facility. Final Investment Decision by ONEOK mid-2025; construction likely 2025–2026; in-service 2026 to match LNG facility first-gas schedule</t>
  </si>
  <si>
    <t>12/23/24: Project consists of upgrades to four exisiting compressor stations, and the construction of one new compressor station, in order to provide additional transport capacity of 75 MMcf/d. FERC application filed; scoping period initiated. FGT proposes to commence construction in Q1 2026 to meet the January 1, 2027 in-service date requested by TECO. FERC issued a Notice of Schedule for Environmental Assessment scoping on February 6, 2025.</t>
  </si>
  <si>
    <t>Launched Open Season, from Oct 17 - Nov 1, 2024. Project is expected to be a combination of new large-diameter pipe, compression, metering facilities with possible expansion and/or lease of existing capacity on Energy Transfer Intersate Holdings (ETIH)-affiliated p/ls.As currently contemplated, project will provide firm transportation from the Carthage Hub (TX), Haynesville prdn area, and Perryville Hub to multiple mkts in the SE, including SONAT in LA and FGT Zone 3 (delivery point is Perry Cty, MI). Project is scalable to 2 Bcf/d. Open Season completed Nov 1, 2024; awaiting FERC Section 7 filing.</t>
  </si>
  <si>
    <t>100 - 150</t>
  </si>
  <si>
    <t>Project consists of looping and HP compression additions (14 new nat gas p/l loops, non-contiguous) along SNG's existing South Mainline in MS, AL, and GA and Elba Express p/l; modifications and/or HP expansions to 13 CSs; and 5 new meter or regulator stations and modifications to 11 existing MSs.  Incremental capacity will allow for open access firm transportation service from receipt points near Rose Hill/Meridian, MS on SNG and Hartwell, GA on Elba Express p/l to points of delivery along 1) the SNG South System in AL, GA, and SC and 2) the Elba Express p/l in GA. Entered into agreements with 5 customers for full capacity to be created by the project. Serves demand in Southeast markets. Certificate application filed with FERC June 30, 2025; environmental review and public scoping in progress; first in-service target Q4 2028.</t>
  </si>
  <si>
    <t>Southern Natural Gas Company, LLC (SNG), Elba Express Company, LLC (EEC) – subsidiaries of Kinder Morgan Inc.</t>
  </si>
  <si>
    <t>Pre-filing update
https://www.kindermorgan.com/Operations/Projects/SSE4-Project-Page</t>
  </si>
  <si>
    <t>KM 3Q24 results
https://s24.q4cdn.com/126708163/files/doc_financials/2024/ar/KMI-2024-10K-Final-wo-Exhibits.pdf</t>
  </si>
  <si>
    <t>FERC application
https://www.williams.com/expansion-project/southeast-supply-enhancement/</t>
  </si>
  <si>
    <t>2020-2027 (phased)</t>
  </si>
  <si>
    <t>New customers (LDC) in Elko County, Nevada; 22 mile backbone and 168 miles of distribution pipeline; connected to Ruby and Paiute pipelines. Construction and Service Timeline
2020–2023: Initial service to schools, businesses, first residential tracts.
2024–2025: Hundreds of new homes connected, with expansion routes scheduled each year and ongoing construction.
2025–2027: Full coverage targeted, with each successive phase reaching more residents and commercial customers</t>
  </si>
  <si>
    <t>System Alignment Project</t>
  </si>
  <si>
    <t>https://semprainfrastructure.com/what-we-do/energy-networks/texas-connector-pipeline</t>
  </si>
  <si>
    <t>Constructed as part of Port Arthur LNG export project; will only go forward if facilitiy is built. Pending Final Investment Decision (FID) on Port Arthur LNG Phase 2. The expected in-service date for the Texas Connector–Port Arthur Pipeline Project is not yet set, as it is dependent on reaching the Final Investment Decision (FID) for Port Arthur LNG Phase 2.</t>
  </si>
  <si>
    <t>Project involves construction and operation of new and modified facilities at 2 existing compressor stations - CS 302 in Montgomery Cty, TX, and CS 343 in Liberty Cty, TX. Project creates 300,000 Dth/d of incremental capacity and combines existing unsubscribed capacity allowing NGPL to provide up to 467,000 Dth/d. In precedent agreements, NGPL will provide 242,000 Dth/d to Devon Gas Services and 95,000 Dth/d to EDF Trading NA. 2/29/24: In precedent agreements, NGPL will provide 80,000 Dth/d to Delfin Midstream and 50,000 Dth/d to Golden Pass LNG. FERC-approved (Nov 21, 2024); construction start 2025; in-service July 2026.</t>
  </si>
  <si>
    <t>FERC approval;
https://www.kindermorgan.com/Operations/Projects/Texas-Louisiana-Expansion-Project</t>
  </si>
  <si>
    <t>Project includes 11.44 miles of new pipeline and approximately 6.45 miles of new pipeline loop on the existing mainline system. Project is to enable bi-directional flow with piping modifications at Longville CS in Beauregard Parish, LA, Pollock CS in Grant Parish, LA,Shaw CS in Bolivar, MS, and Epps CS in West Carroll Parish, LA, to serve Lake Charles LNG and other LNG facilities in the LA Gulf area. FERC application dated March 2014. Partial in-service (facilities entered service Jan 1, 2024); full project deadline Dec 31, 2031.</t>
  </si>
  <si>
    <t>Replace 49 miles of pipeline, add additional compressors at the existing Emporia and Petersburg compressor stations, along with other modifications at the Emporia connection to increase capacity to Virginia Natural Gas. Columbia will receive the natural gas from Transco, to be delivered through the Commonwealth Energy Connector Project, for re-delivery to Virginia Gas. Under construction (FERC-approved; commenced 2024); in-service date targeted for November 2025.</t>
  </si>
  <si>
    <t>https://elibrary.ferc.gov/eLibrary/filelist?accession_number=20231116-3071&amp;optimized=false;
https://www.tcenergy.com/operations/natural-gas/virginia-reliability-project</t>
  </si>
  <si>
    <t>Natural gas pipeline running from a new interconnect in Longmeadow, MA to an upgraded Bliss Street Regulatory Station in Springfield, MA in order to improve natural gas reliability in the greater Springfield area. Environmental review ongoing, with the project’s timeline extended due to additional requirements.</t>
  </si>
  <si>
    <t>https://www.eversource.com/content/residential/about/transmission-distribution/projects/western-massachusetts-natural-gas-reliability-project</t>
  </si>
  <si>
    <t>LNG/Other</t>
  </si>
  <si>
    <t>https://pipeline2.kindermorgan.com/Documents/NGPL/GCEP_Phase_3_Non_Binding_Open_Season_04_25_18-20180426092105.pdf</t>
  </si>
  <si>
    <t>Kosci Junction Project</t>
  </si>
  <si>
    <t> PF25-6-000</t>
  </si>
  <si>
    <t>Boardwalk Pipelines, LP</t>
  </si>
  <si>
    <t>The Project entails constructing, approximately 102 miles of new 36-inch pipe from Attala to Clarke counties, MS, approximately 8 miles of new 36-inch pipe in Humphreys &amp; Sunflower counties, MS. The new Kosci Compressor Station in Attala County, MS. The new Holmes Compressor Station in Holmes County, MS. Modifications to the company’s existing Greenville Compressor Station in Washington County, MS and Isola Compressor Station in Humphreys County, MS</t>
  </si>
  <si>
    <t>https://www.bwpipelines.com/about-us/subsidiaries/gulf-south-pipeline-company-lp/expansions/current-projects/KOSCI-Project/default.aspx
https://www.ferc.gov/kosciusko-junction-pipeline-project</t>
  </si>
  <si>
    <t>Intensity Pipeline Project</t>
  </si>
  <si>
    <t>Intensity Infrastructure Partners</t>
  </si>
  <si>
    <t>n/a</t>
  </si>
  <si>
    <t>Open season in order to facilitate transparent and meaningful consultation with all Stakeholders (landowners, community leaders, government agencies and potential customers) to determine if there is support for the construction of the Intensity Pipeline, a 136-mile, 42-inch diameter natural gas transmission pipeline with the capacity of approximately 1.5 billion cubic feet per day (Bcf/d), originating in the Bakken producing region in western North Dakota and terminating in southern McLean County, North Dakota.</t>
  </si>
  <si>
    <t>https://www.intensityinfra.com/news/intensity-infrastructure-partners-launches-open-season-new-natural-gas-transmission-pipeline</t>
  </si>
  <si>
    <t>Power Express Project</t>
  </si>
  <si>
    <t>The Power Express project represents an expansion of 950 million cubic feet per day and is expected to enter service in Q3 2030. The project is aimed at supporting the state's data center market, which is the largest in the world</t>
  </si>
  <si>
    <t>https://investor.williams.com/news-releases/news-release-details/williams-announces-strong-first-quarter-2025-results-and-raises</t>
  </si>
  <si>
    <t>Louisiana Energy Gateway (LEG)</t>
  </si>
  <si>
    <t>Alaska Nikiski LNG pipeline</t>
  </si>
  <si>
    <t>The proposed Alaska Stand Alone Gas Pipeline project (ASAP) is a buried in-state natural gas pipeline designed to provide long term stable natural gas supplies to Alaskans and is considered to be the backup plan to the Alaska LNG project. The ASAP project consists of a Gas Conditioning Facility on the North Slope and a 700-mile pipeline that ties into the ENSTAR system near Point Mackenzie in the Mat-Su Valley.</t>
  </si>
  <si>
    <t>http://agdc.us/
https://dog.dnr.alaska.gov/Services/Pipeline/Alaska%20Stand%20Alone%20Pipeline</t>
  </si>
  <si>
    <t>Alaska Stand Alone Pipeline Project (ASAP) also known as  North Slope to Central Alaska Pipeline</t>
  </si>
  <si>
    <t>T-4 permit with TXRRC
https://blackfinpipeline.com/maps</t>
  </si>
  <si>
    <t>CP25-497-000</t>
  </si>
  <si>
    <t>Wild Trail project</t>
  </si>
  <si>
    <t xml:space="preserve">Aspire Energy Express </t>
  </si>
  <si>
    <t>Aspire Energy Express LLC</t>
  </si>
  <si>
    <t>Aspire Energy Express LLC signed a deal with American Electric Power Co. Inc. to construct and operate an intrastate natural gas pipeline in central Ohio to serve a new fuel-cell facility that will provide electric power to a datacenter campus.The $10 million project is expected to start delivering natural gas in the first half of 2027. It will support the growing demand for distributed data infrastructure and the capability of American Electric Power (AEP) to provide power solutions for customers</t>
  </si>
  <si>
    <t>https://www.chpk.com/about-us/our-businesses/aspire-energy-express/#:~:text=Aspire%20Energy%20Express2025%2D07,Learn%20More%20About%20Our%20Company%20%C2%BB</t>
  </si>
  <si>
    <t>Data Center</t>
  </si>
  <si>
    <t>AR, MS, LA</t>
  </si>
  <si>
    <t>A subsidiary of Boardwalk Pipelines, Texas Gas announced an open season to test support for this pipeline expansion. Open season runs April 1-30, 2025. Project is to take Marcellus and Utica gas to demand centers across service territory from OH to LA.BWPL proposes to build a greenfield line extending from existing infrastructure in Lebanon, OH to Clarington in eastern Ohio. Clarington is a major supply hub for Appalachian gas, connecting pipelines like Rockies Express, Texas Eastern, Rover, and Eastern Gas Transmission. The project scope includes other modifications to TGT facilities to expand capacity south to the Gulf Coast.</t>
  </si>
  <si>
    <t>Northwest Pipeline</t>
  </si>
  <si>
    <t>https://www.williams.com/expansion-project/wild-trail-project</t>
  </si>
  <si>
    <t>https://www.energy.gov/sites/default/files/2025-05/20250401_LCE_LCLNG-EXPORT-DOE_FE-Orders_3324_3324-A_S.A.Rpt_.pd
fhttps://www.federalregister.gov/documents/2025/04/25/2025-07150/notice-of-request-for-extension-of-time-trunkline-gas-company-llc-lake-charles-lng-company-llc-lake</t>
  </si>
  <si>
    <t>Pipeline Modifications Project (Lake Charles LNG)</t>
  </si>
  <si>
    <t>CP14-119-000
CP14-120-000
CP14-122-000</t>
  </si>
  <si>
    <t>Black Bayou Gas Storage Project</t>
  </si>
  <si>
    <t>LNG/Storage</t>
  </si>
  <si>
    <t>Black Bayou Gas Storage Project received official authorization from the Federal Energy Regulatory Commission (FERC) on July 24, 2025, marking a significant milestone for this underground salt dome natural gas storage facility. Located on the Black Bayou salt dome in Cameron Parish and Calcasieu Parish, Louisiana, the project represents one of the largest greenfield natural gas storage developments along the Gulf Coast. The project includes two 27.1-mile-long, 24-inch-diameter, looped bi-directional header pipelines that will interconnect the storage caverns to multiple interstate natural gas pipelines.Interstate Pipeline Interconnections
Black Bayou plans to interconnect with 10 major interstate natural gas pipelines in Phase 1, with expectations to add more direct end-use and pipeline interconnects in subsequent phases. FID expected end 2025</t>
  </si>
  <si>
    <t>CP24-499-000</t>
  </si>
  <si>
    <t>https://blackbayouenergyhub.com/about
https://www.govinfo.gov/content/pkg/FR-2025-04-24/html/2025-07066.htm</t>
  </si>
  <si>
    <t>Black Bayou Energy Hub, LLC</t>
  </si>
  <si>
    <t>TTC Connector Pipeline Project</t>
  </si>
  <si>
    <t xml:space="preserve">TTC Connector, LLC </t>
  </si>
  <si>
    <t>CP25-525-000</t>
  </si>
  <si>
    <t>https://elibrary.ferc.gov/eLibrary/docfamily?accessionnumber=20250721-5045
https://ttcconnector.com/</t>
  </si>
  <si>
    <t>The TTC Connector, LLC pipeline is a natural gas infrastructure project that filed an application with the Federal Energy Regulatory Commission (FERC) on July 20, 2025, under docket number CP25-525-000. The 25-mile TTC Connector LLC would transport up to 300,000 Dth/d of low-nitrogen gas from the pipeline system of the Tres Palacios Gas Storage LLC storage facility, just downstream of Kinder Morgan Inc.'s Houston Central gas processing plant in Colorado County, Texas, to Gulf South Pipeline Co. LLC's Coastal Bend Header, which serves the Freeport LNG terminal.  The project would include an 11,000-horsepower compressor station just downstream of its interconnect with Tres Palacios, consisting of two 5,500-hp stations. TTC will also be able to deliver gas to the Trunkline Gas Co. LLC pipeline. TTC requested that FERC issue a final order granting the certificate by May 1, 2026, in order to allow for a Sept. 1, 2026, start to service</t>
  </si>
  <si>
    <t>Altamont Green River Pipeline Project</t>
  </si>
  <si>
    <t>Kinder Morgan Altamont LLC</t>
  </si>
  <si>
    <t>Altamont Green River Pipeline is a natural gas gathering project being developed by Kinder Morgan Altamont LLC, designed to connect gas produced on Kinder Morgan's Altamont Gathering &amp; Processing (G&amp;P) system to the Western Midstream Chipeta processing plant in Utah's Uinta Basin</t>
  </si>
  <si>
    <t>Magnum Gas Storage Project</t>
  </si>
  <si>
    <t xml:space="preserve"> CP25-233-000 </t>
  </si>
  <si>
    <t>The Magnum Gas Storage Project represents a comprehensive underground natural gas storage and header pipeline system located in Millard, Juab, and Utah Counties, Utah. The project includes a 61.6-mile, 36-inch diameter header pipeline that will provide bidirectional transportation capacity of up to 1.2 Bcf/d (billion cubic feet per day), connecting the storage facility to major interstate pipeline systems at Goshen, Utah. As of 2025, the project is undergoing significant amendments and expansion, with Magnum Gas Storage, LLC filing a 2025 Amendment Application under FERC Docket No. CP25-233-000 on April 21, 2025.</t>
  </si>
  <si>
    <t xml:space="preserve"> Magnum Gas Storage, LLC</t>
  </si>
  <si>
    <t>Storage</t>
  </si>
  <si>
    <t>https://www.govinfo.gov/app/details/FR-2025-07-01/2025-12260
https://magnumdev.com/our-projects
https://www.federalregister.gov/documents/2025/07/01/2025-12260/magnum-gas-storage-llc-notice-of-schedule-for-the-preparation-of-an-environmental-assessment-for-the</t>
  </si>
  <si>
    <t>3/21/24: Double E denied request for extension of time to construct to Feb 2025. No protests filed during a 60-day comment period that concluded on 2/17/23, under Blanket Certificate Program, Double E was authorized to construct the project as of 2/18/23. Approximately 20 miles of lateral pipeline, a new meter station, and related maintenance equipment, connecting Double E’s existing interstate natural gas transmission system to additional supplies within the Permian Basin. The project was developed by Double E Pipeline, LLC (a subsidiary of Summit Midstream Partners) under FERC Docket CP23-24-000, but was ultimately denied by FERC on March 21, 2024, following the denial of an extension request.</t>
  </si>
  <si>
    <t>The 807-mile Alaska LNG Project—anchored by a 42-inch gas pipeline from Prudhoe Bay to a liquefaction terminal at Nikiski is now targeting a 2025 final investment decision (FID) on its first construction phase, with initial gas delivery forecast for 2029 and full LNG exports in the early-2030s. Changed Cost to reflect the pipeline project only.</t>
  </si>
  <si>
    <t>https://investors.ventureglobal.com/news/news-details/2025/Venture-Global-Reports-First-Quarter-2025-Results
https://ventureglobal.com/2025/07/28/venture-global-announces-final-investment-decision-and-financial-close-for-phase-1-of-cp2-lng</t>
  </si>
  <si>
    <t>New pipeline and compressor station near Moss Lake in Calcasieu Parish, LA and related facilities to deliever natural gas to Venture Global's CP2 LNG Project. On 7/27/2025 Venture Global Announced Final Investment Decision and Financial Close for Phase 1 of CP2 LNG, together with the associated CP Express Pipeline.</t>
  </si>
  <si>
    <t>Second phase consists of 117,400HP of additional gas-fired compression at the Moss Late compressor station constructed in Phase 1, increasing capacity by an additional 2,200 MMcf/d. On 7/27/2025 Venture Global Announced Final Investment Decision and Financial Close for Phase 1 of CP2 LNG, together with the associated CP Express Pipeline.</t>
  </si>
  <si>
    <t xml:space="preserve">https://www.tcenergy.com/siteassets/pdfs/investors/reports-and-filings/regulatory-filings/2023/tce-2023-annual-information-form.pdf </t>
  </si>
  <si>
    <t>Transcontinental Gas Pipe Line Company, LLC</t>
  </si>
  <si>
    <t>CTPL Expansion Project</t>
  </si>
  <si>
    <t>Cheniere Creole Trail Pipeline, L.P</t>
  </si>
  <si>
    <t>Expansion Project is designed to facilitate approximately   930,000 dekatherms per day (“Dth/d”) of incremental firm transportation capacity on CTPL. The Expansion Project, as currently proposed, will consist of two parts: 1) modifications to the existing Gillis Compressor Station located in Beauregard Parish, Louisiana; and 2) construction of a new greenfield compressor station, the Tarpon Compressor Station, in Cameron Parish, Louisiana</t>
  </si>
  <si>
    <t>https://lngconnectionapi.cheniere.com/tempImages/CTPL-Open-Season.pdf</t>
  </si>
  <si>
    <t>CP25-506-000</t>
  </si>
  <si>
    <t xml:space="preserve">The proposed Wild Trail project will increase transportation capacity within the existing Northwest Pipeline system, moving resources from the Wild Horse Receipt Point to the Kern River Muddy Creek and Ignacio Delivery Points. The project includes a new compressor station, adjacent to the existing Northwest Pipeline Clay Basin Meter Station. No new pipelines are proposed in this project. The project will add 57,955 Dth/d plus contract for another 25,000 dth/d for a total project capacity of 82,955 Dth/d. Not sure if we need to change our description or not. </t>
  </si>
  <si>
    <t>FID reached on 12/6/24. Project would initally allow for the transportation of 1.5 Bcf/d; second phase could allow for up to 2.2 Bcf/d, which may be constructed concurrently to Phase 1. Project would increase Permian takeway capacity, delivering nautral gas from the Midland Basin to Energy Transfer pipeline assets south of the Dallas-Ft.Worth area, and potentially then Agua Dulce, the Carthage Hub, the Houston Ship Channel, and Port Arthur hubs. Final Investment Decision (FID) reached December 2024; construction starts 2025. Phase II of the project would include the addition of compression to increase the capacity of the new pipeline to approximately 2.2 Bcf/d. Depending on shipper demand, Phase II could be constructed concurrently with Phase I. Overall, the approximate 442-mile pipeline will cross 18 counties. Most easements for permanent and temporary workspace are anticipated to be 50 feet and 75 feet respectively.</t>
  </si>
  <si>
    <t>Hugh Brinson Pipeline (formerly Warrior Pipeline) Phase I &amp; II</t>
  </si>
  <si>
    <t>Enbridge FID Announcement
https://blackcombpipeline.com/</t>
  </si>
  <si>
    <t>Rec'd permit from TX RRC in 2023. Project will stretch southeast across TX delivering nat gas from Midland Basin (Permian) to the Beaumont/Port Arthur area and support projects in the Sabine River area. Due to competing pipelines this in-service date could slip to 2027 or 2028.</t>
  </si>
  <si>
    <t>https://ir.kindermorgan.com/news/news-details/2024/Kinder-Morgan-Reports-Second-Quarter-2024-Financial-Results/default.aspx</t>
  </si>
  <si>
    <t>Gulf South Pipeline Company, LLC</t>
  </si>
  <si>
    <t>CP25-219-000</t>
  </si>
  <si>
    <t>Southeast Compression Utility and Reliability Expansion Project</t>
  </si>
  <si>
    <t xml:space="preserve">Southeast Compression Utility and Reliability Expansion Project (Project). The Project consists of adding additional compression at three existing compressor stations in Madison Parish, LA, Jasper and Forrest Counties, MS, and construct one new greenfield compressor station in Hinds County, </t>
  </si>
  <si>
    <t>https://www.govinfo.gov/content/pkg/FR-2025-05-02/pdf/2025-07657.pdf</t>
  </si>
  <si>
    <t>Parks Line Upgrade and Sorrento Station Project (PLUSS Project)</t>
  </si>
  <si>
    <t>CP25-54-000</t>
  </si>
  <si>
    <t>Northwest Pipeline, LLC</t>
  </si>
  <si>
    <t>CP25-89-000</t>
  </si>
  <si>
    <t>Kelso-Beaver Reliability Project</t>
  </si>
  <si>
    <t>https://www.williams.com/expansion-project/kelso-beaver-reliability/
https://elibrary.ferc.gov/eLibrary/search?docket=cp25-89</t>
  </si>
  <si>
    <t>The proposed Kelso Beaver Reliability Project will provide a total of approximately 183,000 dekatherms per day (Dth/d) of pipeline capacity to the Northwest Pipeline system by the third quarter of 2028. The project optimizes access to natural gas storage, which provides reliable service and a resilient system capable of managing erratic winter demand.</t>
  </si>
  <si>
    <t>Decatur Lateral Project</t>
  </si>
  <si>
    <t>CP25-94-000</t>
  </si>
  <si>
    <t>The Project consists of the construction of approximately 15.9 mile 20-inch-diameter natural gas pipeline lateral, an approximately 0.8 mile 20-inch-diameter natural gas pipeline (ADM Spur), and associated metering and appurtenant facilities. The Project will allow REX to provide up to 181,400 dekatherms per day of firm natural gas transportation service to two new delivery points in Macon County, Illinois.</t>
  </si>
  <si>
    <t>https://www.govinfo.gov/content/pkg/FR-2025-03-19/pdf/2025-04478.pdf</t>
  </si>
  <si>
    <t>Appalachia to Market III Project</t>
  </si>
  <si>
    <t>Texas Eastern Transmission, LP</t>
  </si>
  <si>
    <t>CP25-491-000</t>
  </si>
  <si>
    <t>DE, PA</t>
  </si>
  <si>
    <t>https://www.enbridge.com/projects-and-infrastructure/projects/appalachia-to-market-iii-project</t>
  </si>
  <si>
    <t>The proposed Appalachia to Market III Project is designed to provide additional natural gas supply in Pennsylvania and the broader region to meet growing demand from utilities and industrial users for affordable, reliable, domestic energy. The Project proposes an expansion of the existing Texas Eastern Transmission (Texas Eastern) system by replacing approximately 2 miles of 24-inch diameter pipeline with 36-inch diameter pipeline, retire and remove an existing receiver site, construct a new receiver site, and make modifications at the Bedford Compressor Station.</t>
  </si>
  <si>
    <t>https://www.enbridge.com/projects-and-infrastructure/public-awareness/east-tennessee-natural-gas-system-alignment-program
https://us-east-1.storage.xata.sh/m70jvtpmh82aac4p4jtbap8hoj7ch1lg</t>
  </si>
  <si>
    <t>Project includes abandonment of p/l facilities in Washington Cty, VA, and construction of p/l facilities, 2 new compressor stations and appurtenant equipment in TN, NC and VA. Project is to improve operational reliability and flexibility of East Tennessee's system extending from central TN through VA to NC and south to GA. Project is to enhance both west-to-east and east-to-west transportation on its system. Project is not adding new capacity and will benefit existing shippers. Expected in service Q3 2025 (Aug. 1, 2025), FERC granted the Notice of Commencement of Service on July 22,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</si>
</sst>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 numFmtId="170" formatCode="_(&quot;$&quot;* #,##0_);_(&quot;$&quot;* \(#,##0\);_(&quot;$&quot;* &quot;-&quot;??_);_(@_)"/>
    <numFmt numFmtId="171" formatCode="_(* #,##0.0_);_(* \(#,##0.0\);_(* &quot;-&quot;??_);_(@_)"/>
    <numFmt numFmtId="172" formatCode="#,##0.0"/>
  </numFmts>
  <fonts count="32"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
      <b/>
      <sz val="10"/>
      <color theme="0" tint="-0.499984740745262"/>
      <name val="Arial"/>
      <family val="2"/>
    </font>
    <font>
      <sz val="10"/>
      <color theme="0" tint="-0.499984740745262"/>
      <name val="Arial"/>
      <family val="2"/>
    </font>
    <font>
      <u/>
      <sz val="10"/>
      <name val="Arial"/>
      <family val="2"/>
    </font>
    <font>
      <sz val="10"/>
      <color rgb="FFFF0000"/>
      <name val="Arial"/>
      <family val="2"/>
    </font>
    <font>
      <sz val="12"/>
      <name val="Segoe UI"/>
      <family val="2"/>
    </font>
  </fonts>
  <fills count="5">
    <fill>
      <patternFill patternType="none"/>
    </fill>
    <fill>
      <patternFill patternType="gray125"/>
    </fill>
    <fill>
      <patternFill patternType="solid">
        <fgColor indexed="18"/>
        <bgColor indexed="64"/>
      </patternFill>
    </fill>
    <fill>
      <patternFill patternType="solid">
        <fgColor theme="0"/>
        <bgColor indexed="64"/>
      </patternFill>
    </fill>
    <fill>
      <patternFill patternType="solid">
        <fgColor theme="9" tint="0.79998168889431442"/>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9">
    <xf numFmtId="0" fontId="0" fillId="0" borderId="0"/>
    <xf numFmtId="166" fontId="16" fillId="0" borderId="0">
      <alignment horizontal="right"/>
    </xf>
    <xf numFmtId="43" fontId="11" fillId="0" borderId="0" applyFont="0" applyFill="0" applyBorder="0" applyAlignment="0" applyProtection="0"/>
    <xf numFmtId="43" fontId="6" fillId="0" borderId="0" applyFont="0" applyFill="0" applyBorder="0" applyAlignment="0" applyProtection="0"/>
    <xf numFmtId="0" fontId="16" fillId="0" borderId="0">
      <alignment horizontal="left"/>
    </xf>
    <xf numFmtId="165" fontId="16" fillId="0" borderId="0">
      <alignment horizontal="right"/>
    </xf>
    <xf numFmtId="168" fontId="16" fillId="0" borderId="0">
      <alignment horizontal="right"/>
    </xf>
    <xf numFmtId="0" fontId="16" fillId="0" borderId="0">
      <alignment horizontal="left"/>
    </xf>
    <xf numFmtId="0" fontId="8" fillId="0" borderId="0" applyNumberFormat="0" applyFill="0" applyBorder="0" applyAlignment="0" applyProtection="0">
      <alignment vertical="top"/>
      <protection locked="0"/>
    </xf>
    <xf numFmtId="0" fontId="16" fillId="0" borderId="0">
      <alignment horizontal="left"/>
    </xf>
    <xf numFmtId="0" fontId="6" fillId="0" borderId="0"/>
    <xf numFmtId="0" fontId="7" fillId="0" borderId="0"/>
    <xf numFmtId="0" fontId="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167" fontId="16" fillId="0" borderId="0">
      <alignment horizontal="right"/>
    </xf>
    <xf numFmtId="166" fontId="16" fillId="0" borderId="0">
      <alignment horizontal="right"/>
    </xf>
    <xf numFmtId="0" fontId="5" fillId="0" borderId="0"/>
    <xf numFmtId="0" fontId="4" fillId="0" borderId="0"/>
    <xf numFmtId="0" fontId="3" fillId="0" borderId="0"/>
    <xf numFmtId="44" fontId="16" fillId="0" borderId="0" applyFont="0" applyFill="0" applyBorder="0" applyAlignment="0" applyProtection="0"/>
    <xf numFmtId="14" fontId="6" fillId="0" borderId="24" applyNumberFormat="0" applyAlignment="0">
      <alignment wrapText="1"/>
    </xf>
    <xf numFmtId="0" fontId="2" fillId="0" borderId="0"/>
    <xf numFmtId="0" fontId="1" fillId="0" borderId="0"/>
    <xf numFmtId="0" fontId="1" fillId="0" borderId="0"/>
    <xf numFmtId="0" fontId="1" fillId="0" borderId="0"/>
    <xf numFmtId="43" fontId="11" fillId="0" borderId="0" applyFont="0" applyFill="0" applyBorder="0" applyAlignment="0" applyProtection="0"/>
  </cellStyleXfs>
  <cellXfs count="262">
    <xf numFmtId="0" fontId="0" fillId="0" borderId="0" xfId="0"/>
    <xf numFmtId="0" fontId="6"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10" fillId="0" borderId="0" xfId="11" applyFont="1"/>
    <xf numFmtId="0" fontId="6" fillId="0" borderId="0" xfId="0" applyFont="1"/>
    <xf numFmtId="0" fontId="6" fillId="0" borderId="0" xfId="0" applyFont="1" applyAlignment="1">
      <alignment horizontal="left" wrapText="1"/>
    </xf>
    <xf numFmtId="0" fontId="6" fillId="0" borderId="0" xfId="11" applyFont="1"/>
    <xf numFmtId="0" fontId="12" fillId="0" borderId="0" xfId="11" applyFont="1" applyAlignment="1">
      <alignment horizontal="center"/>
    </xf>
    <xf numFmtId="0" fontId="6" fillId="0" borderId="0" xfId="11" applyFont="1" applyAlignment="1">
      <alignment horizontal="left"/>
    </xf>
    <xf numFmtId="0" fontId="13" fillId="2" borderId="0" xfId="11" quotePrefix="1" applyFont="1" applyFill="1" applyAlignment="1">
      <alignment horizontal="left"/>
    </xf>
    <xf numFmtId="0" fontId="13" fillId="2" borderId="0" xfId="11" applyFont="1" applyFill="1"/>
    <xf numFmtId="0" fontId="14" fillId="0" borderId="0" xfId="11" applyFont="1"/>
    <xf numFmtId="0" fontId="15" fillId="0" borderId="0" xfId="0" applyFont="1" applyAlignment="1">
      <alignment wrapText="1"/>
    </xf>
    <xf numFmtId="14" fontId="6" fillId="0" borderId="0" xfId="12" applyNumberFormat="1" applyAlignment="1">
      <alignment horizontal="left"/>
    </xf>
    <xf numFmtId="0" fontId="0" fillId="3" borderId="0" xfId="0" applyFill="1"/>
    <xf numFmtId="0" fontId="17" fillId="3" borderId="0" xfId="0" applyFont="1" applyFill="1"/>
    <xf numFmtId="0" fontId="0" fillId="0" borderId="0" xfId="0" applyAlignment="1">
      <alignment horizontal="center" wrapText="1"/>
    </xf>
    <xf numFmtId="0" fontId="18" fillId="3" borderId="1" xfId="0" applyFont="1" applyFill="1" applyBorder="1" applyAlignment="1">
      <alignment horizontal="left" vertical="center" wrapText="1"/>
    </xf>
    <xf numFmtId="0" fontId="6" fillId="3" borderId="1" xfId="0" applyFont="1" applyFill="1" applyBorder="1"/>
    <xf numFmtId="0" fontId="18" fillId="3" borderId="2" xfId="0" applyFont="1" applyFill="1" applyBorder="1" applyAlignment="1">
      <alignment horizontal="left" vertical="center" wrapText="1"/>
    </xf>
    <xf numFmtId="0" fontId="6" fillId="3" borderId="2" xfId="0" applyFont="1" applyFill="1" applyBorder="1"/>
    <xf numFmtId="0" fontId="6" fillId="3" borderId="2" xfId="0" applyFont="1" applyFill="1" applyBorder="1" applyAlignment="1">
      <alignment wrapText="1"/>
    </xf>
    <xf numFmtId="0" fontId="6" fillId="3" borderId="2" xfId="0" applyFont="1" applyFill="1" applyBorder="1" applyAlignment="1">
      <alignment horizontal="left"/>
    </xf>
    <xf numFmtId="0" fontId="6" fillId="3" borderId="2" xfId="0" applyFont="1" applyFill="1" applyBorder="1" applyAlignment="1">
      <alignment horizontal="left" wrapText="1"/>
    </xf>
    <xf numFmtId="0" fontId="6" fillId="3" borderId="2" xfId="11" applyFont="1" applyFill="1" applyBorder="1"/>
    <xf numFmtId="0" fontId="6" fillId="3" borderId="3" xfId="0" applyFont="1" applyFill="1" applyBorder="1" applyAlignment="1">
      <alignment horizontal="left"/>
    </xf>
    <xf numFmtId="0" fontId="6" fillId="3" borderId="3" xfId="0" applyFont="1" applyFill="1" applyBorder="1"/>
    <xf numFmtId="0" fontId="6" fillId="3" borderId="3" xfId="11" applyFont="1" applyFill="1" applyBorder="1"/>
    <xf numFmtId="0" fontId="17" fillId="3" borderId="4" xfId="0" applyFont="1" applyFill="1" applyBorder="1" applyAlignment="1">
      <alignment horizontal="center"/>
    </xf>
    <xf numFmtId="0" fontId="17" fillId="3" borderId="4" xfId="0" applyFont="1" applyFill="1" applyBorder="1"/>
    <xf numFmtId="0" fontId="19" fillId="3" borderId="0" xfId="0" applyFont="1" applyFill="1"/>
    <xf numFmtId="0" fontId="0" fillId="0" borderId="5" xfId="0" applyBorder="1"/>
    <xf numFmtId="0" fontId="19" fillId="3" borderId="2" xfId="0" applyFont="1" applyFill="1" applyBorder="1" applyAlignment="1">
      <alignment horizontal="center"/>
    </xf>
    <xf numFmtId="0" fontId="6" fillId="3" borderId="0" xfId="10" applyFill="1" applyAlignment="1">
      <alignment horizontal="center"/>
    </xf>
    <xf numFmtId="0" fontId="6" fillId="3" borderId="2" xfId="10" applyFill="1" applyBorder="1" applyAlignment="1">
      <alignment horizontal="center"/>
    </xf>
    <xf numFmtId="0" fontId="6" fillId="3" borderId="6" xfId="10" applyFill="1" applyBorder="1"/>
    <xf numFmtId="0" fontId="6" fillId="3" borderId="7" xfId="10" applyFill="1" applyBorder="1"/>
    <xf numFmtId="0" fontId="6" fillId="3" borderId="8" xfId="10" applyFill="1" applyBorder="1"/>
    <xf numFmtId="0" fontId="6" fillId="3" borderId="9" xfId="10" applyFill="1" applyBorder="1" applyAlignment="1">
      <alignment horizontal="center"/>
    </xf>
    <xf numFmtId="0" fontId="6" fillId="3" borderId="10" xfId="10" applyFill="1" applyBorder="1"/>
    <xf numFmtId="0" fontId="19" fillId="3" borderId="6" xfId="0" applyFont="1" applyFill="1" applyBorder="1"/>
    <xf numFmtId="0" fontId="19" fillId="3" borderId="7" xfId="0" applyFont="1" applyFill="1" applyBorder="1"/>
    <xf numFmtId="0" fontId="6" fillId="3" borderId="11" xfId="10" applyFill="1" applyBorder="1"/>
    <xf numFmtId="0" fontId="6" fillId="3" borderId="12" xfId="10" applyFill="1" applyBorder="1"/>
    <xf numFmtId="0" fontId="19" fillId="3" borderId="13" xfId="0" applyFont="1" applyFill="1" applyBorder="1"/>
    <xf numFmtId="0" fontId="19" fillId="3" borderId="1" xfId="0" applyFont="1" applyFill="1" applyBorder="1" applyAlignment="1">
      <alignment horizontal="center"/>
    </xf>
    <xf numFmtId="0" fontId="19" fillId="3" borderId="14" xfId="0" applyFont="1" applyFill="1" applyBorder="1"/>
    <xf numFmtId="0" fontId="17" fillId="3" borderId="15" xfId="0" applyFont="1" applyFill="1" applyBorder="1"/>
    <xf numFmtId="0" fontId="17" fillId="3" borderId="15" xfId="0" applyFont="1" applyFill="1" applyBorder="1" applyAlignment="1">
      <alignment horizontal="left"/>
    </xf>
    <xf numFmtId="0" fontId="20" fillId="3" borderId="15" xfId="0" applyFont="1" applyFill="1" applyBorder="1"/>
    <xf numFmtId="0" fontId="20" fillId="3" borderId="16" xfId="0" applyFont="1" applyFill="1" applyBorder="1"/>
    <xf numFmtId="0" fontId="19" fillId="3" borderId="18" xfId="0" applyFont="1" applyFill="1" applyBorder="1"/>
    <xf numFmtId="0" fontId="19" fillId="3" borderId="3" xfId="0" applyFont="1" applyFill="1" applyBorder="1" applyAlignment="1">
      <alignment horizontal="center"/>
    </xf>
    <xf numFmtId="0" fontId="19" fillId="3" borderId="19" xfId="0" applyFont="1" applyFill="1" applyBorder="1"/>
    <xf numFmtId="0" fontId="0" fillId="3" borderId="20" xfId="0" applyFill="1" applyBorder="1"/>
    <xf numFmtId="0" fontId="24" fillId="0" borderId="0" xfId="0" applyFont="1" applyAlignment="1">
      <alignment horizontal="center" wrapText="1"/>
    </xf>
    <xf numFmtId="0" fontId="26" fillId="3" borderId="2" xfId="0" applyFont="1" applyFill="1" applyBorder="1" applyAlignment="1">
      <alignment horizontal="center" vertical="center" wrapText="1"/>
    </xf>
    <xf numFmtId="0" fontId="8" fillId="0" borderId="0" xfId="8" applyAlignment="1" applyProtection="1"/>
    <xf numFmtId="0" fontId="8" fillId="0" borderId="0" xfId="8" applyFill="1" applyAlignment="1" applyProtection="1"/>
    <xf numFmtId="14" fontId="6" fillId="0" borderId="24" xfId="0" applyNumberFormat="1" applyFont="1" applyBorder="1" applyAlignment="1">
      <alignment horizontal="right" wrapText="1"/>
    </xf>
    <xf numFmtId="1" fontId="6" fillId="0" borderId="24" xfId="0" applyNumberFormat="1" applyFont="1" applyBorder="1" applyAlignment="1">
      <alignment horizontal="right" wrapText="1"/>
    </xf>
    <xf numFmtId="14" fontId="6" fillId="0" borderId="24" xfId="0" applyNumberFormat="1" applyFont="1" applyBorder="1" applyAlignment="1">
      <alignment horizontal="right"/>
    </xf>
    <xf numFmtId="164" fontId="6" fillId="0" borderId="24" xfId="2" applyNumberFormat="1" applyFont="1" applyFill="1" applyBorder="1" applyAlignment="1">
      <alignment horizontal="right" wrapText="1"/>
    </xf>
    <xf numFmtId="0" fontId="17" fillId="3" borderId="29" xfId="10" applyFont="1" applyFill="1" applyBorder="1"/>
    <xf numFmtId="0" fontId="17" fillId="3" borderId="30" xfId="10" applyFont="1" applyFill="1" applyBorder="1" applyAlignment="1">
      <alignment horizontal="center"/>
    </xf>
    <xf numFmtId="0" fontId="17" fillId="3" borderId="31" xfId="10" applyFont="1" applyFill="1" applyBorder="1"/>
    <xf numFmtId="0" fontId="17" fillId="3" borderId="6" xfId="10" applyFont="1" applyFill="1" applyBorder="1"/>
    <xf numFmtId="0" fontId="17" fillId="3" borderId="2" xfId="10" applyFont="1" applyFill="1" applyBorder="1" applyAlignment="1">
      <alignment horizontal="center"/>
    </xf>
    <xf numFmtId="0" fontId="17" fillId="3" borderId="7" xfId="10" applyFont="1" applyFill="1" applyBorder="1"/>
    <xf numFmtId="0" fontId="17" fillId="3" borderId="8" xfId="10" applyFont="1" applyFill="1" applyBorder="1"/>
    <xf numFmtId="0" fontId="17" fillId="3" borderId="9" xfId="10" applyFont="1" applyFill="1" applyBorder="1" applyAlignment="1">
      <alignment horizontal="center"/>
    </xf>
    <xf numFmtId="0" fontId="17" fillId="3" borderId="10" xfId="10" applyFont="1" applyFill="1" applyBorder="1"/>
    <xf numFmtId="0" fontId="20" fillId="3" borderId="26" xfId="0" applyFont="1" applyFill="1" applyBorder="1" applyAlignment="1">
      <alignment horizontal="center"/>
    </xf>
    <xf numFmtId="0" fontId="20" fillId="3" borderId="27" xfId="0" applyFont="1" applyFill="1" applyBorder="1" applyAlignment="1">
      <alignment horizontal="center"/>
    </xf>
    <xf numFmtId="0" fontId="20" fillId="3" borderId="28" xfId="0" applyFont="1" applyFill="1" applyBorder="1" applyAlignment="1">
      <alignment horizontal="center"/>
    </xf>
    <xf numFmtId="0" fontId="0" fillId="3" borderId="11" xfId="0" applyFill="1" applyBorder="1"/>
    <xf numFmtId="0" fontId="0" fillId="3" borderId="0" xfId="0" applyFill="1" applyAlignment="1">
      <alignment horizontal="center"/>
    </xf>
    <xf numFmtId="0" fontId="0" fillId="3" borderId="12" xfId="0" applyFill="1" applyBorder="1"/>
    <xf numFmtId="14" fontId="6" fillId="0" borderId="24" xfId="0" applyNumberFormat="1" applyFont="1" applyBorder="1" applyAlignment="1">
      <alignment horizontal="left" wrapText="1"/>
    </xf>
    <xf numFmtId="0" fontId="6" fillId="0" borderId="24" xfId="0" applyFont="1" applyBorder="1" applyAlignment="1">
      <alignment horizontal="left" wrapText="1"/>
    </xf>
    <xf numFmtId="0" fontId="21" fillId="0" borderId="17" xfId="0" applyFont="1" applyBorder="1" applyAlignment="1">
      <alignment horizontal="center"/>
    </xf>
    <xf numFmtId="0" fontId="21" fillId="0" borderId="17" xfId="0" applyFont="1" applyBorder="1" applyAlignment="1">
      <alignment horizontal="left"/>
    </xf>
    <xf numFmtId="0" fontId="21" fillId="0" borderId="17" xfId="0" applyFont="1" applyBorder="1" applyAlignment="1">
      <alignment horizontal="right"/>
    </xf>
    <xf numFmtId="1" fontId="21" fillId="0" borderId="17" xfId="0" applyNumberFormat="1" applyFont="1" applyBorder="1"/>
    <xf numFmtId="0" fontId="21" fillId="0" borderId="17" xfId="0" applyFont="1" applyBorder="1"/>
    <xf numFmtId="0" fontId="21" fillId="0" borderId="25" xfId="0" applyFont="1" applyBorder="1" applyAlignment="1">
      <alignment horizontal="center"/>
    </xf>
    <xf numFmtId="0" fontId="21" fillId="0" borderId="0" xfId="0" applyFont="1"/>
    <xf numFmtId="0" fontId="25" fillId="0" borderId="21" xfId="0" applyFont="1" applyBorder="1" applyAlignment="1">
      <alignment horizontal="center" wrapText="1"/>
    </xf>
    <xf numFmtId="0" fontId="25" fillId="0" borderId="22" xfId="0" applyFont="1" applyBorder="1" applyAlignment="1">
      <alignment horizontal="left" wrapText="1"/>
    </xf>
    <xf numFmtId="14" fontId="25" fillId="0" borderId="22" xfId="0" applyNumberFormat="1" applyFont="1" applyBorder="1" applyAlignment="1">
      <alignment horizontal="left" wrapText="1"/>
    </xf>
    <xf numFmtId="1" fontId="25" fillId="0" borderId="22" xfId="0" applyNumberFormat="1" applyFont="1" applyBorder="1" applyAlignment="1">
      <alignment horizontal="left" wrapText="1"/>
    </xf>
    <xf numFmtId="0" fontId="25" fillId="0" borderId="22" xfId="0" applyFont="1" applyBorder="1" applyAlignment="1">
      <alignment horizontal="center" wrapText="1"/>
    </xf>
    <xf numFmtId="164" fontId="25" fillId="0" borderId="22" xfId="2" applyNumberFormat="1" applyFont="1" applyFill="1" applyBorder="1" applyAlignment="1">
      <alignment horizontal="center" wrapText="1"/>
    </xf>
    <xf numFmtId="0" fontId="25" fillId="0" borderId="22" xfId="0" applyFont="1" applyBorder="1" applyAlignment="1">
      <alignment wrapText="1"/>
    </xf>
    <xf numFmtId="0" fontId="0" fillId="0" borderId="0" xfId="0" applyAlignment="1">
      <alignment horizontal="center"/>
    </xf>
    <xf numFmtId="14" fontId="6" fillId="0" borderId="23" xfId="0" applyNumberFormat="1" applyFont="1" applyBorder="1" applyAlignment="1">
      <alignment horizontal="center" wrapText="1"/>
    </xf>
    <xf numFmtId="14" fontId="6" fillId="0" borderId="24" xfId="0" applyNumberFormat="1" applyFont="1" applyBorder="1" applyAlignment="1">
      <alignment horizontal="center" wrapText="1"/>
    </xf>
    <xf numFmtId="0" fontId="6" fillId="0" borderId="24" xfId="0" applyFont="1" applyBorder="1" applyAlignment="1">
      <alignment horizontal="right" wrapText="1"/>
    </xf>
    <xf numFmtId="0" fontId="6" fillId="0" borderId="0" xfId="0" applyFont="1" applyAlignment="1">
      <alignment horizontal="center" wrapText="1"/>
    </xf>
    <xf numFmtId="0" fontId="6" fillId="0" borderId="24" xfId="2" applyNumberFormat="1" applyFont="1" applyFill="1" applyBorder="1" applyAlignment="1">
      <alignment horizontal="right" wrapText="1"/>
    </xf>
    <xf numFmtId="14" fontId="6" fillId="0" borderId="24" xfId="2" applyNumberFormat="1" applyFont="1" applyFill="1" applyBorder="1" applyAlignment="1">
      <alignment horizontal="center" wrapText="1"/>
    </xf>
    <xf numFmtId="0" fontId="6" fillId="0" borderId="24" xfId="0" applyFont="1" applyBorder="1" applyAlignment="1">
      <alignment horizontal="left"/>
    </xf>
    <xf numFmtId="164" fontId="6" fillId="0" borderId="24" xfId="2" applyNumberFormat="1" applyFont="1" applyFill="1" applyBorder="1" applyAlignment="1">
      <alignment horizontal="center" wrapText="1"/>
    </xf>
    <xf numFmtId="0" fontId="6" fillId="0" borderId="24" xfId="0" applyFont="1" applyBorder="1" applyAlignment="1">
      <alignment horizontal="center" wrapText="1"/>
    </xf>
    <xf numFmtId="49" fontId="6" fillId="0" borderId="24" xfId="0" applyNumberFormat="1" applyFont="1" applyBorder="1" applyAlignment="1">
      <alignment horizontal="center" wrapText="1"/>
    </xf>
    <xf numFmtId="1" fontId="17" fillId="0" borderId="24" xfId="0" applyNumberFormat="1" applyFont="1" applyBorder="1" applyAlignment="1">
      <alignment horizontal="right" wrapText="1"/>
    </xf>
    <xf numFmtId="1" fontId="6" fillId="0" borderId="24" xfId="0" applyNumberFormat="1" applyFont="1" applyBorder="1" applyAlignment="1">
      <alignment horizontal="right"/>
    </xf>
    <xf numFmtId="3" fontId="6" fillId="0" borderId="24" xfId="0" applyNumberFormat="1" applyFont="1" applyBorder="1" applyAlignment="1">
      <alignment horizontal="right" wrapText="1"/>
    </xf>
    <xf numFmtId="0" fontId="6" fillId="0" borderId="24" xfId="0" applyFont="1" applyBorder="1" applyAlignment="1">
      <alignment horizontal="right"/>
    </xf>
    <xf numFmtId="1" fontId="6" fillId="0" borderId="24" xfId="2" applyNumberFormat="1" applyFont="1" applyFill="1" applyBorder="1" applyAlignment="1">
      <alignment horizontal="right" wrapText="1"/>
    </xf>
    <xf numFmtId="14" fontId="0" fillId="0" borderId="0" xfId="0" applyNumberFormat="1" applyAlignment="1">
      <alignment horizontal="center" wrapText="1"/>
    </xf>
    <xf numFmtId="0" fontId="0" fillId="0" borderId="0" xfId="0" applyAlignment="1">
      <alignment horizontal="right"/>
    </xf>
    <xf numFmtId="1" fontId="0" fillId="0" borderId="0" xfId="0" applyNumberFormat="1"/>
    <xf numFmtId="0" fontId="0" fillId="0" borderId="0" xfId="0"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49" fontId="0" fillId="0" borderId="0" xfId="0" applyNumberFormat="1" applyAlignment="1">
      <alignment horizontal="center" wrapText="1"/>
    </xf>
    <xf numFmtId="0" fontId="4" fillId="0" borderId="0" xfId="20"/>
    <xf numFmtId="0" fontId="6" fillId="3" borderId="6" xfId="0" applyFont="1" applyFill="1" applyBorder="1"/>
    <xf numFmtId="0" fontId="6" fillId="3" borderId="2" xfId="0" applyFont="1" applyFill="1" applyBorder="1" applyAlignment="1">
      <alignment horizontal="center"/>
    </xf>
    <xf numFmtId="0" fontId="6" fillId="3" borderId="7" xfId="0" applyFont="1" applyFill="1" applyBorder="1"/>
    <xf numFmtId="0" fontId="17" fillId="3" borderId="6" xfId="0" applyFont="1" applyFill="1" applyBorder="1"/>
    <xf numFmtId="0" fontId="17" fillId="3" borderId="2" xfId="0" applyFont="1" applyFill="1" applyBorder="1" applyAlignment="1">
      <alignment horizontal="center"/>
    </xf>
    <xf numFmtId="0" fontId="17" fillId="3" borderId="7" xfId="0" applyFont="1" applyFill="1" applyBorder="1"/>
    <xf numFmtId="0" fontId="17" fillId="3" borderId="32" xfId="0" applyFont="1" applyFill="1" applyBorder="1"/>
    <xf numFmtId="0" fontId="17" fillId="3" borderId="33" xfId="0" applyFont="1" applyFill="1" applyBorder="1" applyAlignment="1">
      <alignment horizontal="center"/>
    </xf>
    <xf numFmtId="0" fontId="17" fillId="3" borderId="34" xfId="0" applyFont="1" applyFill="1" applyBorder="1"/>
    <xf numFmtId="0" fontId="17" fillId="3" borderId="18" xfId="0" applyFont="1" applyFill="1" applyBorder="1"/>
    <xf numFmtId="0" fontId="17" fillId="3" borderId="3" xfId="0" applyFont="1" applyFill="1" applyBorder="1" applyAlignment="1">
      <alignment horizontal="center"/>
    </xf>
    <xf numFmtId="0" fontId="17" fillId="3" borderId="19" xfId="0" applyFont="1" applyFill="1" applyBorder="1"/>
    <xf numFmtId="0" fontId="17" fillId="3" borderId="35" xfId="0" applyFont="1" applyFill="1" applyBorder="1"/>
    <xf numFmtId="0" fontId="17" fillId="3" borderId="36" xfId="0" applyFont="1" applyFill="1" applyBorder="1" applyAlignment="1">
      <alignment horizontal="center"/>
    </xf>
    <xf numFmtId="0" fontId="17" fillId="3" borderId="37" xfId="0" applyFont="1" applyFill="1" applyBorder="1"/>
    <xf numFmtId="0" fontId="17" fillId="3" borderId="0" xfId="0" applyFont="1" applyFill="1" applyAlignment="1">
      <alignment horizontal="left"/>
    </xf>
    <xf numFmtId="0" fontId="17" fillId="3" borderId="0" xfId="0" applyFont="1" applyFill="1" applyAlignment="1">
      <alignment horizontal="center"/>
    </xf>
    <xf numFmtId="14" fontId="8" fillId="0" borderId="24" xfId="8" applyNumberFormat="1" applyFill="1" applyBorder="1" applyAlignment="1" applyProtection="1">
      <alignment wrapText="1"/>
    </xf>
    <xf numFmtId="0" fontId="6" fillId="0" borderId="24" xfId="0" applyFont="1" applyBorder="1" applyAlignment="1">
      <alignment wrapText="1"/>
    </xf>
    <xf numFmtId="0" fontId="8" fillId="0" borderId="24" xfId="8" applyNumberFormat="1" applyFill="1" applyBorder="1" applyAlignment="1" applyProtection="1">
      <alignment wrapText="1"/>
    </xf>
    <xf numFmtId="0" fontId="6" fillId="0" borderId="0" xfId="12" applyAlignment="1">
      <alignment horizontal="left" indent="3"/>
    </xf>
    <xf numFmtId="14" fontId="8" fillId="0" borderId="0" xfId="8" applyNumberFormat="1" applyFill="1" applyBorder="1" applyAlignment="1" applyProtection="1">
      <alignment wrapText="1"/>
    </xf>
    <xf numFmtId="169" fontId="21" fillId="0" borderId="17" xfId="0" applyNumberFormat="1" applyFont="1" applyBorder="1"/>
    <xf numFmtId="169" fontId="25" fillId="0" borderId="22" xfId="2" applyNumberFormat="1" applyFont="1" applyFill="1" applyBorder="1" applyAlignment="1">
      <alignment horizontal="center" wrapText="1"/>
    </xf>
    <xf numFmtId="169" fontId="0" fillId="0" borderId="0" xfId="0" applyNumberFormat="1" applyAlignment="1">
      <alignment horizontal="right" wrapText="1"/>
    </xf>
    <xf numFmtId="170" fontId="6" fillId="0" borderId="24" xfId="22" applyNumberFormat="1" applyFont="1" applyFill="1" applyBorder="1" applyAlignment="1">
      <alignment horizontal="right" wrapText="1"/>
    </xf>
    <xf numFmtId="3" fontId="6" fillId="0" borderId="24" xfId="2" applyNumberFormat="1" applyFont="1" applyFill="1" applyBorder="1" applyAlignment="1">
      <alignment horizontal="right" wrapText="1"/>
    </xf>
    <xf numFmtId="0" fontId="8" fillId="0" borderId="24" xfId="8" applyBorder="1" applyAlignment="1" applyProtection="1"/>
    <xf numFmtId="0" fontId="21" fillId="0" borderId="0" xfId="0" applyFont="1" applyAlignment="1">
      <alignment horizontal="left"/>
    </xf>
    <xf numFmtId="14" fontId="6" fillId="0" borderId="24" xfId="23">
      <alignment wrapText="1"/>
    </xf>
    <xf numFmtId="14" fontId="6" fillId="0" borderId="24" xfId="23" applyNumberFormat="1" applyAlignment="1">
      <alignment horizontal="center" wrapText="1"/>
    </xf>
    <xf numFmtId="0" fontId="6" fillId="0" borderId="24" xfId="23" applyNumberFormat="1" applyAlignment="1">
      <alignment horizontal="left" wrapText="1"/>
    </xf>
    <xf numFmtId="0" fontId="6" fillId="0" borderId="24" xfId="23" applyNumberFormat="1" applyAlignment="1">
      <alignment horizontal="left"/>
    </xf>
    <xf numFmtId="14" fontId="6" fillId="0" borderId="24" xfId="23" applyNumberFormat="1" applyAlignment="1">
      <alignment horizontal="right"/>
    </xf>
    <xf numFmtId="1" fontId="6" fillId="0" borderId="24" xfId="23" applyNumberFormat="1" applyAlignment="1"/>
    <xf numFmtId="0" fontId="6" fillId="0" borderId="24" xfId="23" applyNumberFormat="1" applyAlignment="1">
      <alignment horizontal="center" wrapText="1"/>
    </xf>
    <xf numFmtId="0" fontId="6" fillId="0" borderId="24" xfId="23" applyNumberFormat="1" applyAlignment="1">
      <alignment horizontal="right" wrapText="1"/>
    </xf>
    <xf numFmtId="164" fontId="6" fillId="0" borderId="24" xfId="23" applyNumberFormat="1" applyAlignment="1">
      <alignment horizontal="right" wrapText="1"/>
    </xf>
    <xf numFmtId="164" fontId="6" fillId="0" borderId="24" xfId="23" applyNumberFormat="1" applyAlignment="1">
      <alignment horizontal="center" wrapText="1"/>
    </xf>
    <xf numFmtId="49" fontId="6" fillId="0" borderId="24" xfId="23" applyNumberFormat="1" applyAlignment="1">
      <alignment horizontal="center" wrapText="1"/>
    </xf>
    <xf numFmtId="0" fontId="6" fillId="0" borderId="24" xfId="23" applyNumberFormat="1" applyAlignment="1"/>
    <xf numFmtId="1" fontId="6" fillId="0" borderId="24" xfId="23" applyNumberFormat="1" applyAlignment="1">
      <alignment horizontal="right"/>
    </xf>
    <xf numFmtId="3" fontId="6" fillId="0" borderId="24" xfId="23" applyNumberFormat="1" applyAlignment="1">
      <alignment horizontal="right" wrapText="1"/>
    </xf>
    <xf numFmtId="14" fontId="6" fillId="0" borderId="24" xfId="23" applyNumberFormat="1" applyAlignment="1">
      <alignment horizontal="left" wrapText="1"/>
    </xf>
    <xf numFmtId="14" fontId="6" fillId="0" borderId="24" xfId="23" applyNumberFormat="1" applyAlignment="1">
      <alignment horizontal="right" wrapText="1"/>
    </xf>
    <xf numFmtId="1" fontId="6" fillId="0" borderId="24" xfId="23" applyNumberFormat="1" applyAlignment="1">
      <alignment horizontal="right" wrapText="1"/>
    </xf>
    <xf numFmtId="0" fontId="6" fillId="0" borderId="24" xfId="23" applyNumberFormat="1" applyAlignment="1">
      <alignment horizontal="right"/>
    </xf>
    <xf numFmtId="14" fontId="6" fillId="0" borderId="24" xfId="23" applyNumberFormat="1" applyAlignment="1">
      <alignment wrapText="1"/>
    </xf>
    <xf numFmtId="1" fontId="21" fillId="0" borderId="17" xfId="0" applyNumberFormat="1" applyFont="1" applyBorder="1" applyAlignment="1">
      <alignment horizontal="right"/>
    </xf>
    <xf numFmtId="1" fontId="25" fillId="0" borderId="22" xfId="0" applyNumberFormat="1" applyFont="1" applyBorder="1" applyAlignment="1">
      <alignment horizontal="right" wrapText="1"/>
    </xf>
    <xf numFmtId="1" fontId="0" fillId="0" borderId="0" xfId="0" applyNumberFormat="1" applyAlignment="1">
      <alignment horizontal="right"/>
    </xf>
    <xf numFmtId="0" fontId="6" fillId="0" borderId="0" xfId="0" applyFont="1" applyAlignment="1">
      <alignment horizontal="left" vertical="top" wrapText="1"/>
    </xf>
    <xf numFmtId="14" fontId="6" fillId="0" borderId="23" xfId="23" applyNumberFormat="1" applyBorder="1" applyAlignment="1">
      <alignment horizontal="center" wrapText="1"/>
    </xf>
    <xf numFmtId="0" fontId="6" fillId="0" borderId="0" xfId="0" applyFont="1" applyAlignment="1">
      <alignment horizontal="left" vertical="top"/>
    </xf>
    <xf numFmtId="2" fontId="21" fillId="0" borderId="17" xfId="0" applyNumberFormat="1" applyFont="1" applyBorder="1"/>
    <xf numFmtId="2" fontId="25" fillId="0" borderId="22" xfId="2" applyNumberFormat="1" applyFont="1" applyFill="1" applyBorder="1" applyAlignment="1">
      <alignment horizontal="center" wrapText="1"/>
    </xf>
    <xf numFmtId="2" fontId="6" fillId="0" borderId="24" xfId="2" applyNumberFormat="1" applyFont="1" applyFill="1" applyBorder="1" applyAlignment="1">
      <alignment horizontal="right" wrapText="1"/>
    </xf>
    <xf numFmtId="2" fontId="6" fillId="0" borderId="24" xfId="0" applyNumberFormat="1" applyFont="1" applyBorder="1" applyAlignment="1">
      <alignment horizontal="right" wrapText="1"/>
    </xf>
    <xf numFmtId="2" fontId="0" fillId="0" borderId="0" xfId="0" applyNumberFormat="1" applyAlignment="1">
      <alignment horizontal="right" wrapText="1"/>
    </xf>
    <xf numFmtId="0" fontId="9" fillId="4" borderId="0" xfId="8" applyFont="1" applyFill="1" applyAlignment="1" applyProtection="1">
      <alignment horizontal="left"/>
    </xf>
    <xf numFmtId="0" fontId="6" fillId="4" borderId="0" xfId="11" applyFont="1" applyFill="1" applyAlignment="1">
      <alignment horizontal="left"/>
    </xf>
    <xf numFmtId="0" fontId="8" fillId="4" borderId="0" xfId="8" applyFill="1" applyAlignment="1" applyProtection="1">
      <alignment horizontal="left"/>
    </xf>
    <xf numFmtId="0" fontId="17" fillId="3" borderId="2" xfId="0" applyFont="1" applyFill="1" applyBorder="1"/>
    <xf numFmtId="14" fontId="6" fillId="0" borderId="0" xfId="23" applyBorder="1">
      <alignment wrapText="1"/>
    </xf>
    <xf numFmtId="0" fontId="6" fillId="3" borderId="0" xfId="0" applyFont="1" applyFill="1"/>
    <xf numFmtId="0" fontId="27" fillId="0" borderId="0" xfId="12" applyFont="1"/>
    <xf numFmtId="0" fontId="28" fillId="0" borderId="0" xfId="12" applyFont="1"/>
    <xf numFmtId="0" fontId="28" fillId="0" borderId="0" xfId="0" applyFont="1" applyAlignment="1">
      <alignment horizontal="left" vertical="top"/>
    </xf>
    <xf numFmtId="0" fontId="28" fillId="0" borderId="0" xfId="12" applyFont="1" applyAlignment="1">
      <alignment horizontal="left" indent="3"/>
    </xf>
    <xf numFmtId="0" fontId="28" fillId="0" borderId="0" xfId="0" applyFont="1" applyAlignment="1">
      <alignment horizontal="left" vertical="top" wrapText="1"/>
    </xf>
    <xf numFmtId="2" fontId="6" fillId="0" borderId="24" xfId="2" applyNumberFormat="1" applyFont="1" applyFill="1" applyBorder="1" applyAlignment="1">
      <alignment horizontal="left" wrapText="1"/>
    </xf>
    <xf numFmtId="0" fontId="25" fillId="0" borderId="0" xfId="0" applyFont="1" applyAlignment="1">
      <alignment horizontal="left" vertical="top" wrapText="1"/>
    </xf>
    <xf numFmtId="14" fontId="17" fillId="0" borderId="24" xfId="0" applyNumberFormat="1" applyFont="1" applyBorder="1" applyAlignment="1">
      <alignment horizontal="left" wrapText="1"/>
    </xf>
    <xf numFmtId="14" fontId="6" fillId="0" borderId="24" xfId="0" applyNumberFormat="1" applyFont="1" applyBorder="1" applyAlignment="1">
      <alignment wrapText="1"/>
    </xf>
    <xf numFmtId="14" fontId="17" fillId="0" borderId="24" xfId="0" applyNumberFormat="1" applyFont="1" applyBorder="1" applyAlignment="1">
      <alignment horizontal="right" wrapText="1"/>
    </xf>
    <xf numFmtId="14" fontId="17" fillId="0" borderId="24" xfId="0" applyNumberFormat="1" applyFont="1" applyBorder="1" applyAlignment="1">
      <alignment horizontal="center" wrapText="1"/>
    </xf>
    <xf numFmtId="0" fontId="17" fillId="0" borderId="24" xfId="0" applyFont="1" applyBorder="1" applyAlignment="1">
      <alignment horizontal="right" wrapText="1"/>
    </xf>
    <xf numFmtId="14" fontId="17" fillId="0" borderId="23" xfId="0" applyNumberFormat="1" applyFont="1" applyBorder="1" applyAlignment="1">
      <alignment horizontal="center" wrapText="1"/>
    </xf>
    <xf numFmtId="3" fontId="17" fillId="0" borderId="24" xfId="2" applyNumberFormat="1" applyFont="1" applyFill="1" applyBorder="1" applyAlignment="1">
      <alignment horizontal="right" wrapText="1"/>
    </xf>
    <xf numFmtId="2" fontId="17" fillId="0" borderId="24" xfId="2" applyNumberFormat="1" applyFont="1" applyFill="1" applyBorder="1" applyAlignment="1">
      <alignment horizontal="right" wrapText="1"/>
    </xf>
    <xf numFmtId="171" fontId="6" fillId="0" borderId="24" xfId="23" applyNumberFormat="1" applyAlignment="1">
      <alignment horizontal="right" wrapText="1"/>
    </xf>
    <xf numFmtId="43" fontId="6" fillId="0" borderId="24" xfId="23" applyNumberFormat="1" applyAlignment="1">
      <alignment horizontal="right" wrapText="1"/>
    </xf>
    <xf numFmtId="169" fontId="6" fillId="0" borderId="24" xfId="2" applyNumberFormat="1" applyFont="1" applyFill="1" applyBorder="1" applyAlignment="1">
      <alignment horizontal="right" wrapText="1"/>
    </xf>
    <xf numFmtId="169" fontId="6" fillId="0" borderId="24" xfId="0" applyNumberFormat="1" applyFont="1" applyBorder="1" applyAlignment="1">
      <alignment horizontal="right" wrapText="1"/>
    </xf>
    <xf numFmtId="1" fontId="17" fillId="0" borderId="24" xfId="2" applyNumberFormat="1" applyFont="1" applyFill="1" applyBorder="1" applyAlignment="1">
      <alignment horizontal="right" wrapText="1"/>
    </xf>
    <xf numFmtId="14" fontId="8" fillId="0" borderId="24" xfId="8" applyNumberFormat="1" applyBorder="1" applyAlignment="1" applyProtection="1">
      <alignment wrapText="1"/>
    </xf>
    <xf numFmtId="4" fontId="17" fillId="0" borderId="24" xfId="2" applyNumberFormat="1" applyFont="1" applyFill="1" applyBorder="1" applyAlignment="1">
      <alignment horizontal="right" wrapText="1"/>
    </xf>
    <xf numFmtId="0" fontId="8" fillId="0" borderId="24" xfId="8" applyFill="1" applyBorder="1" applyAlignment="1" applyProtection="1"/>
    <xf numFmtId="3" fontId="6" fillId="0" borderId="24" xfId="28" applyNumberFormat="1" applyFont="1" applyFill="1" applyBorder="1" applyAlignment="1">
      <alignment horizontal="right" wrapText="1"/>
    </xf>
    <xf numFmtId="172" fontId="6" fillId="0" borderId="24" xfId="2" applyNumberFormat="1" applyFont="1" applyFill="1" applyBorder="1" applyAlignment="1">
      <alignment horizontal="right" wrapText="1"/>
    </xf>
    <xf numFmtId="14" fontId="6" fillId="3" borderId="24" xfId="0" applyNumberFormat="1" applyFont="1" applyFill="1" applyBorder="1" applyAlignment="1">
      <alignment horizontal="left" wrapText="1"/>
    </xf>
    <xf numFmtId="14" fontId="6" fillId="3" borderId="24" xfId="0" applyNumberFormat="1" applyFont="1" applyFill="1" applyBorder="1" applyAlignment="1">
      <alignment horizontal="right" wrapText="1"/>
    </xf>
    <xf numFmtId="0" fontId="6" fillId="3" borderId="24" xfId="0" applyFont="1" applyFill="1" applyBorder="1" applyAlignment="1">
      <alignment horizontal="right" wrapText="1"/>
    </xf>
    <xf numFmtId="14" fontId="6" fillId="3" borderId="24" xfId="0" applyNumberFormat="1" applyFont="1" applyFill="1" applyBorder="1" applyAlignment="1">
      <alignment horizontal="center" wrapText="1"/>
    </xf>
    <xf numFmtId="0" fontId="6" fillId="3" borderId="24" xfId="0" applyFont="1" applyFill="1" applyBorder="1" applyAlignment="1">
      <alignment horizontal="center" wrapText="1"/>
    </xf>
    <xf numFmtId="1" fontId="6" fillId="3" borderId="24" xfId="2" applyNumberFormat="1" applyFont="1" applyFill="1" applyBorder="1" applyAlignment="1">
      <alignment horizontal="right" wrapText="1"/>
    </xf>
    <xf numFmtId="0" fontId="0" fillId="3" borderId="0" xfId="0" applyFill="1" applyAlignment="1">
      <alignment horizontal="center" wrapText="1"/>
    </xf>
    <xf numFmtId="0" fontId="6" fillId="0" borderId="0" xfId="23" applyNumberFormat="1" applyBorder="1" applyAlignment="1">
      <alignment horizontal="left" wrapText="1"/>
    </xf>
    <xf numFmtId="0" fontId="8" fillId="0" borderId="24" xfId="8" quotePrefix="1" applyBorder="1" applyAlignment="1" applyProtection="1">
      <alignment wrapText="1"/>
    </xf>
    <xf numFmtId="14" fontId="29" fillId="0" borderId="24" xfId="8" applyNumberFormat="1" applyFont="1" applyFill="1" applyBorder="1" applyAlignment="1" applyProtection="1">
      <alignment wrapText="1"/>
    </xf>
    <xf numFmtId="14" fontId="8" fillId="3" borderId="24" xfId="8" applyNumberFormat="1" applyFill="1" applyBorder="1" applyAlignment="1" applyProtection="1">
      <alignment wrapText="1"/>
    </xf>
    <xf numFmtId="14" fontId="29" fillId="0" borderId="24" xfId="8" applyNumberFormat="1" applyFont="1" applyBorder="1" applyAlignment="1" applyProtection="1">
      <alignment wrapText="1"/>
    </xf>
    <xf numFmtId="0" fontId="8" fillId="0" borderId="24" xfId="8" applyBorder="1" applyAlignment="1" applyProtection="1">
      <alignment horizontal="left" wrapText="1"/>
    </xf>
    <xf numFmtId="0" fontId="27" fillId="0" borderId="0" xfId="0" applyFont="1" applyAlignment="1">
      <alignment horizontal="left" vertical="top" wrapText="1"/>
    </xf>
    <xf numFmtId="14" fontId="29" fillId="0" borderId="0" xfId="8" applyNumberFormat="1" applyFont="1" applyBorder="1" applyAlignment="1" applyProtection="1">
      <alignment wrapText="1"/>
    </xf>
    <xf numFmtId="0" fontId="8" fillId="0" borderId="0" xfId="8" applyFill="1" applyBorder="1" applyAlignment="1" applyProtection="1"/>
    <xf numFmtId="14" fontId="6" fillId="0" borderId="24" xfId="2" applyNumberFormat="1" applyFont="1" applyFill="1" applyBorder="1" applyAlignment="1">
      <alignment horizontal="left" wrapText="1"/>
    </xf>
    <xf numFmtId="170" fontId="6" fillId="0" borderId="0" xfId="22" applyNumberFormat="1" applyFont="1" applyFill="1" applyBorder="1" applyAlignment="1">
      <alignment horizontal="right" wrapText="1"/>
    </xf>
    <xf numFmtId="3" fontId="6" fillId="0" borderId="0" xfId="2" applyNumberFormat="1" applyFont="1" applyFill="1" applyBorder="1" applyAlignment="1">
      <alignment horizontal="right" wrapText="1"/>
    </xf>
    <xf numFmtId="164" fontId="6" fillId="0" borderId="0" xfId="2" applyNumberFormat="1" applyFont="1" applyFill="1" applyBorder="1" applyAlignment="1">
      <alignment horizontal="right" wrapText="1"/>
    </xf>
    <xf numFmtId="164" fontId="6" fillId="0" borderId="0" xfId="2" applyNumberFormat="1" applyFont="1" applyFill="1" applyBorder="1" applyAlignment="1">
      <alignment horizontal="center" wrapText="1"/>
    </xf>
    <xf numFmtId="2" fontId="6" fillId="0" borderId="0" xfId="2" applyNumberFormat="1" applyFont="1" applyFill="1" applyBorder="1" applyAlignment="1">
      <alignment horizontal="right" wrapText="1"/>
    </xf>
    <xf numFmtId="14" fontId="6" fillId="0" borderId="0" xfId="0" applyNumberFormat="1" applyFont="1" applyAlignment="1">
      <alignment horizontal="left" wrapText="1"/>
    </xf>
    <xf numFmtId="14" fontId="6" fillId="0" borderId="0" xfId="0" applyNumberFormat="1" applyFont="1" applyAlignment="1">
      <alignment wrapText="1"/>
    </xf>
    <xf numFmtId="14" fontId="6" fillId="3" borderId="23" xfId="0" applyNumberFormat="1" applyFont="1" applyFill="1" applyBorder="1" applyAlignment="1">
      <alignment horizontal="center" wrapText="1"/>
    </xf>
    <xf numFmtId="0" fontId="8" fillId="0" borderId="0" xfId="8" applyBorder="1" applyAlignment="1" applyProtection="1"/>
    <xf numFmtId="14" fontId="6" fillId="0" borderId="0" xfId="0" applyNumberFormat="1" applyFont="1" applyAlignment="1">
      <alignment horizontal="center" wrapText="1"/>
    </xf>
    <xf numFmtId="14" fontId="17" fillId="0" borderId="0" xfId="0" applyNumberFormat="1" applyFont="1" applyAlignment="1">
      <alignment horizontal="left" wrapText="1"/>
    </xf>
    <xf numFmtId="14" fontId="17" fillId="0" borderId="0" xfId="0" applyNumberFormat="1" applyFont="1" applyAlignment="1">
      <alignment horizontal="right" wrapText="1"/>
    </xf>
    <xf numFmtId="1" fontId="17" fillId="0" borderId="0" xfId="0" applyNumberFormat="1" applyFont="1" applyAlignment="1">
      <alignment horizontal="right" wrapText="1"/>
    </xf>
    <xf numFmtId="14" fontId="17" fillId="0" borderId="0" xfId="0" applyNumberFormat="1" applyFont="1" applyAlignment="1">
      <alignment horizontal="center" wrapText="1"/>
    </xf>
    <xf numFmtId="3" fontId="17" fillId="0" borderId="0" xfId="2" applyNumberFormat="1" applyFont="1" applyFill="1" applyBorder="1" applyAlignment="1">
      <alignment horizontal="right" wrapText="1"/>
    </xf>
    <xf numFmtId="0" fontId="17" fillId="0" borderId="0" xfId="0" applyFont="1" applyAlignment="1">
      <alignment horizontal="right" wrapText="1"/>
    </xf>
    <xf numFmtId="0" fontId="8" fillId="0" borderId="24" xfId="8" applyFill="1" applyBorder="1" applyAlignment="1" applyProtection="1">
      <alignment wrapText="1"/>
    </xf>
    <xf numFmtId="14" fontId="6" fillId="0" borderId="24" xfId="0" applyNumberFormat="1" applyFont="1" applyBorder="1" applyAlignment="1">
      <alignment horizontal="left" vertical="center" wrapText="1"/>
    </xf>
    <xf numFmtId="0" fontId="6" fillId="0" borderId="24" xfId="0" applyFont="1" applyBorder="1" applyAlignment="1">
      <alignment horizontal="left" vertical="center" wrapText="1"/>
    </xf>
    <xf numFmtId="14" fontId="17" fillId="0" borderId="24" xfId="0" applyNumberFormat="1" applyFont="1" applyBorder="1" applyAlignment="1">
      <alignment horizontal="center" vertical="center" wrapText="1"/>
    </xf>
    <xf numFmtId="0" fontId="6" fillId="0" borderId="0" xfId="0" applyFont="1" applyAlignment="1">
      <alignment horizontal="left"/>
    </xf>
    <xf numFmtId="14" fontId="6" fillId="0" borderId="0" xfId="0" applyNumberFormat="1" applyFont="1" applyAlignment="1">
      <alignment horizontal="right" wrapText="1"/>
    </xf>
    <xf numFmtId="1" fontId="6" fillId="0" borderId="0" xfId="0" applyNumberFormat="1" applyFont="1" applyAlignment="1">
      <alignment horizontal="right" wrapText="1"/>
    </xf>
    <xf numFmtId="171" fontId="6" fillId="0" borderId="0" xfId="23" applyNumberFormat="1" applyBorder="1" applyAlignment="1">
      <alignment horizontal="right" wrapText="1"/>
    </xf>
    <xf numFmtId="0" fontId="6" fillId="0" borderId="0" xfId="0" applyFont="1" applyAlignment="1">
      <alignment horizontal="right" wrapText="1"/>
    </xf>
    <xf numFmtId="14" fontId="6" fillId="0" borderId="0" xfId="0" applyNumberFormat="1" applyFont="1" applyAlignment="1">
      <alignment horizontal="right"/>
    </xf>
    <xf numFmtId="2" fontId="6" fillId="0" borderId="0" xfId="0" applyNumberFormat="1" applyFont="1" applyAlignment="1">
      <alignment horizontal="right" wrapText="1"/>
    </xf>
    <xf numFmtId="3" fontId="6" fillId="0" borderId="0" xfId="0" applyNumberFormat="1" applyFont="1" applyAlignment="1">
      <alignment horizontal="right" wrapText="1"/>
    </xf>
    <xf numFmtId="49" fontId="6" fillId="0" borderId="0" xfId="0" applyNumberFormat="1" applyFont="1" applyAlignment="1">
      <alignment horizontal="center" wrapText="1"/>
    </xf>
    <xf numFmtId="1" fontId="6" fillId="0" borderId="0" xfId="0" applyNumberFormat="1" applyFont="1" applyAlignment="1">
      <alignment horizontal="right"/>
    </xf>
    <xf numFmtId="0" fontId="0" fillId="0" borderId="24" xfId="0" applyBorder="1" applyAlignment="1">
      <alignment horizontal="center" wrapText="1"/>
    </xf>
    <xf numFmtId="0" fontId="6" fillId="0" borderId="0" xfId="0" applyFont="1" applyAlignment="1">
      <alignment horizontal="right"/>
    </xf>
    <xf numFmtId="14" fontId="30" fillId="0" borderId="24" xfId="0" applyNumberFormat="1" applyFont="1" applyBorder="1" applyAlignment="1">
      <alignment horizontal="left" wrapText="1"/>
    </xf>
    <xf numFmtId="0" fontId="31" fillId="0" borderId="24" xfId="0" applyFont="1" applyBorder="1"/>
    <xf numFmtId="14" fontId="6" fillId="0" borderId="0" xfId="0" applyNumberFormat="1" applyFont="1" applyAlignment="1">
      <alignment horizontal="left" vertical="center" wrapText="1"/>
    </xf>
    <xf numFmtId="0" fontId="6" fillId="0" borderId="0" xfId="0" applyFont="1" applyAlignment="1">
      <alignment horizontal="left" vertical="top" wrapText="1"/>
    </xf>
  </cellXfs>
  <cellStyles count="29">
    <cellStyle name="Capacity" xfId="1" xr:uid="{00000000-0005-0000-0000-000000000000}"/>
    <cellStyle name="Comma" xfId="2" builtinId="3"/>
    <cellStyle name="Comma 2" xfId="3" xr:uid="{00000000-0005-0000-0000-000002000000}"/>
    <cellStyle name="Comma 4" xfId="28" xr:uid="{00000000-0005-0000-0000-000003000000}"/>
    <cellStyle name="County" xfId="4" xr:uid="{00000000-0005-0000-0000-000004000000}"/>
    <cellStyle name="Currency" xfId="22" builtinId="4"/>
    <cellStyle name="Date" xfId="5" xr:uid="{00000000-0005-0000-0000-000006000000}"/>
    <cellStyle name="DRN" xfId="6" xr:uid="{00000000-0005-0000-0000-000007000000}"/>
    <cellStyle name="FlowDirection" xfId="7" xr:uid="{00000000-0005-0000-0000-000008000000}"/>
    <cellStyle name="Hyperlink" xfId="8" builtinId="8"/>
    <cellStyle name="LocationType" xfId="9" xr:uid="{00000000-0005-0000-0000-00000A000000}"/>
    <cellStyle name="Normal" xfId="0" builtinId="0"/>
    <cellStyle name="Normal 2" xfId="10" xr:uid="{00000000-0005-0000-0000-00000C000000}"/>
    <cellStyle name="Normal 3" xfId="11" xr:uid="{00000000-0005-0000-0000-00000D000000}"/>
    <cellStyle name="Normal 3 2" xfId="12" xr:uid="{00000000-0005-0000-0000-00000E000000}"/>
    <cellStyle name="Normal 4" xfId="19" xr:uid="{00000000-0005-0000-0000-00000F000000}"/>
    <cellStyle name="Normal 4 2" xfId="20" xr:uid="{00000000-0005-0000-0000-000010000000}"/>
    <cellStyle name="Normal 4 2 2" xfId="26" xr:uid="{00000000-0005-0000-0000-000011000000}"/>
    <cellStyle name="Normal 4 3" xfId="25" xr:uid="{00000000-0005-0000-0000-000012000000}"/>
    <cellStyle name="Normal 5" xfId="21" xr:uid="{00000000-0005-0000-0000-000013000000}"/>
    <cellStyle name="Normal 5 2" xfId="27" xr:uid="{00000000-0005-0000-0000-000014000000}"/>
    <cellStyle name="Normal 6" xfId="24" xr:uid="{00000000-0005-0000-0000-000015000000}"/>
    <cellStyle name="Pipeline" xfId="13" xr:uid="{00000000-0005-0000-0000-000016000000}"/>
    <cellStyle name="PointName" xfId="14" xr:uid="{00000000-0005-0000-0000-000017000000}"/>
    <cellStyle name="Region" xfId="15" xr:uid="{00000000-0005-0000-0000-000018000000}"/>
    <cellStyle name="State" xfId="16" xr:uid="{00000000-0005-0000-0000-000019000000}"/>
    <cellStyle name="Table_EIA" xfId="23" xr:uid="{00000000-0005-0000-0000-00001A000000}"/>
    <cellStyle name="Utilization" xfId="17" xr:uid="{00000000-0005-0000-0000-00001B000000}"/>
    <cellStyle name="Volume" xfId="18" xr:uid="{00000000-0005-0000-0000-00001C000000}"/>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3076575" y="1752600"/>
          <a:ext cx="8683456" cy="5494572"/>
          <a:chOff x="3048000" y="1762125"/>
          <a:chExt cx="8683456" cy="5494572"/>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EA_OES_collaboration/NaturalGas/NaturalGasPipelineData/Archive/EIA-NaturalGasPipelineProjects_2017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1:C37" totalsRowShown="0" headerRowDxfId="32" dataDxfId="30" headerRowBorderDxfId="31">
  <tableColumns count="3">
    <tableColumn id="1" xr3:uid="{00000000-0010-0000-0000-000001000000}" name="Field" dataDxfId="29"/>
    <tableColumn id="2" xr3:uid="{00000000-0010-0000-0000-000002000000}" name="Category" dataDxfId="28"/>
    <tableColumn id="3" xr3:uid="{00000000-0010-0000-0000-000003000000}" name="Definition" dataDxfId="2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A1:C51" totalsRowShown="0" headerRowDxfId="26" dataDxfId="24" headerRowBorderDxfId="25">
  <autoFilter ref="A1:C51" xr:uid="{00000000-0009-0000-0100-000002000000}"/>
  <sortState xmlns:xlrd2="http://schemas.microsoft.com/office/spreadsheetml/2017/richdata2" ref="A2:C51">
    <sortCondition ref="A1:A51"/>
  </sortState>
  <tableColumns count="3">
    <tableColumn id="2" xr3:uid="{00000000-0010-0000-0100-000002000000}" name="State Name" dataDxfId="23"/>
    <tableColumn id="5" xr3:uid="{00000000-0010-0000-0100-000005000000}" name="State" dataDxfId="22"/>
    <tableColumn id="3" xr3:uid="{00000000-0010-0000-0100-000003000000}" name="Region" dataDxfId="2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7" displayName="Table7" ref="E1:G9" totalsRowShown="0" headerRowDxfId="20" dataDxfId="18" headerRowBorderDxfId="19" tableBorderDxfId="17" totalsRowBorderDxfId="16">
  <tableColumns count="3">
    <tableColumn id="2" xr3:uid="{00000000-0010-0000-0200-000002000000}" name="State Name" dataDxfId="15"/>
    <tableColumn id="1" xr3:uid="{00000000-0010-0000-0200-000001000000}" name="State" dataDxfId="14"/>
    <tableColumn id="3" xr3:uid="{00000000-0010-0000-0200-000003000000}" name="Region" dataDxfId="1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e132" displayName="Table132" ref="A1:C51" totalsRowShown="0" headerRowDxfId="12" headerRowBorderDxfId="11">
  <autoFilter ref="A1:C51" xr:uid="{00000000-0009-0000-0100-000001000000}"/>
  <sortState xmlns:xlrd2="http://schemas.microsoft.com/office/spreadsheetml/2017/richdata2" ref="A2:C51">
    <sortCondition ref="A1:A51"/>
  </sortState>
  <tableColumns count="3">
    <tableColumn id="2" xr3:uid="{00000000-0010-0000-0300-000002000000}" name="State Name" dataDxfId="10" dataCellStyle="Normal 2"/>
    <tableColumn id="5" xr3:uid="{00000000-0010-0000-0300-000005000000}" name="State" dataDxfId="9" dataCellStyle="Normal 2"/>
    <tableColumn id="3" xr3:uid="{00000000-0010-0000-0300-000003000000}"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75" displayName="Table75" ref="E1:G9" totalsRowShown="0" headerRowDxfId="7" dataDxfId="5" headerRowBorderDxfId="6" tableBorderDxfId="4" totalsRowBorderDxfId="3">
  <tableColumns count="3">
    <tableColumn id="2" xr3:uid="{00000000-0010-0000-0400-000002000000}" name="State Name" dataDxfId="2"/>
    <tableColumn id="1" xr3:uid="{00000000-0010-0000-0400-000001000000}" name="State" dataDxfId="1"/>
    <tableColumn id="3" xr3:uid="{00000000-0010-0000-0400-000003000000}"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erc.gov/legal/staff-reports.asp" TargetMode="External"/><Relationship Id="rId2" Type="http://schemas.openxmlformats.org/officeDocument/2006/relationships/hyperlink" Target="http://www.rrc.state.tx.us/pipeline-safety/reports/" TargetMode="External"/><Relationship Id="rId1" Type="http://schemas.openxmlformats.org/officeDocument/2006/relationships/hyperlink" Target="https://www.eia.gov/naturalgas/data.cfm" TargetMode="External"/><Relationship Id="rId5" Type="http://schemas.openxmlformats.org/officeDocument/2006/relationships/printerSettings" Target="../printerSettings/printerSettings1.bin"/><Relationship Id="rId4" Type="http://schemas.openxmlformats.org/officeDocument/2006/relationships/hyperlink" Target="mailto:Eulalia.Munoz-Cortijo@eia.gov"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ir.kindermorgan.com/news/news-details/2024/Kinder-Morgan-Reports-Third-Quarter-2024-Financial-Results/default.aspx" TargetMode="External"/><Relationship Id="rId21" Type="http://schemas.openxmlformats.org/officeDocument/2006/relationships/hyperlink" Target="https://www.tcenergy.com/siteassets/pdfs/investors/reports-and-filings/regulatory-filings/2023/tce-2023-annual-information-form.pdf" TargetMode="External"/><Relationship Id="rId42" Type="http://schemas.openxmlformats.org/officeDocument/2006/relationships/hyperlink" Target="https://ir.kindermorgan.com/news/news-details/2025/Kinder-Morgan-Reports-Fourth-Quarter-2024-Financial-Results/default.aspx" TargetMode="External"/><Relationship Id="rId47" Type="http://schemas.openxmlformats.org/officeDocument/2006/relationships/hyperlink" Target="https://elibrary.ferc.gov/eLibrary/filelist?accession_number=20250304-5115&amp;optimized=false" TargetMode="External"/><Relationship Id="rId63" Type="http://schemas.openxmlformats.org/officeDocument/2006/relationships/hyperlink" Target="https://www.williams.com/wp-content/uploads/sites/8/2019/11/hillabee-expansion_map.pdf" TargetMode="External"/><Relationship Id="rId68" Type="http://schemas.openxmlformats.org/officeDocument/2006/relationships/hyperlink" Target="https://semprainfrastructure.com/what-we-do/energy-networks/texas-connector-pipeline" TargetMode="External"/><Relationship Id="rId16" Type="http://schemas.openxmlformats.org/officeDocument/2006/relationships/hyperlink" Target="https://www.tcenergy.com/operations/natural-gas/bison-xpress-project/" TargetMode="External"/><Relationship Id="rId11" Type="http://schemas.openxmlformats.org/officeDocument/2006/relationships/hyperlink" Target="https://www.iroquois.com/operations/projects/exc-project/" TargetMode="External"/><Relationship Id="rId24" Type="http://schemas.openxmlformats.org/officeDocument/2006/relationships/hyperlink" Target="https://elibrary.ferc.gov/eLibrary/filelist?accession_number=20241003-5167&amp;optimized=false" TargetMode="External"/><Relationship Id="rId32" Type="http://schemas.openxmlformats.org/officeDocument/2006/relationships/hyperlink" Target="https://s28.q4cdn.com/581450200/files/doc_presentations/2024/Nov/05/DTM-Company-Presentation-November-2024.pdf" TargetMode="External"/><Relationship Id="rId37" Type="http://schemas.openxmlformats.org/officeDocument/2006/relationships/hyperlink" Target="https://elibrary.ferc.gov/eLibrary/filelist?accession_number=20241213-5284" TargetMode="External"/><Relationship Id="rId40" Type="http://schemas.openxmlformats.org/officeDocument/2006/relationships/hyperlink" Target="https://elibrary.ferc.gov/eLibrary/filelist?accession_number=20241121-3048" TargetMode="External"/><Relationship Id="rId45" Type="http://schemas.openxmlformats.org/officeDocument/2006/relationships/hyperlink" Target="https://ir.kindermorgan.com/news/news-details/2025/Kinder-Morgan-Reports-Fourth-Quarter-2024-Financial-Results/default.aspx" TargetMode="External"/><Relationship Id="rId53" Type="http://schemas.openxmlformats.org/officeDocument/2006/relationships/hyperlink" Target="http://agdc.us/" TargetMode="External"/><Relationship Id="rId58" Type="http://schemas.openxmlformats.org/officeDocument/2006/relationships/hyperlink" Target="https://dog.dnr.alaska.gov/Services/Pipeline/Donlin%20Pipeline" TargetMode="External"/><Relationship Id="rId66" Type="http://schemas.openxmlformats.org/officeDocument/2006/relationships/hyperlink" Target="https://www.northernnaturalgas.com/Document%20Postings/2025_04_13_NL25_bwkly_rpt_4.pdf" TargetMode="External"/><Relationship Id="rId74" Type="http://schemas.openxmlformats.org/officeDocument/2006/relationships/hyperlink" Target="https://elibrary.ferc.gov/eLibrary/docfamily?accessionnumber=20250721-5045" TargetMode="External"/><Relationship Id="rId79" Type="http://schemas.openxmlformats.org/officeDocument/2006/relationships/hyperlink" Target="https://www.chpk.com/about-us/our-businesses/aspire-energy-express/" TargetMode="External"/><Relationship Id="rId5" Type="http://schemas.openxmlformats.org/officeDocument/2006/relationships/hyperlink" Target="https://www.permits.performance.gov/permitting-projects/crow-creek-pipeline-project" TargetMode="External"/><Relationship Id="rId61" Type="http://schemas.openxmlformats.org/officeDocument/2006/relationships/hyperlink" Target="https://www.1line.williams.com/Transco/files/presentations/Williams2025MidManagementCustomerMeetingPresentation.pdf" TargetMode="External"/><Relationship Id="rId19" Type="http://schemas.openxmlformats.org/officeDocument/2006/relationships/hyperlink" Target="https://elibrary.ferc.gov/eLibrary/filelist?accession_number=20241016-5187&amp;optimized=false" TargetMode="External"/><Relationship Id="rId14" Type="http://schemas.openxmlformats.org/officeDocument/2006/relationships/hyperlink" Target="https://elibrary.ferc.gov/eLibrary/filelist?accession_number=20221114-5111&amp;optimized=false" TargetMode="External"/><Relationship Id="rId22" Type="http://schemas.openxmlformats.org/officeDocument/2006/relationships/hyperlink" Target="https://elibrary.ferc.gov/eLibrary/filelist?accession_number=20241017-3042&amp;optimized=false" TargetMode="External"/><Relationship Id="rId27" Type="http://schemas.openxmlformats.org/officeDocument/2006/relationships/hyperlink" Target="https://www.nationalfuel.com/pipeline-storage/tioga-pathway-project-overview/" TargetMode="External"/><Relationship Id="rId30" Type="http://schemas.openxmlformats.org/officeDocument/2006/relationships/hyperlink" Target="https://www.tcenergy.com/announcements/2024/2024-11-19-tc-energys-outlook-highlights-solid-growth-low-risk-repeatable-performance-at-2024-investor-day/" TargetMode="External"/><Relationship Id="rId35" Type="http://schemas.openxmlformats.org/officeDocument/2006/relationships/hyperlink" Target="https://www.tcenergy.com/announcements/2024/2024-11-19-tc-energys-outlook-highlights-solid-growth-low-risk-repeatable-performance-at-2024-investor-day/" TargetMode="External"/><Relationship Id="rId43" Type="http://schemas.openxmlformats.org/officeDocument/2006/relationships/hyperlink" Target="https://ir.kindermorgan.com/news/news-details/2025/Kinder-Morgan-Reports-Fourth-Quarter-2024-Financial-Results/default.aspx" TargetMode="External"/><Relationship Id="rId48" Type="http://schemas.openxmlformats.org/officeDocument/2006/relationships/hyperlink" Target="https://elibrary.ferc.gov/eLibrary/filelist?accession_number=20250228-5298&amp;optimized=false" TargetMode="External"/><Relationship Id="rId56" Type="http://schemas.openxmlformats.org/officeDocument/2006/relationships/hyperlink" Target="https://investors.ventureglobal.com/news/news-details/2025/Venture-Global-Reports-First-Quarter-2025-Results/" TargetMode="External"/><Relationship Id="rId64" Type="http://schemas.openxmlformats.org/officeDocument/2006/relationships/hyperlink" Target="https://magnolialng.com/" TargetMode="External"/><Relationship Id="rId69" Type="http://schemas.openxmlformats.org/officeDocument/2006/relationships/hyperlink" Target="https://elibrary.ferc.gov/eLibrary/filelist?accession_number=20241017-3049&amp;optimized=false" TargetMode="External"/><Relationship Id="rId77" Type="http://schemas.openxmlformats.org/officeDocument/2006/relationships/hyperlink" Target="https://hughbrinsonpipeline.com/" TargetMode="External"/><Relationship Id="rId8" Type="http://schemas.openxmlformats.org/officeDocument/2006/relationships/hyperlink" Target="https://elibrary.ferc.gov/eLibrary/filelist?accession_number=20220915-3026&amp;optimized=false" TargetMode="External"/><Relationship Id="rId51" Type="http://schemas.openxmlformats.org/officeDocument/2006/relationships/hyperlink" Target="https://elibrary.ferc.gov/eLibrary/filelist?accession_number=20250402-3057&amp;optimized=false" TargetMode="External"/><Relationship Id="rId72" Type="http://schemas.openxmlformats.org/officeDocument/2006/relationships/hyperlink" Target="https://www.williams.com/expansion-project/wild-trail-project" TargetMode="External"/><Relationship Id="rId80" Type="http://schemas.openxmlformats.org/officeDocument/2006/relationships/printerSettings" Target="../printerSettings/printerSettings2.bin"/><Relationship Id="rId3" Type="http://schemas.openxmlformats.org/officeDocument/2006/relationships/hyperlink" Target="https://www.energy.gov/nepa/doeeis-0544-delta-lng-and-delta-express-pipeline-project-louisiana" TargetMode="External"/><Relationship Id="rId12" Type="http://schemas.openxmlformats.org/officeDocument/2006/relationships/hyperlink" Target="https://elibrary.ferc.gov/eLibrary/filelist?accession_number=20231116-3071&amp;optimized=false" TargetMode="External"/><Relationship Id="rId17" Type="http://schemas.openxmlformats.org/officeDocument/2006/relationships/hyperlink" Target="https://www.enbridge.com/media-center/news/details?id=123825" TargetMode="External"/><Relationship Id="rId25" Type="http://schemas.openxmlformats.org/officeDocument/2006/relationships/hyperlink" Target="https://pipelines.energytransfer.com/InfoPost/resources/documents/ETIH_South_Mississippi_Project_Open_Season.pdf" TargetMode="External"/><Relationship Id="rId33" Type="http://schemas.openxmlformats.org/officeDocument/2006/relationships/hyperlink" Target="https://elibrary.ferc.gov/eLibrary/filelist?accession_number=20250110-5262&amp;optimized=false" TargetMode="External"/><Relationship Id="rId38" Type="http://schemas.openxmlformats.org/officeDocument/2006/relationships/hyperlink" Target="https://elibrary.ferc.gov/eLibrary/filelist?accession_number=20250106-5032&amp;optimized=false" TargetMode="External"/><Relationship Id="rId46" Type="http://schemas.openxmlformats.org/officeDocument/2006/relationships/hyperlink" Target="https://elibrary.ferc.gov/eLibrary/filelist?accession_number=20240401-5384&amp;optimized=false" TargetMode="External"/><Relationship Id="rId59" Type="http://schemas.openxmlformats.org/officeDocument/2006/relationships/hyperlink" Target="https://driftwoodpipeline.com/line-200-and-line-300" TargetMode="External"/><Relationship Id="rId67" Type="http://schemas.openxmlformats.org/officeDocument/2006/relationships/hyperlink" Target="https://www.enbridge.com/projects-and-infrastructure/public-awareness/east-tennessee-natural-gas-system-alignment-program" TargetMode="External"/><Relationship Id="rId20" Type="http://schemas.openxmlformats.org/officeDocument/2006/relationships/hyperlink" Target="https://www.1line.williams.com/xhtml/notice_list.jsf?buid=80&amp;type=-1&amp;type2=-1&amp;archive=N&amp;critical_ind=N&amp;hfSortField=posted_date&amp;hfSortDir=DESC" TargetMode="External"/><Relationship Id="rId41" Type="http://schemas.openxmlformats.org/officeDocument/2006/relationships/hyperlink" Target="https://elibrary.ferc.gov/eLibrary/filelist?accession_number=20241029-5076&amp;optimized=false" TargetMode="External"/><Relationship Id="rId54" Type="http://schemas.openxmlformats.org/officeDocument/2006/relationships/hyperlink" Target="https://alaska-lng.com/" TargetMode="External"/><Relationship Id="rId62" Type="http://schemas.openxmlformats.org/officeDocument/2006/relationships/hyperlink" Target="https://www.tcenergy.com/operations/natural-gas/heartland-project" TargetMode="External"/><Relationship Id="rId70" Type="http://schemas.openxmlformats.org/officeDocument/2006/relationships/hyperlink" Target="https://pipeline2.kindermorgan.com/Documents/NGPL/GCEP_Phase_3_Non_Binding_Open_Season_04_25_18-20180426092105.pdf" TargetMode="External"/><Relationship Id="rId75" Type="http://schemas.openxmlformats.org/officeDocument/2006/relationships/hyperlink" Target="https://investor.williams.com/news-releases/news-release-details/williams-announces-strong-first-quarter-2025-results-and-raises" TargetMode="External"/><Relationship Id="rId1" Type="http://schemas.openxmlformats.org/officeDocument/2006/relationships/hyperlink" Target="http://sempralng.com/port-arthur-pipeline-louisiana-connector/" TargetMode="External"/><Relationship Id="rId6" Type="http://schemas.openxmlformats.org/officeDocument/2006/relationships/hyperlink" Target="https://goldenpasspipeline.com/" TargetMode="External"/><Relationship Id="rId15" Type="http://schemas.openxmlformats.org/officeDocument/2006/relationships/hyperlink" Target="https://ir.kindermorgan.com/news/news-details/2024/Kinder-Morgan-Reports-Second-Quarter-2024-Financial-Results/default.aspx" TargetMode="External"/><Relationship Id="rId23" Type="http://schemas.openxmlformats.org/officeDocument/2006/relationships/hyperlink" Target="https://elibrary.ferc.gov/eLibrary/filelist?accession_num=20240927-3063" TargetMode="External"/><Relationship Id="rId28" Type="http://schemas.openxmlformats.org/officeDocument/2006/relationships/hyperlink" Target="https://elibrary.ferc.gov/eLibrary/filelist?accession_number=20241118-5109" TargetMode="External"/><Relationship Id="rId36" Type="http://schemas.openxmlformats.org/officeDocument/2006/relationships/hyperlink" Target="https://elibrary.ferc.gov/eLibrary/filelist?accession_number=20241031-5360&amp;optimized=false" TargetMode="External"/><Relationship Id="rId49" Type="http://schemas.openxmlformats.org/officeDocument/2006/relationships/hyperlink" Target="https://www.bwpipelines.com/news-and-media/press-releases/press-release-details/2025/Unlocking-Americas-Energy-Future-with-Texas-Gas-New-Natural-Gas-Pipeline-Expansion-Project/default.aspx" TargetMode="External"/><Relationship Id="rId57" Type="http://schemas.openxmlformats.org/officeDocument/2006/relationships/hyperlink" Target="https://www.ferc.gov/dela-express-pipeline-project" TargetMode="External"/><Relationship Id="rId10" Type="http://schemas.openxmlformats.org/officeDocument/2006/relationships/hyperlink" Target="https://www.williams.com/expansion-project/alabama-georgia-connector/" TargetMode="External"/><Relationship Id="rId31" Type="http://schemas.openxmlformats.org/officeDocument/2006/relationships/hyperlink" Target="https://dis.puc.state.oh.us/DocumentRecord.aspx?DocID=606ea458-88fc-414d-9efd-ff65920cfdab" TargetMode="External"/><Relationship Id="rId44" Type="http://schemas.openxmlformats.org/officeDocument/2006/relationships/hyperlink" Target="https://ir.kindermorgan.com/news/news-details/2025/Kinder-Morgan-Reports-Fourth-Quarter-2024-Financial-Results/default.aspx" TargetMode="External"/><Relationship Id="rId52" Type="http://schemas.openxmlformats.org/officeDocument/2006/relationships/hyperlink" Target="https://elibrary.ferc.gov/eLibrary/filelist?accession_number=20250407-3024&amp;optimized=false" TargetMode="External"/><Relationship Id="rId60" Type="http://schemas.openxmlformats.org/officeDocument/2006/relationships/hyperlink" Target="https://www.woodside.com/what-we-do/growth-projects/woodside-louisiana-lng/pipeline-project" TargetMode="External"/><Relationship Id="rId65" Type="http://schemas.openxmlformats.org/officeDocument/2006/relationships/hyperlink" Target="https://www.natfuel.com/supply/NorthernAccess2016/default.aspx" TargetMode="External"/><Relationship Id="rId73" Type="http://schemas.openxmlformats.org/officeDocument/2006/relationships/hyperlink" Target="https://www.energy.gov/sites/default/files/2025-05/20250401_LCE_LCLNG-EXPORT-DOE_FE-Orders_3324_3324-A_S.A.Rpt_.pdfhttps:/www.federalregister.gov/documents/2025/04/25/2025-07150/notice-of-request-for-extension-of-time-trunkline-gas-company-llc-lake-charles-lng-company-llc-lake" TargetMode="External"/><Relationship Id="rId78" Type="http://schemas.openxmlformats.org/officeDocument/2006/relationships/hyperlink" Target="https://www.enbridge.com/projects-and-infrastructure/projects/appalachia-to-market-iii-project" TargetMode="External"/><Relationship Id="rId4" Type="http://schemas.openxmlformats.org/officeDocument/2006/relationships/hyperlink" Target="https://www.northernnaturalgas.com/expansionprojects/Pages/SouthSiouxCity.aspx" TargetMode="External"/><Relationship Id="rId9" Type="http://schemas.openxmlformats.org/officeDocument/2006/relationships/hyperlink" Target="https://elibrary.ferc.gov/eLibrary/filelist?accession_number=20230308-3028&amp;optimized=false" TargetMode="External"/><Relationship Id="rId13" Type="http://schemas.openxmlformats.org/officeDocument/2006/relationships/hyperlink" Target="https://www.columbiagasohio.com/services/work-in-your-neighborhood/northern-loop-project" TargetMode="External"/><Relationship Id="rId18" Type="http://schemas.openxmlformats.org/officeDocument/2006/relationships/hyperlink" Target="https://www.enbridge.com/media-center/news/details?id=123829&amp;lang=en" TargetMode="External"/><Relationship Id="rId39" Type="http://schemas.openxmlformats.org/officeDocument/2006/relationships/hyperlink" Target="https://springcreekgas.com/" TargetMode="External"/><Relationship Id="rId34" Type="http://schemas.openxmlformats.org/officeDocument/2006/relationships/hyperlink" Target="https://whitewatermidstream.com/news" TargetMode="External"/><Relationship Id="rId50" Type="http://schemas.openxmlformats.org/officeDocument/2006/relationships/hyperlink" Target="https://whitewatermidstream.com/news" TargetMode="External"/><Relationship Id="rId55" Type="http://schemas.openxmlformats.org/officeDocument/2006/relationships/hyperlink" Target="https://investors.ventureglobal.com/news/news-details/2025/Venture-Global-Reports-First-Quarter-2025-Results/" TargetMode="External"/><Relationship Id="rId76" Type="http://schemas.openxmlformats.org/officeDocument/2006/relationships/hyperlink" Target="https://www.enbridge.com/projects-and-infrastructure/projects/appalachia-to-market-ii-armagh-and-entriken-hp-replacement" TargetMode="External"/><Relationship Id="rId7" Type="http://schemas.openxmlformats.org/officeDocument/2006/relationships/hyperlink" Target="https://www.namerico-energy.com/portfolio/energy/pecos-trail-pipeline/" TargetMode="External"/><Relationship Id="rId71" Type="http://schemas.openxmlformats.org/officeDocument/2006/relationships/hyperlink" Target="https://www.tcenergy.com/operations/natural-gas/eastern-panhandle-expansion-project/" TargetMode="External"/><Relationship Id="rId2" Type="http://schemas.openxmlformats.org/officeDocument/2006/relationships/hyperlink" Target="http://sabaltrailtransmission.com/" TargetMode="External"/><Relationship Id="rId29" Type="http://schemas.openxmlformats.org/officeDocument/2006/relationships/hyperlink" Target="https://s28.q4cdn.com/581450200/files/doc_presentations/2024/Nov/05/DTM-Company-Presentation-November-2024.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equitransproject.com/" TargetMode="External"/><Relationship Id="rId21" Type="http://schemas.openxmlformats.org/officeDocument/2006/relationships/hyperlink" Target="https://pipelineandstorage.natfuel.com/current-projects/ym28-and-fm120-modernization-project/" TargetMode="External"/><Relationship Id="rId42" Type="http://schemas.openxmlformats.org/officeDocument/2006/relationships/hyperlink" Target="https://www.enbridge.com/projects-and-infrastructure/projects/stratton-ridge-project" TargetMode="External"/><Relationship Id="rId47" Type="http://schemas.openxmlformats.org/officeDocument/2006/relationships/hyperlink" Target="https://www.natfuel.com/pipelineandstorage/empire/empirenorth2017/Jackson_Public_Info_Session_Presentation.pdf" TargetMode="External"/><Relationship Id="rId63" Type="http://schemas.openxmlformats.org/officeDocument/2006/relationships/hyperlink" Target="http://venturegloballng.com/calcasieu-pass/transcameron-pipeline/" TargetMode="External"/><Relationship Id="rId68" Type="http://schemas.openxmlformats.org/officeDocument/2006/relationships/hyperlink" Target="https://www.enbridge.com/projects-and-infrastructure/projects/atlantic-bridge" TargetMode="External"/><Relationship Id="rId84" Type="http://schemas.openxmlformats.org/officeDocument/2006/relationships/hyperlink" Target="https://ir.energytransfer.com/news-releases/news-release-details/energy-transfer-reports-strong-fourth-quarter-2022-results-and" TargetMode="External"/><Relationship Id="rId89" Type="http://schemas.openxmlformats.org/officeDocument/2006/relationships/hyperlink" Target="https://www.kernrivergas.com/Projects/Delta-Lateral-Project/FERC-Filings-and-Information" TargetMode="External"/><Relationship Id="rId16" Type="http://schemas.openxmlformats.org/officeDocument/2006/relationships/hyperlink" Target="https://www.enbridge.com/projects-and-infrastructure/projects/south-texas-expansion-project" TargetMode="External"/><Relationship Id="rId107" Type="http://schemas.openxmlformats.org/officeDocument/2006/relationships/printerSettings" Target="../printerSettings/printerSettings3.bin"/><Relationship Id="rId11" Type="http://schemas.openxmlformats.org/officeDocument/2006/relationships/hyperlink" Target="https://dtemidstream.com/location/birdsboro-pipeline/" TargetMode="External"/><Relationship Id="rId32" Type="http://schemas.openxmlformats.org/officeDocument/2006/relationships/hyperlink" Target="http://ir.oneok.com/news-and-events/press-releases/2019/02-25-2019-211707239" TargetMode="External"/><Relationship Id="rId37" Type="http://schemas.openxmlformats.org/officeDocument/2006/relationships/hyperlink" Target="http://ir.oneok.com/news-and-events/press-releases/2019/02-25-2019-211707239" TargetMode="External"/><Relationship Id="rId53" Type="http://schemas.openxmlformats.org/officeDocument/2006/relationships/hyperlink" Target="https://www.consumersenergy.com/company/reliability/saginaw-trail-pipeline" TargetMode="External"/><Relationship Id="rId58" Type="http://schemas.openxmlformats.org/officeDocument/2006/relationships/hyperlink" Target="http://www.iroquois.com/project/WIP/" TargetMode="External"/><Relationship Id="rId74" Type="http://schemas.openxmlformats.org/officeDocument/2006/relationships/hyperlink" Target="https://www.northernnaturalgas.com/expansionprojects/Pages/NorthernLights2021.aspx" TargetMode="External"/><Relationship Id="rId79" Type="http://schemas.openxmlformats.org/officeDocument/2006/relationships/hyperlink" Target="https://www.tcenergy.com/siteassets/pdfs/investors/reports-and-filings/regulatory-filings/2022/tce-2022-annual-information-form.pdf" TargetMode="External"/><Relationship Id="rId102" Type="http://schemas.openxmlformats.org/officeDocument/2006/relationships/hyperlink" Target="https://www.wbienergy.com/projects/wahpeton/" TargetMode="External"/><Relationship Id="rId5" Type="http://schemas.openxmlformats.org/officeDocument/2006/relationships/hyperlink" Target="http://www.gulfsouthpl.com/ExpansionProjects.aspx?id=4294967564" TargetMode="External"/><Relationship Id="rId90" Type="http://schemas.openxmlformats.org/officeDocument/2006/relationships/hyperlink" Target="http://venturegloballng.com/plaquemines-project/plaquemines-pipeline/" TargetMode="External"/><Relationship Id="rId95" Type="http://schemas.openxmlformats.org/officeDocument/2006/relationships/hyperlink" Target="https://www.sdge.com/major-projects/major-projects-pipeline-safety-enhancement-plan" TargetMode="External"/><Relationship Id="rId22" Type="http://schemas.openxmlformats.org/officeDocument/2006/relationships/hyperlink" Target="http://pacificconnectorgp.com/project-overview/" TargetMode="External"/><Relationship Id="rId27" Type="http://schemas.openxmlformats.org/officeDocument/2006/relationships/hyperlink" Target="https://www.transcanada.com/en/operations/natural-gas/gulf-xpress-project/" TargetMode="External"/><Relationship Id="rId43" Type="http://schemas.openxmlformats.org/officeDocument/2006/relationships/hyperlink" Target="http://ir.energytransfer.com/phoenix.zhtml?c=106094&amp;p=RssLanding&amp;cat=news&amp;id=2347076" TargetMode="External"/><Relationship Id="rId48" Type="http://schemas.openxmlformats.org/officeDocument/2006/relationships/hyperlink" Target="http://www.pngts.com/expansion/" TargetMode="External"/><Relationship Id="rId64" Type="http://schemas.openxmlformats.org/officeDocument/2006/relationships/hyperlink" Target="https://www.dominionenergy.com/company/natural-gas-projects/west-loop" TargetMode="External"/><Relationship Id="rId69" Type="http://schemas.openxmlformats.org/officeDocument/2006/relationships/hyperlink" Target="https://www.enbridge.com/projects-and-infrastructure/projects/atlantic-bridge" TargetMode="External"/><Relationship Id="rId80" Type="http://schemas.openxmlformats.org/officeDocument/2006/relationships/hyperlink" Target="https://elibrary.ferc.gov/eLibrary/filelist?accession_number=20221025-5125&amp;optimized=false" TargetMode="External"/><Relationship Id="rId85" Type="http://schemas.openxmlformats.org/officeDocument/2006/relationships/hyperlink" Target="https://event.webcasts.com/viewer/event.jsp?ei=1644800&amp;tp_key=79d3a007dd" TargetMode="External"/><Relationship Id="rId12" Type="http://schemas.openxmlformats.org/officeDocument/2006/relationships/hyperlink" Target="https://www.platts.com/latest-news/natural-gas/denver/columbia-gas-seeks-january-1-startup-for-leach-21831045" TargetMode="External"/><Relationship Id="rId17" Type="http://schemas.openxmlformats.org/officeDocument/2006/relationships/hyperlink" Target="https://www.kindermorgan.com/pages/business/gas_pipelines/east/swlouisianasupply/default.aspx" TargetMode="External"/><Relationship Id="rId33" Type="http://schemas.openxmlformats.org/officeDocument/2006/relationships/hyperlink" Target="http://www.1line.williams.com/Transco/files/presentations/2018CSSpringUpdate.pdf" TargetMode="External"/><Relationship Id="rId38" Type="http://schemas.openxmlformats.org/officeDocument/2006/relationships/hyperlink" Target="https://www.dominionenergy.com/about-us/natural-gas-projects/eastern-market-access-project" TargetMode="External"/><Relationship Id="rId59" Type="http://schemas.openxmlformats.org/officeDocument/2006/relationships/hyperlink" Target="https://www.kindermorgan.com/Operations/Projects/261-Upgrade-Projects" TargetMode="External"/><Relationship Id="rId103" Type="http://schemas.openxmlformats.org/officeDocument/2006/relationships/hyperlink" Target="https://ir.kindermorgan.com/news/news-details/2024/Kinder-Morgan-Reports-Third-Quarter-2024-Financial-Results/default.aspx" TargetMode="External"/><Relationship Id="rId108" Type="http://schemas.openxmlformats.org/officeDocument/2006/relationships/vmlDrawing" Target="../drawings/vmlDrawing1.vml"/><Relationship Id="rId54" Type="http://schemas.openxmlformats.org/officeDocument/2006/relationships/hyperlink" Target="https://www.dominionenergy.com/library/domcom/media/about-us/natural-gas-projects/tri-west-project-overview.pdf?modified=20200113182306&amp;la=en" TargetMode="External"/><Relationship Id="rId70" Type="http://schemas.openxmlformats.org/officeDocument/2006/relationships/hyperlink" Target="https://www.duke-energy.com/home/natural-gas-projects/central-corridor-pipeline-ext" TargetMode="External"/><Relationship Id="rId75" Type="http://schemas.openxmlformats.org/officeDocument/2006/relationships/hyperlink" Target="https://tracemidstream.com/operations/" TargetMode="External"/><Relationship Id="rId91" Type="http://schemas.openxmlformats.org/officeDocument/2006/relationships/hyperlink" Target="https://elibrary.ferc.gov/eLibrary/filelist?accession_number=20241127-3021&amp;optimized=false" TargetMode="External"/><Relationship Id="rId96" Type="http://schemas.openxmlformats.org/officeDocument/2006/relationships/hyperlink" Target="https://s28.q4cdn.com/581450200/files/doc_presentations/2024/Sep/04/dtm-company-presentation-september-2024.pdf" TargetMode="External"/><Relationship Id="rId1" Type="http://schemas.openxmlformats.org/officeDocument/2006/relationships/hyperlink" Target="http://newenglandcouncil.com/assets/Energy-Environment-PNGTS.pdf" TargetMode="External"/><Relationship Id="rId6" Type="http://schemas.openxmlformats.org/officeDocument/2006/relationships/hyperlink" Target="https://www.kindermorgan.com/business/gas_pipelines/central/chicago/" TargetMode="External"/><Relationship Id="rId15" Type="http://schemas.openxmlformats.org/officeDocument/2006/relationships/hyperlink" Target="http://www.pngts.com/expansion/" TargetMode="External"/><Relationship Id="rId23" Type="http://schemas.openxmlformats.org/officeDocument/2006/relationships/hyperlink" Target="http://www.iroquois.com/project/sono/SoNo_OpenSeasonBrochure_1_12_15.pdf" TargetMode="External"/><Relationship Id="rId28" Type="http://schemas.openxmlformats.org/officeDocument/2006/relationships/hyperlink" Target="https://www.transcanada.com/en/operations/natural-gas/mountaineer-xpress-project/" TargetMode="External"/><Relationship Id="rId36" Type="http://schemas.openxmlformats.org/officeDocument/2006/relationships/hyperlink" Target="http://ir.oneok.com/news-and-events/press-releases/2019/02-25-2019-211707239" TargetMode="External"/><Relationship Id="rId49" Type="http://schemas.openxmlformats.org/officeDocument/2006/relationships/hyperlink" Target="http://p2kpipeline.com/" TargetMode="External"/><Relationship Id="rId57" Type="http://schemas.openxmlformats.org/officeDocument/2006/relationships/hyperlink" Target="https://atlanticcoastpipeline.com/" TargetMode="External"/><Relationship Id="rId106" Type="http://schemas.openxmlformats.org/officeDocument/2006/relationships/hyperlink" Target="https://ir.kindermorgan.com/news/news-details/2024/Kinder-Morgan-Reports-Fourth-Quarter-2023-Financial-Results/default.aspx" TargetMode="External"/><Relationship Id="rId10" Type="http://schemas.openxmlformats.org/officeDocument/2006/relationships/hyperlink" Target="http://www.1line.williams.com/Transco/files/presentations/2018CSSpringUpdate.pdf" TargetMode="External"/><Relationship Id="rId31" Type="http://schemas.openxmlformats.org/officeDocument/2006/relationships/hyperlink" Target="https://www.kindermorgan.com/pages/business/gas_pipelines/projects/kmtp/" TargetMode="External"/><Relationship Id="rId44" Type="http://schemas.openxmlformats.org/officeDocument/2006/relationships/hyperlink" Target="https://www.blackhillsenergy.com/our-company/delivering-energy/natural-bridge-pipeline" TargetMode="External"/><Relationship Id="rId52" Type="http://schemas.openxmlformats.org/officeDocument/2006/relationships/hyperlink" Target="https://www.midshippipeline.com/" TargetMode="External"/><Relationship Id="rId60" Type="http://schemas.openxmlformats.org/officeDocument/2006/relationships/hyperlink" Target="https://www.midcoastenergy.com/cj-express-pipeline-project/" TargetMode="External"/><Relationship Id="rId65" Type="http://schemas.openxmlformats.org/officeDocument/2006/relationships/hyperlink" Target="https://www.tcenergy.com/operations/natural-gas/tuscarora-xpress-project/" TargetMode="External"/><Relationship Id="rId73" Type="http://schemas.openxmlformats.org/officeDocument/2006/relationships/hyperlink" Target="http://www.okenergytoday.com/2019/11/net-cash-grows-for-enable-midstream-but-net-income-slips/" TargetMode="External"/><Relationship Id="rId78" Type="http://schemas.openxmlformats.org/officeDocument/2006/relationships/hyperlink" Target="https://ir.kindermorgan.com/news/news-details/2024/Kinder-Morgan-Reports-Fourth-Quarter-2023-Financial-Results/default.aspx" TargetMode="External"/><Relationship Id="rId81" Type="http://schemas.openxmlformats.org/officeDocument/2006/relationships/hyperlink" Target="https://elibrary.ferc.gov/eLibrary/filelist?accession_number=20231206-5038&amp;optimized=false" TargetMode="External"/><Relationship Id="rId86" Type="http://schemas.openxmlformats.org/officeDocument/2006/relationships/hyperlink" Target="https://www.howardenergypartners.com/news/howard-energy-partners-announces-completion-of-800-million-in-growth-projects-and-record-volumes-in-2023/" TargetMode="External"/><Relationship Id="rId94" Type="http://schemas.openxmlformats.org/officeDocument/2006/relationships/hyperlink" Target="https://elibrary.ferc.gov/eLibrary/filelist?accession_number=20240819-5112&amp;optimized=false" TargetMode="External"/><Relationship Id="rId99" Type="http://schemas.openxmlformats.org/officeDocument/2006/relationships/hyperlink" Target="https://filecache.investorroom.com/mr5ir_eogresources2/362/3Q%202024.pdf" TargetMode="External"/><Relationship Id="rId101" Type="http://schemas.openxmlformats.org/officeDocument/2006/relationships/hyperlink" Target="https://elibrary.ferc.gov/eLibrary/filelist?accession_number=20250113-5037&amp;optimized=false" TargetMode="External"/><Relationship Id="rId4" Type="http://schemas.openxmlformats.org/officeDocument/2006/relationships/hyperlink" Target="http://www.millenniumpipeline.com/valley-lateral-project/" TargetMode="External"/><Relationship Id="rId9" Type="http://schemas.openxmlformats.org/officeDocument/2006/relationships/hyperlink" Target="https://www.kindermorgan.com/pages/business/gas_pipelines/east/broadrun/" TargetMode="External"/><Relationship Id="rId13" Type="http://schemas.openxmlformats.org/officeDocument/2006/relationships/hyperlink" Target="http://www.nexusgastransmission.com/content/project-overview-map" TargetMode="External"/><Relationship Id="rId18" Type="http://schemas.openxmlformats.org/officeDocument/2006/relationships/hyperlink" Target="https://www.enbridge.com/projects-and-infrastructure/projects/texas-eastern-appalachian-lease-project" TargetMode="External"/><Relationship Id="rId39" Type="http://schemas.openxmlformats.org/officeDocument/2006/relationships/hyperlink" Target="https://www.virginianaturalgas.com/-/media/Files/VNG/Work%20in%20your%20neighborhood/Completed%20Projects/18270_VNG_SSConnector_Project_factsheet.pdf" TargetMode="External"/><Relationship Id="rId109" Type="http://schemas.openxmlformats.org/officeDocument/2006/relationships/comments" Target="../comments1.xml"/><Relationship Id="rId34" Type="http://schemas.openxmlformats.org/officeDocument/2006/relationships/hyperlink" Target="https://ir.energytransfer.com/static-files/01151f48-806c-4969-b067-4574f83c9c4d" TargetMode="External"/><Relationship Id="rId50" Type="http://schemas.openxmlformats.org/officeDocument/2006/relationships/hyperlink" Target="https://westhp.com/" TargetMode="External"/><Relationship Id="rId55" Type="http://schemas.openxmlformats.org/officeDocument/2006/relationships/hyperlink" Target="https://www.equitransmidstream.com/gathering/" TargetMode="External"/><Relationship Id="rId76" Type="http://schemas.openxmlformats.org/officeDocument/2006/relationships/hyperlink" Target="https://ir.enterpriseproducts.com/news-releases/news-release-details/enterprise-completes-expansion-acadian-haynesville-extension" TargetMode="External"/><Relationship Id="rId97" Type="http://schemas.openxmlformats.org/officeDocument/2006/relationships/hyperlink" Target="https://rrcsearch3.neubus.com/esd3-rrc/index.php?_module_=esd&amp;_action_=keysearch&amp;profile=12" TargetMode="External"/><Relationship Id="rId104" Type="http://schemas.openxmlformats.org/officeDocument/2006/relationships/hyperlink" Target="https://northeastsupplyenhancement.com/" TargetMode="External"/><Relationship Id="rId7" Type="http://schemas.openxmlformats.org/officeDocument/2006/relationships/hyperlink" Target="https://www.energytransfer.com/docs/mainpage/ETE_ETP_Morgan_Stanley_Conference_Presentation_Final.pdf" TargetMode="External"/><Relationship Id="rId71" Type="http://schemas.openxmlformats.org/officeDocument/2006/relationships/hyperlink" Target="https://www.gulfrunpipeline.com/" TargetMode="External"/><Relationship Id="rId92" Type="http://schemas.openxmlformats.org/officeDocument/2006/relationships/hyperlink" Target="https://www.tcenergy.com/announcements/2024/2024-05-03-tc-energy-reports-strong-first-quarter-2024-operating-and-financial-results/" TargetMode="External"/><Relationship Id="rId2" Type="http://schemas.openxmlformats.org/officeDocument/2006/relationships/hyperlink" Target="http://whitewatermidstream.com/operations" TargetMode="External"/><Relationship Id="rId29" Type="http://schemas.openxmlformats.org/officeDocument/2006/relationships/hyperlink" Target="http://co.williams.com/expansionprojects/north-seattle-lateral-upgrade-project/" TargetMode="External"/><Relationship Id="rId24" Type="http://schemas.openxmlformats.org/officeDocument/2006/relationships/hyperlink" Target="https://www.enbridge.com/projects-and-infrastructure/projects/texas-eastern-appalachian-lease-project" TargetMode="External"/><Relationship Id="rId40" Type="http://schemas.openxmlformats.org/officeDocument/2006/relationships/hyperlink" Target="http://maritimesenergy.com/flow/uploads/MonctonNaturalGasSupplyALL.pdf" TargetMode="External"/><Relationship Id="rId45" Type="http://schemas.openxmlformats.org/officeDocument/2006/relationships/hyperlink" Target="http://www.northernnaturalgas.com/expansionprojects/Pages/NorthernLights2019-Rochester.aspx" TargetMode="External"/><Relationship Id="rId66" Type="http://schemas.openxmlformats.org/officeDocument/2006/relationships/hyperlink" Target="http://maritimesenergy.com/flow/uploads/MonctonNaturalGasSupplyALL.pdf" TargetMode="External"/><Relationship Id="rId87" Type="http://schemas.openxmlformats.org/officeDocument/2006/relationships/hyperlink" Target="https://elibrary.ferc.gov/eLibrary/filelist?accession_number=20240306-5157&amp;optimized=false" TargetMode="External"/><Relationship Id="rId61" Type="http://schemas.openxmlformats.org/officeDocument/2006/relationships/hyperlink" Target="https://phpproject.com/" TargetMode="External"/><Relationship Id="rId82" Type="http://schemas.openxmlformats.org/officeDocument/2006/relationships/hyperlink" Target="https://investor.dtmidstream.com/investors/news/news-details/2023/DT-Midstream-Announces-Early-Mechanical-Completion-of-LEAP-Phase-2-Expansion/default.aspx" TargetMode="External"/><Relationship Id="rId19" Type="http://schemas.openxmlformats.org/officeDocument/2006/relationships/hyperlink" Target="https://www.floridasoutheastconnection.com/okeechobee-lateral-pipeline" TargetMode="External"/><Relationship Id="rId14" Type="http://schemas.openxmlformats.org/officeDocument/2006/relationships/hyperlink" Target="https://www.kindermorgan.com/business/gas_pipelines/central/gulfcoast/" TargetMode="External"/><Relationship Id="rId30" Type="http://schemas.openxmlformats.org/officeDocument/2006/relationships/hyperlink" Target="http://www.pngts.com/expansion/" TargetMode="External"/><Relationship Id="rId35" Type="http://schemas.openxmlformats.org/officeDocument/2006/relationships/hyperlink" Target="http://ir.oneok.com/news-and-events/press-releases/2019/02-25-2019-211707239" TargetMode="External"/><Relationship Id="rId56" Type="http://schemas.openxmlformats.org/officeDocument/2006/relationships/hyperlink" Target="https://psc.wi.gov/Pages/MajorCases/LakeshoreCapacityProject.aspx" TargetMode="External"/><Relationship Id="rId77" Type="http://schemas.openxmlformats.org/officeDocument/2006/relationships/hyperlink" Target="https://adelphiagateway.com/" TargetMode="External"/><Relationship Id="rId100" Type="http://schemas.openxmlformats.org/officeDocument/2006/relationships/hyperlink" Target="https://elibrary.ferc.gov/eLibrary/filelist?accession_number=20241126-5315&amp;optimized=false" TargetMode="External"/><Relationship Id="rId105" Type="http://schemas.openxmlformats.org/officeDocument/2006/relationships/hyperlink" Target="https://elibrary.ferc.gov/eLibrary/filelist?accession_number=20240930-3002&amp;optimized=false" TargetMode="External"/><Relationship Id="rId8" Type="http://schemas.openxmlformats.org/officeDocument/2006/relationships/hyperlink" Target="http://www.pngts.com/expansion/" TargetMode="External"/><Relationship Id="rId51" Type="http://schemas.openxmlformats.org/officeDocument/2006/relationships/hyperlink" Target="http://sabaltrailtransmission.com/" TargetMode="External"/><Relationship Id="rId72" Type="http://schemas.openxmlformats.org/officeDocument/2006/relationships/hyperlink" Target="https://www.wbienergy.com/docs/default-source/north-bakken-expansion-project/north-bakken-handout.pdf?sfvrsn=0" TargetMode="External"/><Relationship Id="rId93" Type="http://schemas.openxmlformats.org/officeDocument/2006/relationships/hyperlink" Target="https://elibrary.ferc.gov/eLibrary/filelist?accession_number=20241218-5116&amp;optimized=false" TargetMode="External"/><Relationship Id="rId98" Type="http://schemas.openxmlformats.org/officeDocument/2006/relationships/hyperlink" Target="https://www.mountainvalleypipeline.info/" TargetMode="External"/><Relationship Id="rId3" Type="http://schemas.openxmlformats.org/officeDocument/2006/relationships/hyperlink" Target="http://www.1line.williams.com/Transco/files/presentations/2018CSSpringUpdate.pdf" TargetMode="External"/><Relationship Id="rId25" Type="http://schemas.openxmlformats.org/officeDocument/2006/relationships/hyperlink" Target="http://www.millenniumpipeline.com/eastern-system-upgrade/" TargetMode="External"/><Relationship Id="rId46" Type="http://schemas.openxmlformats.org/officeDocument/2006/relationships/hyperlink" Target="https://www.transcanada.com/en/operations/natural-gas/buckeye-xpress-project/" TargetMode="External"/><Relationship Id="rId67" Type="http://schemas.openxmlformats.org/officeDocument/2006/relationships/hyperlink" Target="http://maritimesenergy.com/flow/uploads/MonctonNaturalGasSupplyALL.pdf" TargetMode="External"/><Relationship Id="rId20" Type="http://schemas.openxmlformats.org/officeDocument/2006/relationships/hyperlink" Target="http://projects.enablemidstream.com/project/enable-gas-transmission-cana-stack-expansion-case/" TargetMode="External"/><Relationship Id="rId41" Type="http://schemas.openxmlformats.org/officeDocument/2006/relationships/hyperlink" Target="https://www.transcanada.com/en/operations/natural-gas/mountaineer-xpress-project/" TargetMode="External"/><Relationship Id="rId62" Type="http://schemas.openxmlformats.org/officeDocument/2006/relationships/hyperlink" Target="https://www.nmgco.com/userfiles/files/5%204%2020%20Santa%20Fe%20Loop.pdf" TargetMode="External"/><Relationship Id="rId83" Type="http://schemas.openxmlformats.org/officeDocument/2006/relationships/hyperlink" Target="https://www.tcenergy.com/operations/natural-gas/north-baja-xpress-project/" TargetMode="External"/><Relationship Id="rId88" Type="http://schemas.openxmlformats.org/officeDocument/2006/relationships/hyperlink" Target="https://www.worldpipelines.com/project-news/15072024/adcc-pipeline-begins-commercial-servic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fitToPage="1"/>
  </sheetPr>
  <dimension ref="B1:F70"/>
  <sheetViews>
    <sheetView showGridLines="0" tabSelected="1" zoomScaleNormal="100" workbookViewId="0"/>
  </sheetViews>
  <sheetFormatPr defaultColWidth="9.140625"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144</v>
      </c>
    </row>
    <row r="2" spans="2:6" ht="15.75" x14ac:dyDescent="0.25">
      <c r="B2" s="4" t="s">
        <v>181</v>
      </c>
    </row>
    <row r="3" spans="2:6" x14ac:dyDescent="0.2">
      <c r="B3" s="9"/>
    </row>
    <row r="4" spans="2:6" x14ac:dyDescent="0.2">
      <c r="B4" s="1" t="s">
        <v>145</v>
      </c>
    </row>
    <row r="5" spans="2:6" x14ac:dyDescent="0.2">
      <c r="B5" s="10" t="s">
        <v>146</v>
      </c>
      <c r="C5" s="11" t="s">
        <v>147</v>
      </c>
      <c r="D5" s="11" t="s">
        <v>156</v>
      </c>
      <c r="E5" s="11" t="s">
        <v>148</v>
      </c>
    </row>
    <row r="6" spans="2:6" x14ac:dyDescent="0.2">
      <c r="B6" s="178" t="s">
        <v>154</v>
      </c>
      <c r="C6" s="179" t="s">
        <v>3564</v>
      </c>
      <c r="D6" s="179" t="s">
        <v>157</v>
      </c>
      <c r="E6" s="179" t="s">
        <v>155</v>
      </c>
    </row>
    <row r="7" spans="2:6" x14ac:dyDescent="0.2">
      <c r="B7" s="180" t="s">
        <v>2359</v>
      </c>
      <c r="C7" s="179" t="s">
        <v>3563</v>
      </c>
      <c r="D7" s="179" t="s">
        <v>157</v>
      </c>
      <c r="E7" s="179" t="s">
        <v>2924</v>
      </c>
    </row>
    <row r="8" spans="2:6" x14ac:dyDescent="0.2">
      <c r="B8" s="178" t="s">
        <v>179</v>
      </c>
      <c r="C8" s="179" t="s">
        <v>166</v>
      </c>
      <c r="D8" s="179"/>
      <c r="E8" s="179"/>
    </row>
    <row r="9" spans="2:6" x14ac:dyDescent="0.2">
      <c r="B9" s="178" t="s">
        <v>180</v>
      </c>
      <c r="C9" s="179" t="s">
        <v>167</v>
      </c>
      <c r="D9" s="179"/>
      <c r="E9" s="179"/>
    </row>
    <row r="11" spans="2:6" x14ac:dyDescent="0.2">
      <c r="B11" s="7" t="s">
        <v>149</v>
      </c>
      <c r="C11" s="14">
        <v>45869</v>
      </c>
    </row>
    <row r="12" spans="2:6" x14ac:dyDescent="0.2">
      <c r="B12" s="7" t="s">
        <v>150</v>
      </c>
      <c r="C12" s="5" t="s">
        <v>1716</v>
      </c>
      <c r="F12" s="12" t="s">
        <v>153</v>
      </c>
    </row>
    <row r="13" spans="2:6" x14ac:dyDescent="0.2">
      <c r="B13" s="7" t="s">
        <v>151</v>
      </c>
      <c r="C13" s="59" t="s">
        <v>2247</v>
      </c>
    </row>
    <row r="14" spans="2:6" x14ac:dyDescent="0.2">
      <c r="B14" s="7" t="s">
        <v>176</v>
      </c>
      <c r="C14" s="5" t="s">
        <v>2878</v>
      </c>
    </row>
    <row r="15" spans="2:6" x14ac:dyDescent="0.2">
      <c r="C15" s="5" t="s">
        <v>2424</v>
      </c>
      <c r="D15" s="58" t="s">
        <v>2425</v>
      </c>
    </row>
    <row r="16" spans="2:6" x14ac:dyDescent="0.2">
      <c r="C16" s="58" t="s">
        <v>2986</v>
      </c>
      <c r="D16" s="58"/>
    </row>
    <row r="17" spans="2:5" x14ac:dyDescent="0.2">
      <c r="B17" s="7" t="s">
        <v>152</v>
      </c>
      <c r="C17" s="5" t="s">
        <v>3585</v>
      </c>
      <c r="D17" s="58" t="s">
        <v>3586</v>
      </c>
    </row>
    <row r="18" spans="2:5" x14ac:dyDescent="0.2">
      <c r="C18" s="7" t="s">
        <v>3587</v>
      </c>
    </row>
    <row r="20" spans="2:5" ht="15" customHeight="1" x14ac:dyDescent="0.2">
      <c r="B20" s="7" t="s">
        <v>177</v>
      </c>
      <c r="C20" s="261" t="s">
        <v>3374</v>
      </c>
      <c r="D20" s="261"/>
      <c r="E20" s="261"/>
    </row>
    <row r="21" spans="2:5" ht="12.75" customHeight="1" x14ac:dyDescent="0.2">
      <c r="C21" s="261"/>
      <c r="D21" s="261"/>
      <c r="E21" s="261"/>
    </row>
    <row r="22" spans="2:5" ht="12.75" customHeight="1" x14ac:dyDescent="0.2">
      <c r="C22" s="261"/>
      <c r="D22" s="261"/>
      <c r="E22" s="261"/>
    </row>
    <row r="23" spans="2:5" ht="12.75" customHeight="1" x14ac:dyDescent="0.2">
      <c r="C23" s="261"/>
      <c r="D23" s="261"/>
      <c r="E23" s="261"/>
    </row>
    <row r="24" spans="2:5" ht="12.75" customHeight="1" x14ac:dyDescent="0.2">
      <c r="C24" s="261"/>
      <c r="D24" s="261"/>
      <c r="E24" s="261"/>
    </row>
    <row r="25" spans="2:5" ht="12.75" customHeight="1" x14ac:dyDescent="0.2">
      <c r="C25" s="261"/>
      <c r="D25" s="261"/>
      <c r="E25" s="261"/>
    </row>
    <row r="26" spans="2:5" ht="12.75" customHeight="1" x14ac:dyDescent="0.2">
      <c r="C26" s="261"/>
      <c r="D26" s="261"/>
      <c r="E26" s="261"/>
    </row>
    <row r="27" spans="2:5" ht="12.75" customHeight="1" x14ac:dyDescent="0.2">
      <c r="C27" s="261"/>
      <c r="D27" s="261"/>
      <c r="E27" s="261"/>
    </row>
    <row r="28" spans="2:5" ht="12.75" customHeight="1" x14ac:dyDescent="0.2">
      <c r="C28" s="190" t="s">
        <v>3558</v>
      </c>
      <c r="D28" s="170"/>
      <c r="E28" s="170"/>
    </row>
    <row r="29" spans="2:5" ht="12.75" customHeight="1" x14ac:dyDescent="0.2">
      <c r="C29" s="172" t="s">
        <v>3559</v>
      </c>
      <c r="D29" s="170"/>
      <c r="E29" s="170"/>
    </row>
    <row r="30" spans="2:5" ht="12.75" customHeight="1" x14ac:dyDescent="0.2">
      <c r="C30" s="139" t="s">
        <v>2877</v>
      </c>
      <c r="D30" s="170"/>
      <c r="E30" s="170"/>
    </row>
    <row r="31" spans="2:5" ht="12.75" customHeight="1" x14ac:dyDescent="0.2">
      <c r="C31" s="170"/>
      <c r="D31" s="170"/>
      <c r="E31" s="170"/>
    </row>
    <row r="32" spans="2:5" ht="12.75" customHeight="1" x14ac:dyDescent="0.2">
      <c r="C32" s="222" t="s">
        <v>3405</v>
      </c>
      <c r="D32" s="170"/>
      <c r="E32" s="170"/>
    </row>
    <row r="33" spans="3:5" ht="12.75" customHeight="1" x14ac:dyDescent="0.2">
      <c r="C33" s="186" t="s">
        <v>3406</v>
      </c>
      <c r="D33" s="170"/>
      <c r="E33" s="170"/>
    </row>
    <row r="34" spans="3:5" ht="12.75" customHeight="1" x14ac:dyDescent="0.2">
      <c r="C34" s="187" t="s">
        <v>2877</v>
      </c>
      <c r="D34" s="170"/>
      <c r="E34" s="170"/>
    </row>
    <row r="35" spans="3:5" ht="12.75" customHeight="1" x14ac:dyDescent="0.2">
      <c r="C35" s="170"/>
      <c r="D35" s="170"/>
      <c r="E35" s="170"/>
    </row>
    <row r="36" spans="3:5" ht="12.75" customHeight="1" x14ac:dyDescent="0.2">
      <c r="C36" s="222" t="s">
        <v>3320</v>
      </c>
      <c r="D36" s="170"/>
      <c r="E36" s="170"/>
    </row>
    <row r="37" spans="3:5" ht="12.75" customHeight="1" x14ac:dyDescent="0.2">
      <c r="C37" s="186" t="s">
        <v>3321</v>
      </c>
      <c r="D37" s="170"/>
      <c r="E37" s="170"/>
    </row>
    <row r="38" spans="3:5" ht="12.75" customHeight="1" x14ac:dyDescent="0.2">
      <c r="C38" s="187" t="s">
        <v>2877</v>
      </c>
      <c r="D38" s="170"/>
      <c r="E38" s="170"/>
    </row>
    <row r="39" spans="3:5" ht="12.75" customHeight="1" x14ac:dyDescent="0.2">
      <c r="C39" s="170"/>
      <c r="D39" s="170"/>
      <c r="E39" s="170"/>
    </row>
    <row r="40" spans="3:5" ht="12.75" customHeight="1" x14ac:dyDescent="0.2">
      <c r="C40" s="184" t="s">
        <v>3180</v>
      </c>
      <c r="D40" s="170"/>
      <c r="E40" s="170"/>
    </row>
    <row r="41" spans="3:5" ht="12.75" customHeight="1" x14ac:dyDescent="0.2">
      <c r="C41" s="186" t="s">
        <v>3181</v>
      </c>
      <c r="D41" s="170"/>
      <c r="E41" s="170"/>
    </row>
    <row r="42" spans="3:5" ht="12.75" customHeight="1" x14ac:dyDescent="0.2">
      <c r="C42" s="187" t="s">
        <v>2877</v>
      </c>
      <c r="D42" s="170"/>
      <c r="E42" s="170"/>
    </row>
    <row r="43" spans="3:5" ht="12.75" customHeight="1" x14ac:dyDescent="0.2">
      <c r="C43" s="186" t="s">
        <v>3230</v>
      </c>
      <c r="D43" s="170"/>
      <c r="E43" s="170"/>
    </row>
    <row r="44" spans="3:5" ht="12.75" customHeight="1" x14ac:dyDescent="0.2">
      <c r="C44" s="170"/>
      <c r="D44" s="170"/>
      <c r="E44" s="170"/>
    </row>
    <row r="45" spans="3:5" ht="12.75" customHeight="1" x14ac:dyDescent="0.2">
      <c r="C45" s="184" t="s">
        <v>3090</v>
      </c>
      <c r="D45" s="170"/>
      <c r="E45" s="170"/>
    </row>
    <row r="46" spans="3:5" ht="12.75" customHeight="1" x14ac:dyDescent="0.2">
      <c r="C46" s="186" t="s">
        <v>3091</v>
      </c>
      <c r="D46" s="170"/>
      <c r="E46" s="170"/>
    </row>
    <row r="47" spans="3:5" ht="12.75" customHeight="1" x14ac:dyDescent="0.2">
      <c r="C47" s="187" t="s">
        <v>2877</v>
      </c>
      <c r="D47" s="170"/>
      <c r="E47" s="170"/>
    </row>
    <row r="48" spans="3:5" ht="12.75" customHeight="1" x14ac:dyDescent="0.2">
      <c r="C48" s="139"/>
      <c r="D48" s="170"/>
      <c r="E48" s="170"/>
    </row>
    <row r="49" spans="3:5" ht="12.75" customHeight="1" x14ac:dyDescent="0.2">
      <c r="C49" s="184" t="s">
        <v>2930</v>
      </c>
      <c r="D49" s="170"/>
      <c r="E49" s="170"/>
    </row>
    <row r="50" spans="3:5" ht="12.75" customHeight="1" x14ac:dyDescent="0.2">
      <c r="C50" s="185" t="s">
        <v>2928</v>
      </c>
      <c r="D50" s="170"/>
      <c r="E50" s="170"/>
    </row>
    <row r="51" spans="3:5" ht="12.75" customHeight="1" x14ac:dyDescent="0.2">
      <c r="C51" s="187" t="s">
        <v>2929</v>
      </c>
      <c r="D51" s="170"/>
      <c r="E51" s="170"/>
    </row>
    <row r="52" spans="3:5" ht="12.75" customHeight="1" x14ac:dyDescent="0.2">
      <c r="C52" s="186" t="s">
        <v>3072</v>
      </c>
      <c r="D52" s="170"/>
      <c r="E52" s="170"/>
    </row>
    <row r="53" spans="3:5" ht="12.75" customHeight="1" x14ac:dyDescent="0.2">
      <c r="C53" s="186" t="s">
        <v>2931</v>
      </c>
      <c r="D53" s="170"/>
      <c r="E53" s="170"/>
    </row>
    <row r="54" spans="3:5" ht="12.75" customHeight="1" x14ac:dyDescent="0.2">
      <c r="C54" s="187" t="s">
        <v>2877</v>
      </c>
      <c r="D54" s="170"/>
      <c r="E54" s="170"/>
    </row>
    <row r="55" spans="3:5" ht="12.75" customHeight="1" x14ac:dyDescent="0.2">
      <c r="C55" s="186" t="s">
        <v>2961</v>
      </c>
      <c r="D55" s="170"/>
      <c r="E55" s="170"/>
    </row>
    <row r="56" spans="3:5" ht="12.75" customHeight="1" x14ac:dyDescent="0.2">
      <c r="C56" s="186" t="s">
        <v>3041</v>
      </c>
      <c r="D56" s="170"/>
      <c r="E56" s="170"/>
    </row>
    <row r="57" spans="3:5" ht="12.75" customHeight="1" x14ac:dyDescent="0.2">
      <c r="C57" s="139"/>
      <c r="D57" s="170"/>
      <c r="E57" s="170"/>
    </row>
    <row r="58" spans="3:5" ht="12.75" customHeight="1" x14ac:dyDescent="0.2">
      <c r="C58" s="184" t="s">
        <v>2874</v>
      </c>
      <c r="D58" s="13"/>
      <c r="E58" s="170"/>
    </row>
    <row r="59" spans="3:5" ht="12.75" customHeight="1" x14ac:dyDescent="0.2">
      <c r="C59" s="185" t="s">
        <v>2875</v>
      </c>
      <c r="D59" s="13"/>
      <c r="E59" s="170"/>
    </row>
    <row r="60" spans="3:5" ht="12.75" customHeight="1" x14ac:dyDescent="0.2">
      <c r="C60" s="186" t="s">
        <v>2876</v>
      </c>
      <c r="D60" s="170"/>
      <c r="E60" s="170"/>
    </row>
    <row r="61" spans="3:5" ht="12.75" customHeight="1" x14ac:dyDescent="0.2">
      <c r="C61" s="187" t="s">
        <v>2877</v>
      </c>
      <c r="D61" s="170"/>
      <c r="E61" s="170"/>
    </row>
    <row r="62" spans="3:5" ht="12.75" customHeight="1" x14ac:dyDescent="0.2">
      <c r="C62" s="188"/>
      <c r="D62" s="170"/>
      <c r="E62" s="170"/>
    </row>
    <row r="63" spans="3:5" ht="12.75" customHeight="1" x14ac:dyDescent="0.2">
      <c r="C63" s="184" t="s">
        <v>2770</v>
      </c>
      <c r="D63" s="13"/>
    </row>
    <row r="64" spans="3:5" ht="12.75" customHeight="1" x14ac:dyDescent="0.2">
      <c r="C64" s="185" t="s">
        <v>2710</v>
      </c>
      <c r="D64" s="13"/>
    </row>
    <row r="65" spans="3:4" ht="12.75" customHeight="1" x14ac:dyDescent="0.2">
      <c r="C65" s="185" t="s">
        <v>2708</v>
      </c>
      <c r="D65" s="13"/>
    </row>
    <row r="66" spans="3:4" ht="12.75" customHeight="1" x14ac:dyDescent="0.2">
      <c r="C66" s="187" t="s">
        <v>2711</v>
      </c>
      <c r="D66" s="13"/>
    </row>
    <row r="67" spans="3:4" ht="12.75" customHeight="1" x14ac:dyDescent="0.2">
      <c r="C67" s="185" t="s">
        <v>2709</v>
      </c>
      <c r="D67" s="13"/>
    </row>
    <row r="68" spans="3:4" ht="12.75" customHeight="1" x14ac:dyDescent="0.2">
      <c r="C68" s="187" t="s">
        <v>2705</v>
      </c>
      <c r="D68" s="13"/>
    </row>
    <row r="69" spans="3:4" x14ac:dyDescent="0.2">
      <c r="C69" s="187" t="s">
        <v>2706</v>
      </c>
    </row>
    <row r="70" spans="3:4" x14ac:dyDescent="0.2">
      <c r="C70" s="187" t="s">
        <v>2707</v>
      </c>
    </row>
  </sheetData>
  <mergeCells count="1">
    <mergeCell ref="C20:E27"/>
  </mergeCells>
  <hyperlinks>
    <hyperlink ref="B6" location="'Natural Gas Pipeline Projects'!A1" display="Natural Gas Pipeline Projects" xr:uid="{00000000-0004-0000-0000-000000000000}"/>
    <hyperlink ref="B8" location="Definitions!A1" display="Definitions" xr:uid="{00000000-0004-0000-0000-000001000000}"/>
    <hyperlink ref="C13" r:id="rId1" location="pipelines" xr:uid="{00000000-0004-0000-0000-000002000000}"/>
    <hyperlink ref="B9" location="Contents!A1" display="Regions" xr:uid="{00000000-0004-0000-0000-000003000000}"/>
    <hyperlink ref="B7" location="'Historical Projects'!A1" display="Historical Projects" xr:uid="{00000000-0004-0000-0000-000004000000}"/>
    <hyperlink ref="D15" r:id="rId2" xr:uid="{00000000-0004-0000-0000-000005000000}"/>
    <hyperlink ref="C16" r:id="rId3" xr:uid="{00000000-0004-0000-0000-000006000000}"/>
    <hyperlink ref="D17" r:id="rId4" xr:uid="{00000000-0004-0000-0000-000007000000}"/>
  </hyperlinks>
  <pageMargins left="0.75" right="0.75" top="1" bottom="1" header="0.5" footer="0.5"/>
  <pageSetup scale="82" orientation="landscape"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FB122"/>
  <sheetViews>
    <sheetView showGridLines="0" zoomScaleNormal="100" workbookViewId="0">
      <pane ySplit="2" topLeftCell="A29" activePane="bottomLeft" state="frozen"/>
      <selection pane="bottomLeft" activeCell="C1" sqref="C1"/>
    </sheetView>
  </sheetViews>
  <sheetFormatPr defaultColWidth="21.5703125" defaultRowHeight="12.75" x14ac:dyDescent="0.2"/>
  <cols>
    <col min="1" max="1" width="16.28515625" style="111" customWidth="1"/>
    <col min="2" max="2" width="51.42578125" style="2" customWidth="1"/>
    <col min="3" max="3" width="31.85546875" style="2" customWidth="1"/>
    <col min="4" max="4" width="14.7109375" style="2" customWidth="1"/>
    <col min="5" max="5" width="19.5703125" style="3" bestFit="1" customWidth="1"/>
    <col min="6" max="6" width="10.7109375" style="112" customWidth="1"/>
    <col min="7" max="7" width="9.42578125" style="169" customWidth="1"/>
    <col min="8" max="8" width="33.28515625" style="111" customWidth="1"/>
    <col min="9" max="9" width="14.7109375" style="111" customWidth="1"/>
    <col min="10" max="10" width="11.42578125" style="111" customWidth="1"/>
    <col min="11" max="11" width="22.7109375" style="17" customWidth="1"/>
    <col min="12" max="12" width="14.140625" style="111" customWidth="1"/>
    <col min="13" max="14" width="14.7109375" style="111" customWidth="1"/>
    <col min="15" max="15" width="9.5703125" style="143" customWidth="1"/>
    <col min="16" max="16" width="10.28515625" style="177" customWidth="1"/>
    <col min="17" max="17" width="11.7109375" style="114" customWidth="1"/>
    <col min="18" max="18" width="13.85546875" style="115" bestFit="1" customWidth="1"/>
    <col min="19" max="19" width="10.7109375" style="116" customWidth="1"/>
    <col min="20" max="20" width="15.42578125" style="17" customWidth="1"/>
    <col min="21" max="21" width="19.42578125" style="117" customWidth="1"/>
    <col min="22" max="22" width="14.42578125" style="17" customWidth="1"/>
    <col min="23" max="23" width="48.7109375" style="17" customWidth="1"/>
    <col min="24" max="24" width="22" style="17" customWidth="1"/>
    <col min="25" max="25" width="81.28515625" style="17" customWidth="1"/>
    <col min="27" max="16384" width="21.5703125" style="17"/>
  </cols>
  <sheetData>
    <row r="1" spans="1:261" ht="15.75" x14ac:dyDescent="0.25">
      <c r="A1" s="81" t="s">
        <v>1798</v>
      </c>
      <c r="B1" s="82"/>
      <c r="C1" s="82"/>
      <c r="D1" s="82"/>
      <c r="E1" s="82"/>
      <c r="F1" s="83"/>
      <c r="G1" s="167"/>
      <c r="H1" s="81"/>
      <c r="I1" s="81"/>
      <c r="J1" s="81"/>
      <c r="K1" s="81"/>
      <c r="L1" s="81"/>
      <c r="M1" s="81"/>
      <c r="N1" s="81"/>
      <c r="O1" s="141"/>
      <c r="P1" s="173"/>
      <c r="Q1" s="85"/>
      <c r="R1" s="85"/>
      <c r="S1" s="81"/>
      <c r="T1" s="81"/>
      <c r="U1" s="86"/>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row>
    <row r="2" spans="1:261" s="95" customFormat="1" ht="39" thickBot="1" x14ac:dyDescent="0.25">
      <c r="A2" s="88" t="s">
        <v>121</v>
      </c>
      <c r="B2" s="89" t="s">
        <v>122</v>
      </c>
      <c r="C2" s="89" t="s">
        <v>123</v>
      </c>
      <c r="D2" s="89" t="s">
        <v>124</v>
      </c>
      <c r="E2" s="89" t="s">
        <v>127</v>
      </c>
      <c r="F2" s="90" t="s">
        <v>128</v>
      </c>
      <c r="G2" s="168" t="s">
        <v>129</v>
      </c>
      <c r="H2" s="92" t="s">
        <v>194</v>
      </c>
      <c r="I2" s="92" t="s">
        <v>2252</v>
      </c>
      <c r="J2" s="92" t="s">
        <v>2253</v>
      </c>
      <c r="K2" s="92" t="s">
        <v>195</v>
      </c>
      <c r="L2" s="92" t="s">
        <v>2255</v>
      </c>
      <c r="M2" s="92" t="s">
        <v>2254</v>
      </c>
      <c r="N2" s="92" t="s">
        <v>2462</v>
      </c>
      <c r="O2" s="142" t="s">
        <v>130</v>
      </c>
      <c r="P2" s="174" t="s">
        <v>131</v>
      </c>
      <c r="Q2" s="92" t="s">
        <v>132</v>
      </c>
      <c r="R2" s="92" t="s">
        <v>185</v>
      </c>
      <c r="S2" s="94" t="s">
        <v>125</v>
      </c>
      <c r="T2" s="92" t="s">
        <v>192</v>
      </c>
      <c r="U2" s="92" t="s">
        <v>193</v>
      </c>
      <c r="V2" s="92" t="s">
        <v>2173</v>
      </c>
      <c r="W2" s="92" t="s">
        <v>2422</v>
      </c>
      <c r="X2" s="92" t="s">
        <v>2839</v>
      </c>
      <c r="Y2" s="92" t="s">
        <v>2430</v>
      </c>
    </row>
    <row r="3" spans="1:261" ht="94.9" customHeight="1" x14ac:dyDescent="0.2">
      <c r="A3" s="96">
        <v>45839</v>
      </c>
      <c r="B3" s="79" t="s">
        <v>3358</v>
      </c>
      <c r="C3" s="79" t="s">
        <v>3760</v>
      </c>
      <c r="D3" s="79" t="s">
        <v>140</v>
      </c>
      <c r="E3" s="79" t="s">
        <v>419</v>
      </c>
      <c r="F3" s="60"/>
      <c r="G3" s="61">
        <v>2025</v>
      </c>
      <c r="H3" s="97" t="s">
        <v>3323</v>
      </c>
      <c r="I3" s="97" t="str">
        <f t="shared" ref="I3:I34" si="0">LEFT($H3,2)</f>
        <v>AL</v>
      </c>
      <c r="J3" s="97" t="str">
        <f t="shared" ref="J3:J34" si="1">RIGHT($H3,2)</f>
        <v>GA</v>
      </c>
      <c r="K3" s="104" t="str">
        <f t="shared" ref="K3:K34" si="2">IF($L3=$M3,L3,CONCATENATE($L3,", ",IF(ISBLANK(N3),"",CONCATENATE(N3,", ")),$M3))</f>
        <v>South Central, Southeast</v>
      </c>
      <c r="L3" s="97" t="str">
        <f>INDEX('State '!$A$1:$C$62,MATCH($I3,'State '!$B:$B,0),3)</f>
        <v>South Central</v>
      </c>
      <c r="M3" s="97" t="str">
        <f>INDEX('State '!$A$1:$C$62,MATCH($J3,'State '!$B:$B,0),3)</f>
        <v>Southeast</v>
      </c>
      <c r="N3" s="97"/>
      <c r="O3" s="144">
        <v>70.7</v>
      </c>
      <c r="P3" s="156">
        <v>300</v>
      </c>
      <c r="Q3" s="145">
        <v>63.8</v>
      </c>
      <c r="R3" s="98"/>
      <c r="S3" s="97" t="s">
        <v>135</v>
      </c>
      <c r="T3" s="97" t="s">
        <v>381</v>
      </c>
      <c r="U3" s="97" t="s">
        <v>3359</v>
      </c>
      <c r="V3" s="97" t="s">
        <v>2177</v>
      </c>
      <c r="W3" s="79" t="s">
        <v>3593</v>
      </c>
      <c r="X3" s="79" t="s">
        <v>2819</v>
      </c>
      <c r="Y3" s="206" t="s">
        <v>3360</v>
      </c>
      <c r="Z3" s="17"/>
    </row>
    <row r="4" spans="1:261" ht="94.9" customHeight="1" x14ac:dyDescent="0.2">
      <c r="A4" s="96">
        <v>45840</v>
      </c>
      <c r="B4" s="79" t="s">
        <v>3715</v>
      </c>
      <c r="C4" s="80" t="s">
        <v>2568</v>
      </c>
      <c r="D4" s="79" t="s">
        <v>136</v>
      </c>
      <c r="E4" s="79" t="s">
        <v>137</v>
      </c>
      <c r="F4" s="60"/>
      <c r="G4" s="61">
        <v>2029</v>
      </c>
      <c r="H4" s="97" t="s">
        <v>532</v>
      </c>
      <c r="I4" s="97" t="str">
        <f t="shared" si="0"/>
        <v>AK</v>
      </c>
      <c r="J4" s="97" t="str">
        <f t="shared" si="1"/>
        <v>AK</v>
      </c>
      <c r="K4" s="104" t="str">
        <f t="shared" si="2"/>
        <v>Pacific</v>
      </c>
      <c r="L4" s="97" t="str">
        <f>INDEX('State '!$A$1:$C$62,MATCH($I4,'State '!$B:$B,0),3)</f>
        <v>Pacific</v>
      </c>
      <c r="M4" s="97" t="str">
        <f>INDEX('State '!$A$1:$C$62,MATCH($J4,'State '!$B:$B,0),3)</f>
        <v>Pacific</v>
      </c>
      <c r="N4" s="97"/>
      <c r="O4" s="144">
        <v>10700</v>
      </c>
      <c r="P4" s="110">
        <v>807</v>
      </c>
      <c r="Q4" s="145">
        <v>3300</v>
      </c>
      <c r="R4" s="98">
        <v>42</v>
      </c>
      <c r="S4" s="97" t="s">
        <v>138</v>
      </c>
      <c r="T4" s="97" t="s">
        <v>381</v>
      </c>
      <c r="U4" s="105" t="s">
        <v>2601</v>
      </c>
      <c r="V4" s="97" t="s">
        <v>2174</v>
      </c>
      <c r="W4" s="79" t="s">
        <v>3755</v>
      </c>
      <c r="X4" s="79" t="s">
        <v>2816</v>
      </c>
      <c r="Y4" s="136" t="s">
        <v>3588</v>
      </c>
      <c r="Z4" s="17"/>
    </row>
    <row r="5" spans="1:261" ht="94.9" customHeight="1" x14ac:dyDescent="0.2">
      <c r="A5" s="96">
        <v>44295</v>
      </c>
      <c r="B5" s="80" t="s">
        <v>3718</v>
      </c>
      <c r="C5" s="80" t="s">
        <v>2568</v>
      </c>
      <c r="D5" s="80" t="s">
        <v>136</v>
      </c>
      <c r="E5" s="102" t="s">
        <v>2219</v>
      </c>
      <c r="F5" s="62"/>
      <c r="G5" s="107" t="s">
        <v>382</v>
      </c>
      <c r="H5" s="97" t="s">
        <v>532</v>
      </c>
      <c r="I5" s="97" t="str">
        <f t="shared" si="0"/>
        <v>AK</v>
      </c>
      <c r="J5" s="97" t="str">
        <f t="shared" si="1"/>
        <v>AK</v>
      </c>
      <c r="K5" s="104" t="str">
        <f t="shared" si="2"/>
        <v>Pacific</v>
      </c>
      <c r="L5" s="97" t="str">
        <f>INDEX('State '!$A$1:$C$62,MATCH($I5,'State '!$B:$B,0),3)</f>
        <v>Pacific</v>
      </c>
      <c r="M5" s="97" t="str">
        <f>INDEX('State '!$A$1:$C$62,MATCH($J5,'State '!$B:$B,0),3)</f>
        <v>Pacific</v>
      </c>
      <c r="N5" s="97"/>
      <c r="O5" s="144">
        <v>9970</v>
      </c>
      <c r="P5" s="61">
        <v>737</v>
      </c>
      <c r="Q5" s="108">
        <v>500</v>
      </c>
      <c r="R5" s="63" t="s">
        <v>2569</v>
      </c>
      <c r="S5" s="103" t="s">
        <v>138</v>
      </c>
      <c r="T5" s="104"/>
      <c r="U5" s="105"/>
      <c r="V5" s="97" t="s">
        <v>2174</v>
      </c>
      <c r="W5" s="79" t="s">
        <v>3716</v>
      </c>
      <c r="X5" s="79"/>
      <c r="Y5" s="136" t="s">
        <v>3717</v>
      </c>
      <c r="Z5" s="17"/>
    </row>
    <row r="6" spans="1:261" ht="94.9" customHeight="1" x14ac:dyDescent="0.2">
      <c r="A6" s="96">
        <v>45865</v>
      </c>
      <c r="B6" s="80" t="s">
        <v>3745</v>
      </c>
      <c r="C6" s="80" t="s">
        <v>3746</v>
      </c>
      <c r="D6" s="80" t="s">
        <v>136</v>
      </c>
      <c r="E6" s="102"/>
      <c r="F6" s="62"/>
      <c r="G6" s="107">
        <v>2025</v>
      </c>
      <c r="H6" s="97" t="s">
        <v>21</v>
      </c>
      <c r="I6" s="97" t="str">
        <f t="shared" si="0"/>
        <v>UT</v>
      </c>
      <c r="J6" s="97" t="str">
        <f t="shared" si="1"/>
        <v>UT</v>
      </c>
      <c r="K6" s="104" t="str">
        <f t="shared" si="2"/>
        <v>Mountain</v>
      </c>
      <c r="L6" s="97" t="str">
        <f>INDEX('State '!$A$1:$C$62,MATCH($I6,'State '!$B:$B,0),3)</f>
        <v>Mountain</v>
      </c>
      <c r="M6" s="97" t="str">
        <f>INDEX('State '!$A$1:$C$62,MATCH($J6,'State '!$B:$B,0),3)</f>
        <v>Mountain</v>
      </c>
      <c r="N6" s="97"/>
      <c r="O6" s="144">
        <v>263</v>
      </c>
      <c r="P6" s="61">
        <v>44.5</v>
      </c>
      <c r="Q6" s="108">
        <v>150</v>
      </c>
      <c r="R6" s="63">
        <v>20</v>
      </c>
      <c r="S6" s="103" t="s">
        <v>138</v>
      </c>
      <c r="T6" s="104"/>
      <c r="U6" s="105"/>
      <c r="V6" s="97" t="s">
        <v>2174</v>
      </c>
      <c r="W6" s="79" t="s">
        <v>3747</v>
      </c>
      <c r="X6" s="79"/>
      <c r="Y6" s="136" t="s">
        <v>3771</v>
      </c>
      <c r="Z6" s="17"/>
    </row>
    <row r="7" spans="1:261" ht="76.5" x14ac:dyDescent="0.2">
      <c r="A7" s="96">
        <v>45419</v>
      </c>
      <c r="B7" s="80" t="s">
        <v>3411</v>
      </c>
      <c r="C7" s="80" t="s">
        <v>3412</v>
      </c>
      <c r="D7" s="80" t="s">
        <v>136</v>
      </c>
      <c r="E7" s="102" t="s">
        <v>389</v>
      </c>
      <c r="F7" s="62"/>
      <c r="G7" s="107">
        <v>2026</v>
      </c>
      <c r="H7" s="97" t="s">
        <v>6</v>
      </c>
      <c r="I7" s="97" t="str">
        <f t="shared" si="0"/>
        <v>TX</v>
      </c>
      <c r="J7" s="97" t="str">
        <f t="shared" si="1"/>
        <v>TX</v>
      </c>
      <c r="K7" s="104" t="str">
        <f t="shared" si="2"/>
        <v>South Central</v>
      </c>
      <c r="L7" s="97" t="str">
        <f>INDEX('State '!$A$1:$C$62,MATCH($I7,'State '!$B:$B,0),3)</f>
        <v>South Central</v>
      </c>
      <c r="M7" s="97" t="str">
        <f>INDEX('State '!$A$1:$C$62,MATCH($J7,'State '!$B:$B,0),3)</f>
        <v>South Central</v>
      </c>
      <c r="N7" s="97"/>
      <c r="O7" s="144">
        <v>2500</v>
      </c>
      <c r="P7" s="61">
        <v>563</v>
      </c>
      <c r="Q7" s="108">
        <v>2000</v>
      </c>
      <c r="R7" s="63">
        <v>42</v>
      </c>
      <c r="S7" s="103" t="s">
        <v>138</v>
      </c>
      <c r="T7" s="104" t="s">
        <v>2594</v>
      </c>
      <c r="U7" s="105"/>
      <c r="V7" s="97" t="s">
        <v>2174</v>
      </c>
      <c r="W7" s="79" t="s">
        <v>3770</v>
      </c>
      <c r="X7" s="79" t="s">
        <v>2816</v>
      </c>
      <c r="Y7" s="136"/>
      <c r="Z7" s="17"/>
    </row>
    <row r="8" spans="1:261" ht="63.75" x14ac:dyDescent="0.2">
      <c r="A8" s="96">
        <v>45618</v>
      </c>
      <c r="B8" s="80" t="s">
        <v>3332</v>
      </c>
      <c r="C8" s="80" t="s">
        <v>199</v>
      </c>
      <c r="D8" s="80" t="s">
        <v>142</v>
      </c>
      <c r="E8" s="102" t="s">
        <v>419</v>
      </c>
      <c r="F8" s="62"/>
      <c r="G8" s="107">
        <v>2025</v>
      </c>
      <c r="H8" s="97" t="s">
        <v>399</v>
      </c>
      <c r="I8" s="97" t="str">
        <f t="shared" si="0"/>
        <v>PA</v>
      </c>
      <c r="J8" s="97" t="str">
        <f t="shared" si="1"/>
        <v>NJ</v>
      </c>
      <c r="K8" s="104" t="str">
        <f t="shared" si="2"/>
        <v>Northeast</v>
      </c>
      <c r="L8" s="97" t="str">
        <f>INDEX('State '!$A$1:$C$62,MATCH($I8,'State '!$B:$B,0),3)</f>
        <v>Northeast</v>
      </c>
      <c r="M8" s="97" t="str">
        <f>INDEX('State '!$A$1:$C$62,MATCH($J8,'State '!$B:$B,0),3)</f>
        <v>Northeast</v>
      </c>
      <c r="N8" s="97"/>
      <c r="O8" s="144">
        <v>368</v>
      </c>
      <c r="P8" s="61">
        <v>2</v>
      </c>
      <c r="Q8" s="108">
        <v>55</v>
      </c>
      <c r="R8" s="63">
        <v>36</v>
      </c>
      <c r="S8" s="103" t="s">
        <v>135</v>
      </c>
      <c r="T8" s="104" t="s">
        <v>381</v>
      </c>
      <c r="U8" s="105" t="s">
        <v>3333</v>
      </c>
      <c r="V8" s="97" t="s">
        <v>2177</v>
      </c>
      <c r="W8" s="79" t="s">
        <v>3590</v>
      </c>
      <c r="X8" s="79"/>
      <c r="Y8" s="136" t="s">
        <v>3589</v>
      </c>
      <c r="Z8" s="17"/>
    </row>
    <row r="9" spans="1:261" ht="140.25" x14ac:dyDescent="0.2">
      <c r="A9" s="96">
        <v>45867</v>
      </c>
      <c r="B9" s="79" t="s">
        <v>3788</v>
      </c>
      <c r="C9" s="79" t="s">
        <v>3789</v>
      </c>
      <c r="D9" s="79" t="s">
        <v>136</v>
      </c>
      <c r="E9" s="79" t="s">
        <v>139</v>
      </c>
      <c r="F9" s="60"/>
      <c r="G9" s="61">
        <v>2027</v>
      </c>
      <c r="H9" s="97" t="s">
        <v>3791</v>
      </c>
      <c r="I9" s="97" t="str">
        <f t="shared" si="0"/>
        <v>DE</v>
      </c>
      <c r="J9" s="97" t="str">
        <f t="shared" si="1"/>
        <v>PA</v>
      </c>
      <c r="K9" s="104" t="str">
        <f t="shared" si="2"/>
        <v>Northeast</v>
      </c>
      <c r="L9" s="97" t="str">
        <f>INDEX('State '!$A$1:$C$62,MATCH($I9,'State '!$B:$B,0),3)</f>
        <v>Northeast</v>
      </c>
      <c r="M9" s="97" t="str">
        <f>INDEX('State '!$A$1:$C$62,MATCH($J9,'State '!$B:$B,0),3)</f>
        <v>Northeast</v>
      </c>
      <c r="N9" s="97"/>
      <c r="O9" s="144">
        <v>42.2</v>
      </c>
      <c r="P9" s="156">
        <v>2</v>
      </c>
      <c r="Q9" s="145">
        <v>32</v>
      </c>
      <c r="R9" s="98"/>
      <c r="S9" s="97" t="s">
        <v>135</v>
      </c>
      <c r="T9" s="97"/>
      <c r="U9" s="97" t="s">
        <v>3790</v>
      </c>
      <c r="V9" s="97" t="s">
        <v>2177</v>
      </c>
      <c r="W9" s="79" t="s">
        <v>3793</v>
      </c>
      <c r="X9" s="79"/>
      <c r="Y9" s="242" t="s">
        <v>3792</v>
      </c>
      <c r="Z9" s="17"/>
    </row>
    <row r="10" spans="1:261" ht="24.6" customHeight="1" x14ac:dyDescent="0.2">
      <c r="A10" s="96">
        <v>45839</v>
      </c>
      <c r="B10" s="80" t="s">
        <v>3722</v>
      </c>
      <c r="C10" s="80" t="s">
        <v>3723</v>
      </c>
      <c r="D10" s="80" t="s">
        <v>136</v>
      </c>
      <c r="E10" s="102" t="s">
        <v>3637</v>
      </c>
      <c r="F10" s="62"/>
      <c r="G10" s="107">
        <v>2027</v>
      </c>
      <c r="H10" s="97" t="s">
        <v>8</v>
      </c>
      <c r="I10" s="97" t="str">
        <f t="shared" si="0"/>
        <v>OH</v>
      </c>
      <c r="J10" s="97" t="str">
        <f t="shared" si="1"/>
        <v>OH</v>
      </c>
      <c r="K10" s="104" t="str">
        <f t="shared" si="2"/>
        <v>Northeast</v>
      </c>
      <c r="L10" s="97" t="str">
        <f>INDEX('State '!$A$1:$C$62,MATCH($I10,'State '!$B:$B,0),3)</f>
        <v>Northeast</v>
      </c>
      <c r="M10" s="97" t="str">
        <f>INDEX('State '!$A$1:$C$62,MATCH($J10,'State '!$B:$B,0),3)</f>
        <v>Northeast</v>
      </c>
      <c r="N10" s="97"/>
      <c r="O10" s="144">
        <v>10</v>
      </c>
      <c r="P10" s="61"/>
      <c r="Q10" s="108">
        <v>300</v>
      </c>
      <c r="R10" s="63"/>
      <c r="S10" s="103" t="s">
        <v>138</v>
      </c>
      <c r="T10" s="104"/>
      <c r="U10" s="105"/>
      <c r="V10" s="97" t="s">
        <v>2174</v>
      </c>
      <c r="W10" s="79" t="s">
        <v>3724</v>
      </c>
      <c r="X10" s="79" t="s">
        <v>3726</v>
      </c>
      <c r="Y10" s="136" t="s">
        <v>3725</v>
      </c>
      <c r="Z10" s="17"/>
    </row>
    <row r="11" spans="1:261" ht="127.5" x14ac:dyDescent="0.2">
      <c r="A11" s="96">
        <v>45594</v>
      </c>
      <c r="B11" s="80" t="s">
        <v>3460</v>
      </c>
      <c r="C11" s="80" t="s">
        <v>3461</v>
      </c>
      <c r="D11" s="80" t="s">
        <v>3462</v>
      </c>
      <c r="E11" s="102" t="s">
        <v>389</v>
      </c>
      <c r="F11" s="62"/>
      <c r="G11" s="107">
        <v>2026</v>
      </c>
      <c r="H11" s="97" t="s">
        <v>3463</v>
      </c>
      <c r="I11" s="97" t="str">
        <f t="shared" si="0"/>
        <v>ND</v>
      </c>
      <c r="J11" s="97" t="str">
        <f t="shared" si="1"/>
        <v>WY</v>
      </c>
      <c r="K11" s="104" t="str">
        <f t="shared" si="2"/>
        <v>Mountain</v>
      </c>
      <c r="L11" s="97" t="str">
        <f>INDEX('State '!$A$1:$C$62,MATCH($I11,'State '!$B:$B,0),3)</f>
        <v>Mountain</v>
      </c>
      <c r="M11" s="97" t="str">
        <f>INDEX('State '!$A$1:$C$62,MATCH($J11,'State '!$B:$B,0),3)</f>
        <v>Mountain</v>
      </c>
      <c r="N11" s="97"/>
      <c r="O11" s="144"/>
      <c r="P11" s="61"/>
      <c r="Q11" s="108"/>
      <c r="R11" s="63"/>
      <c r="S11" s="103" t="s">
        <v>135</v>
      </c>
      <c r="T11" s="104" t="s">
        <v>381</v>
      </c>
      <c r="U11" s="105" t="s">
        <v>3464</v>
      </c>
      <c r="V11" s="97" t="s">
        <v>2177</v>
      </c>
      <c r="W11" s="137" t="s">
        <v>3465</v>
      </c>
      <c r="X11" s="79"/>
      <c r="Y11" s="136"/>
      <c r="Z11" s="17"/>
    </row>
    <row r="12" spans="1:261" ht="191.25" x14ac:dyDescent="0.2">
      <c r="A12" s="96">
        <v>45586</v>
      </c>
      <c r="B12" s="80" t="s">
        <v>3375</v>
      </c>
      <c r="C12" s="80" t="s">
        <v>3376</v>
      </c>
      <c r="D12" s="80" t="s">
        <v>140</v>
      </c>
      <c r="E12" s="102" t="s">
        <v>389</v>
      </c>
      <c r="F12" s="62"/>
      <c r="G12" s="107">
        <v>2026</v>
      </c>
      <c r="H12" s="97" t="s">
        <v>3463</v>
      </c>
      <c r="I12" s="97" t="str">
        <f t="shared" si="0"/>
        <v>ND</v>
      </c>
      <c r="J12" s="97" t="str">
        <f t="shared" si="1"/>
        <v>WY</v>
      </c>
      <c r="K12" s="104" t="str">
        <f t="shared" si="2"/>
        <v>Mountain</v>
      </c>
      <c r="L12" s="97" t="str">
        <f>INDEX('State '!$A$1:$C$62,MATCH($I12,'State '!$B:$B,0),3)</f>
        <v>Mountain</v>
      </c>
      <c r="M12" s="97" t="str">
        <f>INDEX('State '!$A$1:$C$62,MATCH($J12,'State '!$B:$B,0),3)</f>
        <v>Mountain</v>
      </c>
      <c r="N12" s="97"/>
      <c r="O12" s="144">
        <v>555</v>
      </c>
      <c r="P12" s="61"/>
      <c r="Q12" s="108">
        <v>300</v>
      </c>
      <c r="R12" s="63"/>
      <c r="S12" s="103" t="s">
        <v>135</v>
      </c>
      <c r="T12" s="104" t="s">
        <v>381</v>
      </c>
      <c r="U12" s="105" t="s">
        <v>3378</v>
      </c>
      <c r="V12" s="97" t="s">
        <v>2174</v>
      </c>
      <c r="W12" s="79" t="s">
        <v>3377</v>
      </c>
      <c r="X12" s="79"/>
      <c r="Y12" s="136" t="s">
        <v>3466</v>
      </c>
      <c r="Z12" s="17"/>
    </row>
    <row r="13" spans="1:261" ht="137.44999999999999" customHeight="1" x14ac:dyDescent="0.2">
      <c r="A13" s="96">
        <v>45865</v>
      </c>
      <c r="B13" s="80" t="s">
        <v>3734</v>
      </c>
      <c r="C13" s="80" t="s">
        <v>3739</v>
      </c>
      <c r="D13" s="80" t="s">
        <v>136</v>
      </c>
      <c r="E13" s="102" t="s">
        <v>139</v>
      </c>
      <c r="F13" s="62"/>
      <c r="G13" s="107">
        <v>2028</v>
      </c>
      <c r="H13" s="97" t="s">
        <v>0</v>
      </c>
      <c r="I13" s="97" t="str">
        <f t="shared" si="0"/>
        <v>LA</v>
      </c>
      <c r="J13" s="97" t="str">
        <f t="shared" si="1"/>
        <v>LA</v>
      </c>
      <c r="K13" s="104" t="str">
        <f t="shared" si="2"/>
        <v>South Central</v>
      </c>
      <c r="L13" s="97" t="str">
        <f>INDEX('State '!$A$1:$C$62,MATCH($I13,'State '!$B:$B,0),3)</f>
        <v>South Central</v>
      </c>
      <c r="M13" s="97" t="str">
        <f>INDEX('State '!$A$1:$C$62,MATCH($J13,'State '!$B:$B,0),3)</f>
        <v>South Central</v>
      </c>
      <c r="N13" s="97"/>
      <c r="O13" s="144"/>
      <c r="P13" s="61"/>
      <c r="Q13" s="108">
        <v>54.2</v>
      </c>
      <c r="R13" s="63">
        <v>24</v>
      </c>
      <c r="S13" s="103" t="s">
        <v>138</v>
      </c>
      <c r="T13" s="104"/>
      <c r="U13" s="105" t="s">
        <v>3737</v>
      </c>
      <c r="V13" s="97" t="s">
        <v>2174</v>
      </c>
      <c r="W13" s="260" t="s">
        <v>3736</v>
      </c>
      <c r="X13" s="79" t="s">
        <v>3735</v>
      </c>
      <c r="Y13" s="136" t="s">
        <v>3738</v>
      </c>
      <c r="Z13" s="17"/>
    </row>
    <row r="14" spans="1:261" ht="192.6" customHeight="1" x14ac:dyDescent="0.2">
      <c r="A14" s="96">
        <v>45524</v>
      </c>
      <c r="B14" s="80" t="s">
        <v>3467</v>
      </c>
      <c r="C14" s="80" t="s">
        <v>3576</v>
      </c>
      <c r="D14" s="80" t="s">
        <v>136</v>
      </c>
      <c r="E14" s="102" t="s">
        <v>419</v>
      </c>
      <c r="F14" s="62"/>
      <c r="G14" s="107">
        <v>2026</v>
      </c>
      <c r="H14" s="97" t="s">
        <v>6</v>
      </c>
      <c r="I14" s="97" t="str">
        <f t="shared" si="0"/>
        <v>TX</v>
      </c>
      <c r="J14" s="97" t="str">
        <f t="shared" si="1"/>
        <v>TX</v>
      </c>
      <c r="K14" s="104" t="str">
        <f t="shared" si="2"/>
        <v>South Central</v>
      </c>
      <c r="L14" s="97" t="str">
        <f>INDEX('State '!$A$1:$C$62,MATCH($I14,'State '!$B:$B,0),3)</f>
        <v>South Central</v>
      </c>
      <c r="M14" s="97" t="str">
        <f>INDEX('State '!$A$1:$C$62,MATCH($J14,'State '!$B:$B,0),3)</f>
        <v>South Central</v>
      </c>
      <c r="N14" s="97"/>
      <c r="O14" s="144"/>
      <c r="P14" s="61">
        <v>366</v>
      </c>
      <c r="Q14" s="108">
        <v>2500</v>
      </c>
      <c r="R14" s="63">
        <v>42</v>
      </c>
      <c r="S14" s="103" t="s">
        <v>138</v>
      </c>
      <c r="T14" s="104" t="s">
        <v>2594</v>
      </c>
      <c r="U14" s="105"/>
      <c r="V14" s="97" t="s">
        <v>2174</v>
      </c>
      <c r="W14" s="243" t="s">
        <v>3468</v>
      </c>
      <c r="X14" s="79" t="s">
        <v>3699</v>
      </c>
      <c r="Y14" s="136" t="s">
        <v>3769</v>
      </c>
      <c r="Z14" s="17"/>
    </row>
    <row r="15" spans="1:261" ht="99.6" customHeight="1" x14ac:dyDescent="0.2">
      <c r="A15" s="96">
        <v>45848</v>
      </c>
      <c r="B15" s="80" t="s">
        <v>3413</v>
      </c>
      <c r="C15" s="80" t="s">
        <v>3414</v>
      </c>
      <c r="D15" s="80" t="s">
        <v>136</v>
      </c>
      <c r="E15" s="102" t="s">
        <v>419</v>
      </c>
      <c r="F15" s="62"/>
      <c r="G15" s="107">
        <v>2026</v>
      </c>
      <c r="H15" s="97" t="s">
        <v>6</v>
      </c>
      <c r="I15" s="97" t="str">
        <f t="shared" si="0"/>
        <v>TX</v>
      </c>
      <c r="J15" s="97" t="str">
        <f t="shared" si="1"/>
        <v>TX</v>
      </c>
      <c r="K15" s="104" t="str">
        <f t="shared" si="2"/>
        <v>South Central</v>
      </c>
      <c r="L15" s="97" t="str">
        <f>INDEX('State '!$A$1:$C$62,MATCH($I15,'State '!$B:$B,0),3)</f>
        <v>South Central</v>
      </c>
      <c r="M15" s="97" t="str">
        <f>INDEX('State '!$A$1:$C$62,MATCH($J15,'State '!$B:$B,0),3)</f>
        <v>South Central</v>
      </c>
      <c r="N15" s="97"/>
      <c r="O15" s="144"/>
      <c r="P15" s="61">
        <v>193</v>
      </c>
      <c r="Q15" s="108">
        <v>3500</v>
      </c>
      <c r="R15" s="63" t="s">
        <v>3504</v>
      </c>
      <c r="S15" s="103" t="s">
        <v>138</v>
      </c>
      <c r="T15" s="104" t="s">
        <v>2594</v>
      </c>
      <c r="U15" s="105"/>
      <c r="V15" s="97" t="s">
        <v>2174</v>
      </c>
      <c r="W15" s="79" t="s">
        <v>3579</v>
      </c>
      <c r="X15" s="79" t="s">
        <v>3699</v>
      </c>
      <c r="Y15" s="136" t="s">
        <v>3719</v>
      </c>
      <c r="Z15" s="56"/>
    </row>
    <row r="16" spans="1:261" ht="99.6" customHeight="1" x14ac:dyDescent="0.2">
      <c r="A16" s="96">
        <v>44126</v>
      </c>
      <c r="B16" s="79" t="s">
        <v>2787</v>
      </c>
      <c r="C16" s="79" t="s">
        <v>2788</v>
      </c>
      <c r="D16" s="79" t="s">
        <v>136</v>
      </c>
      <c r="E16" s="102" t="s">
        <v>3591</v>
      </c>
      <c r="F16" s="60"/>
      <c r="G16" s="61" t="s">
        <v>382</v>
      </c>
      <c r="H16" s="97" t="s">
        <v>6</v>
      </c>
      <c r="I16" s="97" t="str">
        <f t="shared" si="0"/>
        <v>TX</v>
      </c>
      <c r="J16" s="97" t="str">
        <f t="shared" si="1"/>
        <v>TX</v>
      </c>
      <c r="K16" s="104" t="str">
        <f t="shared" si="2"/>
        <v>South Central</v>
      </c>
      <c r="L16" s="97" t="str">
        <f>INDEX('State '!$A$1:$C$62,MATCH($I16,'State '!$B:$B,0),3)</f>
        <v>South Central</v>
      </c>
      <c r="M16" s="97" t="str">
        <f>INDEX('State '!$A$1:$C$62,MATCH($J16,'State '!$B:$B,0),3)</f>
        <v>South Central</v>
      </c>
      <c r="N16" s="97"/>
      <c r="O16" s="144"/>
      <c r="P16" s="156"/>
      <c r="Q16" s="145">
        <v>2000</v>
      </c>
      <c r="R16" s="98"/>
      <c r="S16" s="97" t="s">
        <v>138</v>
      </c>
      <c r="T16" s="97" t="s">
        <v>2594</v>
      </c>
      <c r="U16" s="97"/>
      <c r="V16" s="97" t="s">
        <v>2174</v>
      </c>
      <c r="W16" s="79" t="s">
        <v>2789</v>
      </c>
      <c r="X16" s="79"/>
      <c r="Y16" s="136"/>
      <c r="Z16" s="17"/>
    </row>
    <row r="17" spans="1:26" s="56" customFormat="1" ht="173.45" customHeight="1" x14ac:dyDescent="0.2">
      <c r="A17" s="96">
        <v>45755</v>
      </c>
      <c r="B17" s="79" t="s">
        <v>3573</v>
      </c>
      <c r="C17" s="79" t="s">
        <v>1939</v>
      </c>
      <c r="D17" s="79" t="s">
        <v>140</v>
      </c>
      <c r="E17" s="102" t="s">
        <v>139</v>
      </c>
      <c r="F17" s="60"/>
      <c r="G17" s="61"/>
      <c r="H17" s="97" t="s">
        <v>8</v>
      </c>
      <c r="I17" s="97" t="str">
        <f t="shared" si="0"/>
        <v>OH</v>
      </c>
      <c r="J17" s="97" t="str">
        <f t="shared" si="1"/>
        <v>OH</v>
      </c>
      <c r="K17" s="104" t="str">
        <f t="shared" si="2"/>
        <v>Northeast</v>
      </c>
      <c r="L17" s="97" t="str">
        <f>INDEX('State '!$A$1:$C$62,MATCH($I17,'State '!$B:$B,0),3)</f>
        <v>Northeast</v>
      </c>
      <c r="M17" s="97" t="str">
        <f>INDEX('State '!$A$1:$C$62,MATCH($J17,'State '!$B:$B,0),3)</f>
        <v>Northeast</v>
      </c>
      <c r="N17" s="97"/>
      <c r="O17" s="144"/>
      <c r="P17" s="156"/>
      <c r="Q17" s="145">
        <v>2000</v>
      </c>
      <c r="R17" s="98"/>
      <c r="S17" s="97" t="s">
        <v>135</v>
      </c>
      <c r="T17" s="97" t="s">
        <v>381</v>
      </c>
      <c r="U17" s="97"/>
      <c r="V17" s="97" t="s">
        <v>2177</v>
      </c>
      <c r="W17" s="79" t="s">
        <v>3728</v>
      </c>
      <c r="X17" s="79" t="s">
        <v>3524</v>
      </c>
      <c r="Y17" s="136" t="s">
        <v>3574</v>
      </c>
      <c r="Z17" s="17"/>
    </row>
    <row r="18" spans="1:26" ht="89.25" x14ac:dyDescent="0.2">
      <c r="A18" s="96">
        <v>45575</v>
      </c>
      <c r="B18" s="79" t="s">
        <v>3472</v>
      </c>
      <c r="C18" s="79" t="s">
        <v>3469</v>
      </c>
      <c r="D18" s="79" t="s">
        <v>134</v>
      </c>
      <c r="E18" s="102" t="s">
        <v>139</v>
      </c>
      <c r="F18" s="60"/>
      <c r="G18" s="61">
        <v>2029</v>
      </c>
      <c r="H18" s="97" t="s">
        <v>47</v>
      </c>
      <c r="I18" s="97" t="str">
        <f t="shared" si="0"/>
        <v>GM</v>
      </c>
      <c r="J18" s="97" t="str">
        <f t="shared" si="1"/>
        <v>GM</v>
      </c>
      <c r="K18" s="104" t="str">
        <f t="shared" si="2"/>
        <v>Gulf of Mexico</v>
      </c>
      <c r="L18" s="97" t="str">
        <f>INDEX('State '!$A$1:$C$62,MATCH($I18,'State '!$B:$B,0),3)</f>
        <v>Gulf of Mexico</v>
      </c>
      <c r="M18" s="97" t="str">
        <f>INDEX('State '!$A$1:$C$62,MATCH($J18,'State '!$B:$B,0),3)</f>
        <v>Gulf of Mexico</v>
      </c>
      <c r="N18" s="97"/>
      <c r="O18" s="144"/>
      <c r="P18" s="156">
        <v>60</v>
      </c>
      <c r="Q18" s="145">
        <v>125</v>
      </c>
      <c r="R18" s="98"/>
      <c r="S18" s="97" t="s">
        <v>138</v>
      </c>
      <c r="T18" s="97" t="s">
        <v>381</v>
      </c>
      <c r="U18" s="97"/>
      <c r="V18" s="97" t="s">
        <v>2174</v>
      </c>
      <c r="W18" s="244" t="s">
        <v>3470</v>
      </c>
      <c r="X18" s="79" t="s">
        <v>2815</v>
      </c>
      <c r="Y18" s="136" t="s">
        <v>3471</v>
      </c>
      <c r="Z18" s="17"/>
    </row>
    <row r="19" spans="1:26" ht="63.75" x14ac:dyDescent="0.2">
      <c r="A19" s="96">
        <v>45642</v>
      </c>
      <c r="B19" s="79" t="s">
        <v>3508</v>
      </c>
      <c r="C19" s="79" t="s">
        <v>3107</v>
      </c>
      <c r="D19" s="79" t="s">
        <v>140</v>
      </c>
      <c r="E19" s="102" t="s">
        <v>137</v>
      </c>
      <c r="F19" s="60"/>
      <c r="G19" s="61">
        <v>2027</v>
      </c>
      <c r="H19" s="97" t="s">
        <v>1701</v>
      </c>
      <c r="I19" s="97" t="str">
        <f t="shared" si="0"/>
        <v>PA</v>
      </c>
      <c r="J19" s="97" t="str">
        <f t="shared" si="1"/>
        <v>VA</v>
      </c>
      <c r="K19" s="104" t="str">
        <f t="shared" si="2"/>
        <v>Northeast</v>
      </c>
      <c r="L19" s="97" t="str">
        <f>INDEX('State '!$A$1:$C$62,MATCH($I19,'State '!$B:$B,0),3)</f>
        <v>Northeast</v>
      </c>
      <c r="M19" s="97" t="str">
        <f>INDEX('State '!$A$1:$C$62,MATCH($J19,'State '!$B:$B,0),3)</f>
        <v>Northeast</v>
      </c>
      <c r="N19" s="97"/>
      <c r="O19" s="144"/>
      <c r="P19" s="156">
        <v>171</v>
      </c>
      <c r="Q19" s="145">
        <v>67.5</v>
      </c>
      <c r="R19" s="98"/>
      <c r="S19" s="97" t="s">
        <v>135</v>
      </c>
      <c r="T19" s="97" t="s">
        <v>381</v>
      </c>
      <c r="U19" s="97" t="s">
        <v>3505</v>
      </c>
      <c r="V19" s="97" t="s">
        <v>2177</v>
      </c>
      <c r="W19" s="244" t="s">
        <v>3507</v>
      </c>
      <c r="X19" s="79" t="s">
        <v>2821</v>
      </c>
      <c r="Y19" s="136" t="s">
        <v>3506</v>
      </c>
      <c r="Z19" s="17"/>
    </row>
    <row r="20" spans="1:26" ht="127.5" x14ac:dyDescent="0.2">
      <c r="A20" s="96">
        <v>45636</v>
      </c>
      <c r="B20" s="79" t="s">
        <v>3509</v>
      </c>
      <c r="C20" s="79" t="s">
        <v>1991</v>
      </c>
      <c r="D20" s="79" t="s">
        <v>140</v>
      </c>
      <c r="E20" s="79" t="s">
        <v>137</v>
      </c>
      <c r="F20" s="60"/>
      <c r="G20" s="110">
        <v>2026</v>
      </c>
      <c r="H20" s="97" t="s">
        <v>37</v>
      </c>
      <c r="I20" s="97" t="str">
        <f t="shared" si="0"/>
        <v>OK</v>
      </c>
      <c r="J20" s="97" t="str">
        <f t="shared" si="1"/>
        <v>OK</v>
      </c>
      <c r="K20" s="104" t="str">
        <f t="shared" si="2"/>
        <v>South Central</v>
      </c>
      <c r="L20" s="97" t="str">
        <f>INDEX('State '!$A$1:$C$62,MATCH($I20,'State '!$B:$B,0),3)</f>
        <v>South Central</v>
      </c>
      <c r="M20" s="97" t="str">
        <f>INDEX('State '!$A$1:$C$62,MATCH($J20,'State '!$B:$B,0),3)</f>
        <v>South Central</v>
      </c>
      <c r="N20" s="97"/>
      <c r="O20" s="144">
        <v>48</v>
      </c>
      <c r="P20" s="175"/>
      <c r="Q20" s="145">
        <v>98</v>
      </c>
      <c r="R20" s="98"/>
      <c r="S20" s="97" t="s">
        <v>138</v>
      </c>
      <c r="T20" s="97" t="s">
        <v>381</v>
      </c>
      <c r="U20" s="97" t="s">
        <v>3510</v>
      </c>
      <c r="V20" s="97" t="s">
        <v>2174</v>
      </c>
      <c r="W20" s="243" t="s">
        <v>3511</v>
      </c>
      <c r="X20" s="79" t="s">
        <v>2821</v>
      </c>
      <c r="Y20" s="136" t="s">
        <v>3506</v>
      </c>
      <c r="Z20" s="17"/>
    </row>
    <row r="21" spans="1:26" ht="76.5" x14ac:dyDescent="0.2">
      <c r="A21" s="96">
        <v>45573</v>
      </c>
      <c r="B21" s="79" t="s">
        <v>3294</v>
      </c>
      <c r="C21" s="79" t="s">
        <v>3760</v>
      </c>
      <c r="D21" s="79" t="s">
        <v>140</v>
      </c>
      <c r="E21" s="79" t="s">
        <v>419</v>
      </c>
      <c r="F21" s="60"/>
      <c r="G21" s="61">
        <v>2025</v>
      </c>
      <c r="H21" s="97" t="s">
        <v>19</v>
      </c>
      <c r="I21" s="97" t="str">
        <f t="shared" si="0"/>
        <v>VA</v>
      </c>
      <c r="J21" s="97" t="str">
        <f t="shared" si="1"/>
        <v>VA</v>
      </c>
      <c r="K21" s="104" t="str">
        <f t="shared" si="2"/>
        <v>Northeast</v>
      </c>
      <c r="L21" s="97" t="str">
        <f>INDEX('State '!$A$1:$C$62,MATCH($I21,'State '!$B:$B,0),3)</f>
        <v>Northeast</v>
      </c>
      <c r="M21" s="97" t="str">
        <f>INDEX('State '!$A$1:$C$62,MATCH($J21,'State '!$B:$B,0),3)</f>
        <v>Northeast</v>
      </c>
      <c r="N21" s="97"/>
      <c r="O21" s="144">
        <v>117.7</v>
      </c>
      <c r="P21" s="156">
        <v>6.35</v>
      </c>
      <c r="Q21" s="145">
        <v>105</v>
      </c>
      <c r="R21" s="98">
        <v>24</v>
      </c>
      <c r="S21" s="97" t="s">
        <v>135</v>
      </c>
      <c r="T21" s="97" t="s">
        <v>381</v>
      </c>
      <c r="U21" s="97" t="s">
        <v>3295</v>
      </c>
      <c r="V21" s="97" t="s">
        <v>2174</v>
      </c>
      <c r="W21" s="79" t="s">
        <v>3379</v>
      </c>
      <c r="X21" s="79" t="s">
        <v>2819</v>
      </c>
      <c r="Y21" s="136" t="s">
        <v>3592</v>
      </c>
    </row>
    <row r="22" spans="1:26" ht="127.5" x14ac:dyDescent="0.2">
      <c r="A22" s="96">
        <v>45551</v>
      </c>
      <c r="B22" s="79" t="s">
        <v>2744</v>
      </c>
      <c r="C22" s="79" t="s">
        <v>2745</v>
      </c>
      <c r="D22" s="79" t="s">
        <v>140</v>
      </c>
      <c r="E22" s="79" t="s">
        <v>2630</v>
      </c>
      <c r="F22" s="60">
        <v>44183</v>
      </c>
      <c r="G22" s="110">
        <v>2024</v>
      </c>
      <c r="H22" s="97" t="s">
        <v>6</v>
      </c>
      <c r="I22" s="97" t="str">
        <f t="shared" si="0"/>
        <v>TX</v>
      </c>
      <c r="J22" s="97" t="str">
        <f t="shared" si="1"/>
        <v>TX</v>
      </c>
      <c r="K22" s="104" t="str">
        <f t="shared" si="2"/>
        <v>South Central</v>
      </c>
      <c r="L22" s="97" t="str">
        <f>INDEX('State '!$A$1:$C$62,MATCH($I22,'State '!$B:$B,0),3)</f>
        <v>South Central</v>
      </c>
      <c r="M22" s="97" t="str">
        <f>INDEX('State '!$A$1:$C$62,MATCH($J22,'State '!$B:$B,0),3)</f>
        <v>South Central</v>
      </c>
      <c r="N22" s="97"/>
      <c r="O22" s="144">
        <v>312</v>
      </c>
      <c r="P22" s="156">
        <v>21</v>
      </c>
      <c r="Q22" s="145">
        <v>1530</v>
      </c>
      <c r="R22" s="98">
        <v>42</v>
      </c>
      <c r="S22" s="97" t="s">
        <v>135</v>
      </c>
      <c r="T22" s="97" t="s">
        <v>381</v>
      </c>
      <c r="U22" s="97" t="s">
        <v>2746</v>
      </c>
      <c r="V22" s="97" t="s">
        <v>2174</v>
      </c>
      <c r="W22" s="79" t="s">
        <v>3501</v>
      </c>
      <c r="X22" s="79" t="s">
        <v>2816</v>
      </c>
      <c r="Y22" s="136"/>
      <c r="Z22" s="17"/>
    </row>
    <row r="23" spans="1:26" ht="76.5" x14ac:dyDescent="0.2">
      <c r="A23" s="96">
        <v>45866</v>
      </c>
      <c r="B23" s="79" t="s">
        <v>3280</v>
      </c>
      <c r="C23" s="79" t="s">
        <v>2772</v>
      </c>
      <c r="D23" s="79" t="s">
        <v>136</v>
      </c>
      <c r="E23" s="79" t="s">
        <v>419</v>
      </c>
      <c r="F23" s="60"/>
      <c r="G23" s="61">
        <v>2027</v>
      </c>
      <c r="H23" s="97" t="s">
        <v>429</v>
      </c>
      <c r="I23" s="97" t="str">
        <f t="shared" si="0"/>
        <v>TX</v>
      </c>
      <c r="J23" s="97" t="str">
        <f t="shared" si="1"/>
        <v>LA</v>
      </c>
      <c r="K23" s="104" t="str">
        <f t="shared" si="2"/>
        <v>South Central</v>
      </c>
      <c r="L23" s="97" t="str">
        <f>INDEX('State '!$A$1:$C$62,MATCH($I23,'State '!$B:$B,0),3)</f>
        <v>South Central</v>
      </c>
      <c r="M23" s="97" t="str">
        <f>INDEX('State '!$A$1:$C$62,MATCH($J23,'State '!$B:$B,0),3)</f>
        <v>South Central</v>
      </c>
      <c r="N23" s="97"/>
      <c r="O23" s="144"/>
      <c r="P23" s="156">
        <v>91.4</v>
      </c>
      <c r="Q23" s="145">
        <v>1800</v>
      </c>
      <c r="R23" s="98" t="s">
        <v>3279</v>
      </c>
      <c r="S23" s="97" t="s">
        <v>135</v>
      </c>
      <c r="T23" s="97" t="s">
        <v>381</v>
      </c>
      <c r="U23" s="97" t="s">
        <v>3315</v>
      </c>
      <c r="V23" s="97" t="s">
        <v>2177</v>
      </c>
      <c r="W23" s="79" t="s">
        <v>3757</v>
      </c>
      <c r="X23" s="79" t="s">
        <v>2816</v>
      </c>
      <c r="Y23" s="136" t="s">
        <v>3756</v>
      </c>
      <c r="Z23" s="17"/>
    </row>
    <row r="24" spans="1:26" ht="137.44999999999999" customHeight="1" x14ac:dyDescent="0.2">
      <c r="A24" s="96">
        <v>45866</v>
      </c>
      <c r="B24" s="79" t="s">
        <v>3281</v>
      </c>
      <c r="C24" s="79" t="s">
        <v>2772</v>
      </c>
      <c r="D24" s="79" t="s">
        <v>136</v>
      </c>
      <c r="E24" s="79" t="s">
        <v>419</v>
      </c>
      <c r="F24" s="60"/>
      <c r="G24" s="61">
        <v>2027</v>
      </c>
      <c r="H24" s="97" t="s">
        <v>429</v>
      </c>
      <c r="I24" s="97" t="str">
        <f t="shared" si="0"/>
        <v>TX</v>
      </c>
      <c r="J24" s="97" t="str">
        <f t="shared" si="1"/>
        <v>LA</v>
      </c>
      <c r="K24" s="104" t="str">
        <f t="shared" si="2"/>
        <v>South Central</v>
      </c>
      <c r="L24" s="97" t="str">
        <f>INDEX('State '!$A$1:$C$62,MATCH($I24,'State '!$B:$B,0),3)</f>
        <v>South Central</v>
      </c>
      <c r="M24" s="97" t="str">
        <f>INDEX('State '!$A$1:$C$62,MATCH($J24,'State '!$B:$B,0),3)</f>
        <v>South Central</v>
      </c>
      <c r="N24" s="97"/>
      <c r="O24" s="144"/>
      <c r="P24" s="156"/>
      <c r="Q24" s="145">
        <v>2200</v>
      </c>
      <c r="R24" s="98"/>
      <c r="S24" s="97" t="s">
        <v>135</v>
      </c>
      <c r="T24" s="97" t="s">
        <v>381</v>
      </c>
      <c r="U24" s="97" t="s">
        <v>3315</v>
      </c>
      <c r="V24" s="97" t="s">
        <v>2177</v>
      </c>
      <c r="W24" s="79" t="s">
        <v>3758</v>
      </c>
      <c r="X24" s="231" t="s">
        <v>2816</v>
      </c>
      <c r="Y24" s="136" t="s">
        <v>3756</v>
      </c>
      <c r="Z24" s="17"/>
    </row>
    <row r="25" spans="1:26" ht="63.75" x14ac:dyDescent="0.2">
      <c r="A25" s="96">
        <v>45749</v>
      </c>
      <c r="B25" s="79" t="s">
        <v>3007</v>
      </c>
      <c r="C25" s="79" t="s">
        <v>280</v>
      </c>
      <c r="D25" s="79" t="s">
        <v>136</v>
      </c>
      <c r="E25" s="79" t="s">
        <v>137</v>
      </c>
      <c r="F25" s="60"/>
      <c r="G25" s="61">
        <v>2025</v>
      </c>
      <c r="H25" s="97" t="s">
        <v>3008</v>
      </c>
      <c r="I25" s="97" t="str">
        <f t="shared" si="0"/>
        <v>ID</v>
      </c>
      <c r="J25" s="97" t="str">
        <f t="shared" si="1"/>
        <v>WY</v>
      </c>
      <c r="K25" s="104" t="str">
        <f t="shared" si="2"/>
        <v>Mountain</v>
      </c>
      <c r="L25" s="97" t="str">
        <f>INDEX('State '!$A$1:$C$62,MATCH($I25,'State '!$B:$B,0),3)</f>
        <v>Mountain</v>
      </c>
      <c r="M25" s="97" t="str">
        <f>INDEX('State '!$A$1:$C$62,MATCH($J25,'State '!$B:$B,0),3)</f>
        <v>Mountain</v>
      </c>
      <c r="N25" s="97"/>
      <c r="O25" s="144"/>
      <c r="P25" s="156">
        <v>49</v>
      </c>
      <c r="Q25" s="145">
        <v>2</v>
      </c>
      <c r="R25" s="98">
        <v>24</v>
      </c>
      <c r="S25" s="97" t="s">
        <v>135</v>
      </c>
      <c r="T25" s="97" t="s">
        <v>3512</v>
      </c>
      <c r="U25" s="97" t="s">
        <v>3009</v>
      </c>
      <c r="V25" s="97" t="s">
        <v>2177</v>
      </c>
      <c r="W25" s="79" t="s">
        <v>3513</v>
      </c>
      <c r="X25" s="231" t="s">
        <v>2821</v>
      </c>
      <c r="Y25" s="136" t="s">
        <v>3010</v>
      </c>
    </row>
    <row r="26" spans="1:26" ht="114.75" x14ac:dyDescent="0.2">
      <c r="A26" s="96">
        <v>45768</v>
      </c>
      <c r="B26" s="79" t="s">
        <v>3761</v>
      </c>
      <c r="C26" s="79" t="s">
        <v>3762</v>
      </c>
      <c r="D26" s="79" t="s">
        <v>140</v>
      </c>
      <c r="E26" s="79" t="s">
        <v>139</v>
      </c>
      <c r="F26" s="60"/>
      <c r="G26" s="61">
        <v>2031</v>
      </c>
      <c r="H26" s="97" t="s">
        <v>0</v>
      </c>
      <c r="I26" s="97" t="str">
        <f t="shared" si="0"/>
        <v>LA</v>
      </c>
      <c r="J26" s="97" t="str">
        <f t="shared" si="1"/>
        <v>LA</v>
      </c>
      <c r="K26" s="104" t="str">
        <f t="shared" si="2"/>
        <v>South Central</v>
      </c>
      <c r="L26" s="97" t="str">
        <f>INDEX('State '!$A$1:$C$62,MATCH($I26,'State '!$B:$B,0),3)</f>
        <v>South Central</v>
      </c>
      <c r="M26" s="97" t="str">
        <f>INDEX('State '!$A$1:$C$62,MATCH($J26,'State '!$B:$B,0),3)</f>
        <v>South Central</v>
      </c>
      <c r="N26" s="97"/>
      <c r="O26" s="144"/>
      <c r="P26" s="156"/>
      <c r="Q26" s="145">
        <v>930</v>
      </c>
      <c r="R26" s="98"/>
      <c r="S26" s="97" t="s">
        <v>138</v>
      </c>
      <c r="T26" s="97"/>
      <c r="U26" s="97" t="s">
        <v>3765</v>
      </c>
      <c r="V26" s="97" t="s">
        <v>2174</v>
      </c>
      <c r="W26" s="79" t="s">
        <v>3763</v>
      </c>
      <c r="X26" s="79"/>
      <c r="Y26" s="136" t="s">
        <v>3764</v>
      </c>
      <c r="Z26" s="17"/>
    </row>
    <row r="27" spans="1:26" ht="102" x14ac:dyDescent="0.2">
      <c r="A27" s="96">
        <v>45594</v>
      </c>
      <c r="B27" s="79" t="s">
        <v>3298</v>
      </c>
      <c r="C27" s="79" t="s">
        <v>206</v>
      </c>
      <c r="D27" s="79" t="s">
        <v>134</v>
      </c>
      <c r="E27" s="79" t="s">
        <v>2198</v>
      </c>
      <c r="F27" s="60"/>
      <c r="G27" s="61">
        <v>2025</v>
      </c>
      <c r="H27" s="97" t="s">
        <v>52</v>
      </c>
      <c r="I27" s="97" t="str">
        <f t="shared" si="0"/>
        <v>TN</v>
      </c>
      <c r="J27" s="97" t="str">
        <f t="shared" si="1"/>
        <v>TN</v>
      </c>
      <c r="K27" s="104" t="str">
        <f t="shared" si="2"/>
        <v>Midwest</v>
      </c>
      <c r="L27" s="97" t="str">
        <f>INDEX('State '!$A$1:$C$62,MATCH($I27,'State '!$B:$B,0),3)</f>
        <v>Midwest</v>
      </c>
      <c r="M27" s="97" t="str">
        <f>INDEX('State '!$A$1:$C$62,MATCH($J27,'State '!$B:$B,0),3)</f>
        <v>Midwest</v>
      </c>
      <c r="N27" s="97"/>
      <c r="O27" s="144"/>
      <c r="P27" s="156">
        <v>32</v>
      </c>
      <c r="Q27" s="145">
        <v>245</v>
      </c>
      <c r="R27" s="98">
        <v>24</v>
      </c>
      <c r="S27" s="97" t="s">
        <v>135</v>
      </c>
      <c r="T27" s="97" t="s">
        <v>381</v>
      </c>
      <c r="U27" s="97" t="s">
        <v>3299</v>
      </c>
      <c r="V27" s="97" t="s">
        <v>2174</v>
      </c>
      <c r="W27" s="79" t="s">
        <v>3473</v>
      </c>
      <c r="X27" s="79" t="s">
        <v>2817</v>
      </c>
      <c r="Y27" s="136" t="s">
        <v>3594</v>
      </c>
    </row>
    <row r="28" spans="1:26" ht="51" x14ac:dyDescent="0.2">
      <c r="A28" s="96">
        <v>45593</v>
      </c>
      <c r="B28" s="79" t="s">
        <v>3474</v>
      </c>
      <c r="C28" s="79" t="s">
        <v>3760</v>
      </c>
      <c r="D28" s="79" t="s">
        <v>140</v>
      </c>
      <c r="E28" s="79" t="s">
        <v>139</v>
      </c>
      <c r="F28" s="60"/>
      <c r="G28" s="61">
        <v>2029</v>
      </c>
      <c r="H28" s="97" t="s">
        <v>22</v>
      </c>
      <c r="I28" s="97" t="str">
        <f t="shared" si="0"/>
        <v>GA</v>
      </c>
      <c r="J28" s="97" t="str">
        <f t="shared" si="1"/>
        <v>GA</v>
      </c>
      <c r="K28" s="104" t="str">
        <f t="shared" si="2"/>
        <v>Southeast</v>
      </c>
      <c r="L28" s="97" t="str">
        <f>INDEX('State '!$A$1:$C$62,MATCH($I28,'State '!$B:$B,0),3)</f>
        <v>Southeast</v>
      </c>
      <c r="M28" s="97" t="str">
        <f>INDEX('State '!$A$1:$C$62,MATCH($J28,'State '!$B:$B,0),3)</f>
        <v>Southeast</v>
      </c>
      <c r="N28" s="97"/>
      <c r="O28" s="144"/>
      <c r="P28" s="156"/>
      <c r="Q28" s="145">
        <v>500</v>
      </c>
      <c r="R28" s="98"/>
      <c r="S28" s="97"/>
      <c r="T28" s="97"/>
      <c r="U28" s="97"/>
      <c r="V28" s="97"/>
      <c r="W28" s="79" t="s">
        <v>3595</v>
      </c>
      <c r="X28" s="79"/>
      <c r="Y28" s="136" t="s">
        <v>3596</v>
      </c>
    </row>
    <row r="29" spans="1:26" ht="114.75" x14ac:dyDescent="0.2">
      <c r="A29" s="96">
        <v>45867</v>
      </c>
      <c r="B29" s="79" t="s">
        <v>3784</v>
      </c>
      <c r="C29" s="79" t="s">
        <v>3760</v>
      </c>
      <c r="D29" s="79" t="s">
        <v>136</v>
      </c>
      <c r="E29" s="79" t="s">
        <v>139</v>
      </c>
      <c r="F29" s="60"/>
      <c r="G29" s="61" t="s">
        <v>382</v>
      </c>
      <c r="H29" s="97" t="s">
        <v>28</v>
      </c>
      <c r="I29" s="97" t="str">
        <f t="shared" si="0"/>
        <v>IL</v>
      </c>
      <c r="J29" s="97" t="str">
        <f t="shared" si="1"/>
        <v>IL</v>
      </c>
      <c r="K29" s="104" t="str">
        <f t="shared" si="2"/>
        <v>Midwest</v>
      </c>
      <c r="L29" s="97" t="str">
        <f>INDEX('State '!$A$1:$C$62,MATCH($I29,'State '!$B:$B,0),3)</f>
        <v>Midwest</v>
      </c>
      <c r="M29" s="97" t="str">
        <f>INDEX('State '!$A$1:$C$62,MATCH($J29,'State '!$B:$B,0),3)</f>
        <v>Midwest</v>
      </c>
      <c r="N29" s="97"/>
      <c r="O29" s="144"/>
      <c r="P29" s="156">
        <v>15.9</v>
      </c>
      <c r="Q29" s="145">
        <v>181.4</v>
      </c>
      <c r="R29" s="98">
        <v>20</v>
      </c>
      <c r="S29" s="97" t="s">
        <v>138</v>
      </c>
      <c r="T29" s="97"/>
      <c r="U29" s="97" t="s">
        <v>3785</v>
      </c>
      <c r="V29" s="97" t="s">
        <v>2174</v>
      </c>
      <c r="W29" s="79" t="s">
        <v>3786</v>
      </c>
      <c r="X29" s="79"/>
      <c r="Y29" s="206" t="s">
        <v>3787</v>
      </c>
      <c r="Z29" s="17"/>
    </row>
    <row r="30" spans="1:26" ht="102" x14ac:dyDescent="0.2">
      <c r="A30" s="96">
        <v>45397</v>
      </c>
      <c r="B30" s="79" t="s">
        <v>3415</v>
      </c>
      <c r="C30" s="79" t="s">
        <v>3416</v>
      </c>
      <c r="D30" s="79" t="s">
        <v>136</v>
      </c>
      <c r="E30" s="79" t="s">
        <v>159</v>
      </c>
      <c r="F30" s="60"/>
      <c r="G30" s="61">
        <v>2028</v>
      </c>
      <c r="H30" s="97" t="s">
        <v>429</v>
      </c>
      <c r="I30" s="97" t="str">
        <f t="shared" si="0"/>
        <v>TX</v>
      </c>
      <c r="J30" s="97" t="str">
        <f t="shared" si="1"/>
        <v>LA</v>
      </c>
      <c r="K30" s="104" t="str">
        <f t="shared" si="2"/>
        <v>South Central</v>
      </c>
      <c r="L30" s="97" t="str">
        <f>INDEX('State '!$A$1:$C$62,MATCH($I30,'State '!$B:$B,0),3)</f>
        <v>South Central</v>
      </c>
      <c r="M30" s="97" t="str">
        <f>INDEX('State '!$A$1:$C$62,MATCH($J30,'State '!$B:$B,0),3)</f>
        <v>South Central</v>
      </c>
      <c r="N30" s="97"/>
      <c r="O30" s="144"/>
      <c r="P30" s="156">
        <v>690</v>
      </c>
      <c r="Q30" s="145">
        <v>2000</v>
      </c>
      <c r="R30" s="98">
        <v>42</v>
      </c>
      <c r="S30" s="97" t="s">
        <v>135</v>
      </c>
      <c r="T30" s="97" t="s">
        <v>381</v>
      </c>
      <c r="U30" s="97" t="s">
        <v>3417</v>
      </c>
      <c r="V30" s="97" t="s">
        <v>2177</v>
      </c>
      <c r="W30" s="79" t="s">
        <v>3418</v>
      </c>
      <c r="X30" s="79" t="s">
        <v>2816</v>
      </c>
      <c r="Y30" s="136" t="s">
        <v>3597</v>
      </c>
    </row>
    <row r="31" spans="1:26" ht="76.5" x14ac:dyDescent="0.2">
      <c r="A31" s="96">
        <v>44057</v>
      </c>
      <c r="B31" s="79" t="s">
        <v>2790</v>
      </c>
      <c r="C31" s="79" t="s">
        <v>3598</v>
      </c>
      <c r="D31" s="79" t="s">
        <v>136</v>
      </c>
      <c r="E31" s="79" t="s">
        <v>3599</v>
      </c>
      <c r="F31" s="60"/>
      <c r="G31" s="61" t="s">
        <v>382</v>
      </c>
      <c r="H31" s="97" t="s">
        <v>0</v>
      </c>
      <c r="I31" s="97" t="str">
        <f t="shared" si="0"/>
        <v>LA</v>
      </c>
      <c r="J31" s="97" t="str">
        <f t="shared" si="1"/>
        <v>LA</v>
      </c>
      <c r="K31" s="104" t="str">
        <f t="shared" si="2"/>
        <v>South Central</v>
      </c>
      <c r="L31" s="97" t="str">
        <f>INDEX('State '!$A$1:$C$62,MATCH($I31,'State '!$B:$B,0),3)</f>
        <v>South Central</v>
      </c>
      <c r="M31" s="97" t="str">
        <f>INDEX('State '!$A$1:$C$62,MATCH($J31,'State '!$B:$B,0),3)</f>
        <v>South Central</v>
      </c>
      <c r="N31" s="97"/>
      <c r="O31" s="144"/>
      <c r="P31" s="156">
        <v>180</v>
      </c>
      <c r="Q31" s="145">
        <v>2000</v>
      </c>
      <c r="R31" s="98"/>
      <c r="S31" s="97" t="s">
        <v>138</v>
      </c>
      <c r="T31" s="97"/>
      <c r="U31" s="97"/>
      <c r="V31" s="97" t="s">
        <v>2174</v>
      </c>
      <c r="W31" s="79" t="s">
        <v>3055</v>
      </c>
      <c r="X31" s="79"/>
      <c r="Y31" s="136"/>
    </row>
    <row r="32" spans="1:26" ht="76.5" x14ac:dyDescent="0.2">
      <c r="A32" s="96">
        <v>45566</v>
      </c>
      <c r="B32" s="79" t="s">
        <v>2771</v>
      </c>
      <c r="C32" s="79" t="s">
        <v>3600</v>
      </c>
      <c r="D32" s="79" t="s">
        <v>136</v>
      </c>
      <c r="E32" s="79" t="s">
        <v>159</v>
      </c>
      <c r="F32" s="60"/>
      <c r="G32" s="61" t="s">
        <v>382</v>
      </c>
      <c r="H32" s="97" t="s">
        <v>0</v>
      </c>
      <c r="I32" s="97" t="str">
        <f t="shared" si="0"/>
        <v>LA</v>
      </c>
      <c r="J32" s="97" t="str">
        <f t="shared" si="1"/>
        <v>LA</v>
      </c>
      <c r="K32" s="104" t="str">
        <f t="shared" si="2"/>
        <v>South Central</v>
      </c>
      <c r="L32" s="97" t="str">
        <f>INDEX('State '!$A$1:$C$62,MATCH($I32,'State '!$B:$B,0),3)</f>
        <v>South Central</v>
      </c>
      <c r="M32" s="97" t="str">
        <f>INDEX('State '!$A$1:$C$62,MATCH($J32,'State '!$B:$B,0),3)</f>
        <v>South Central</v>
      </c>
      <c r="N32" s="97"/>
      <c r="O32" s="144"/>
      <c r="P32" s="156">
        <v>281</v>
      </c>
      <c r="Q32" s="145"/>
      <c r="R32" s="98">
        <v>42</v>
      </c>
      <c r="S32" s="97" t="s">
        <v>135</v>
      </c>
      <c r="T32" s="97" t="s">
        <v>381</v>
      </c>
      <c r="U32" s="97" t="s">
        <v>2773</v>
      </c>
      <c r="V32" s="97" t="s">
        <v>2174</v>
      </c>
      <c r="W32" s="79" t="s">
        <v>3602</v>
      </c>
      <c r="X32" s="79" t="s">
        <v>2816</v>
      </c>
      <c r="Y32" s="136" t="s">
        <v>3601</v>
      </c>
    </row>
    <row r="33" spans="1:26" ht="38.25" x14ac:dyDescent="0.2">
      <c r="A33" s="96">
        <v>45839</v>
      </c>
      <c r="B33" s="79" t="s">
        <v>1934</v>
      </c>
      <c r="C33" s="79" t="s">
        <v>3760</v>
      </c>
      <c r="D33" s="79" t="s">
        <v>140</v>
      </c>
      <c r="E33" s="79" t="s">
        <v>2370</v>
      </c>
      <c r="F33" s="60"/>
      <c r="G33" s="61" t="s">
        <v>382</v>
      </c>
      <c r="H33" s="97" t="s">
        <v>388</v>
      </c>
      <c r="I33" s="97" t="str">
        <f t="shared" si="0"/>
        <v>PA</v>
      </c>
      <c r="J33" s="97" t="str">
        <f t="shared" si="1"/>
        <v>NY</v>
      </c>
      <c r="K33" s="104" t="str">
        <f t="shared" si="2"/>
        <v>Northeast</v>
      </c>
      <c r="L33" s="97" t="str">
        <f>INDEX('State '!$A$1:$C$62,MATCH($I33,'State '!$B:$B,0),3)</f>
        <v>Northeast</v>
      </c>
      <c r="M33" s="97" t="str">
        <f>INDEX('State '!$A$1:$C$62,MATCH($J33,'State '!$B:$B,0),3)</f>
        <v>Northeast</v>
      </c>
      <c r="N33" s="97"/>
      <c r="O33" s="144">
        <v>800</v>
      </c>
      <c r="P33" s="156">
        <v>50</v>
      </c>
      <c r="Q33" s="145">
        <v>1000</v>
      </c>
      <c r="R33" s="98"/>
      <c r="S33" s="97" t="s">
        <v>135</v>
      </c>
      <c r="T33" s="97" t="s">
        <v>381</v>
      </c>
      <c r="U33" s="97" t="s">
        <v>382</v>
      </c>
      <c r="V33" s="97" t="s">
        <v>2177</v>
      </c>
      <c r="W33" s="79" t="s">
        <v>3603</v>
      </c>
      <c r="X33" s="79"/>
      <c r="Y33" s="136"/>
    </row>
    <row r="34" spans="1:26" ht="38.25" x14ac:dyDescent="0.2">
      <c r="A34" s="96">
        <v>45566</v>
      </c>
      <c r="B34" s="79" t="s">
        <v>2946</v>
      </c>
      <c r="C34" s="79" t="s">
        <v>2947</v>
      </c>
      <c r="D34" s="79" t="s">
        <v>136</v>
      </c>
      <c r="E34" s="79" t="s">
        <v>2198</v>
      </c>
      <c r="F34" s="60"/>
      <c r="G34" s="61" t="s">
        <v>382</v>
      </c>
      <c r="H34" s="97" t="s">
        <v>532</v>
      </c>
      <c r="I34" s="97" t="str">
        <f t="shared" si="0"/>
        <v>AK</v>
      </c>
      <c r="J34" s="97" t="str">
        <f t="shared" si="1"/>
        <v>AK</v>
      </c>
      <c r="K34" s="104" t="str">
        <f t="shared" si="2"/>
        <v>Pacific</v>
      </c>
      <c r="L34" s="97" t="str">
        <f>INDEX('State '!$A$1:$C$62,MATCH($I34,'State '!$B:$B,0),3)</f>
        <v>Pacific</v>
      </c>
      <c r="M34" s="97" t="str">
        <f>INDEX('State '!$A$1:$C$62,MATCH($J34,'State '!$B:$B,0),3)</f>
        <v>Pacific</v>
      </c>
      <c r="N34" s="97"/>
      <c r="O34" s="144">
        <v>315</v>
      </c>
      <c r="P34" s="156">
        <v>208</v>
      </c>
      <c r="Q34" s="145">
        <v>73</v>
      </c>
      <c r="R34" s="98">
        <v>14</v>
      </c>
      <c r="S34" s="97" t="s">
        <v>138</v>
      </c>
      <c r="T34" s="97" t="s">
        <v>2948</v>
      </c>
      <c r="U34" s="97"/>
      <c r="V34" s="97" t="s">
        <v>2174</v>
      </c>
      <c r="W34" s="79" t="s">
        <v>3475</v>
      </c>
      <c r="X34" s="79" t="s">
        <v>2815</v>
      </c>
      <c r="Y34" s="136" t="s">
        <v>3604</v>
      </c>
    </row>
    <row r="35" spans="1:26" ht="165.75" x14ac:dyDescent="0.2">
      <c r="A35" s="96">
        <v>45566</v>
      </c>
      <c r="B35" s="79" t="s">
        <v>3119</v>
      </c>
      <c r="C35" s="79" t="s">
        <v>2265</v>
      </c>
      <c r="D35" s="79" t="s">
        <v>136</v>
      </c>
      <c r="E35" s="79" t="s">
        <v>419</v>
      </c>
      <c r="F35" s="60"/>
      <c r="G35" s="61">
        <v>2026</v>
      </c>
      <c r="H35" s="97" t="s">
        <v>0</v>
      </c>
      <c r="I35" s="97" t="str">
        <f t="shared" ref="I35:I55" si="3">LEFT($H35,2)</f>
        <v>LA</v>
      </c>
      <c r="J35" s="97" t="str">
        <f t="shared" ref="J35:J55" si="4">RIGHT($H35,2)</f>
        <v>LA</v>
      </c>
      <c r="K35" s="104" t="str">
        <f t="shared" ref="K35:K66" si="5">IF($L35=$M35,L35,CONCATENATE($L35,", ",IF(ISBLANK(N35),"",CONCATENATE(N35,", ")),$M35))</f>
        <v>South Central</v>
      </c>
      <c r="L35" s="97" t="str">
        <f>INDEX('State '!$A$1:$C$62,MATCH($I35,'State '!$B:$B,0),3)</f>
        <v>South Central</v>
      </c>
      <c r="M35" s="97" t="str">
        <f>INDEX('State '!$A$1:$C$62,MATCH($J35,'State '!$B:$B,0),3)</f>
        <v>South Central</v>
      </c>
      <c r="N35" s="97"/>
      <c r="O35" s="144">
        <v>426</v>
      </c>
      <c r="P35" s="156">
        <v>36.9</v>
      </c>
      <c r="Q35" s="145">
        <v>2400</v>
      </c>
      <c r="R35" s="98">
        <v>42</v>
      </c>
      <c r="S35" s="97" t="s">
        <v>138</v>
      </c>
      <c r="T35" s="97" t="s">
        <v>381</v>
      </c>
      <c r="U35" s="97" t="s">
        <v>3345</v>
      </c>
      <c r="V35" s="97" t="s">
        <v>2174</v>
      </c>
      <c r="W35" s="79" t="s">
        <v>3476</v>
      </c>
      <c r="X35" s="79" t="s">
        <v>2816</v>
      </c>
      <c r="Y35" s="136" t="s">
        <v>3606</v>
      </c>
    </row>
    <row r="36" spans="1:26" ht="89.25" x14ac:dyDescent="0.2">
      <c r="A36" s="96">
        <v>45853</v>
      </c>
      <c r="B36" s="79" t="s">
        <v>3120</v>
      </c>
      <c r="C36" s="191" t="s">
        <v>2265</v>
      </c>
      <c r="D36" s="79" t="s">
        <v>136</v>
      </c>
      <c r="E36" s="79" t="s">
        <v>389</v>
      </c>
      <c r="F36" s="60"/>
      <c r="G36" s="61">
        <v>2027</v>
      </c>
      <c r="H36" s="97" t="s">
        <v>0</v>
      </c>
      <c r="I36" s="97" t="str">
        <f t="shared" si="3"/>
        <v>LA</v>
      </c>
      <c r="J36" s="97" t="str">
        <f t="shared" si="4"/>
        <v>LA</v>
      </c>
      <c r="K36" s="104" t="str">
        <f t="shared" si="5"/>
        <v>South Central</v>
      </c>
      <c r="L36" s="97" t="str">
        <f>INDEX('State '!$A$1:$C$62,MATCH($I36,'State '!$B:$B,0),3)</f>
        <v>South Central</v>
      </c>
      <c r="M36" s="97" t="str">
        <f>INDEX('State '!$A$1:$C$62,MATCH($J36,'State '!$B:$B,0),3)</f>
        <v>South Central</v>
      </c>
      <c r="N36" s="97"/>
      <c r="O36" s="144">
        <v>426</v>
      </c>
      <c r="P36" s="156">
        <v>32.4</v>
      </c>
      <c r="Q36" s="145">
        <v>4600</v>
      </c>
      <c r="R36" s="98">
        <v>42</v>
      </c>
      <c r="S36" s="97" t="s">
        <v>138</v>
      </c>
      <c r="T36" s="97" t="s">
        <v>381</v>
      </c>
      <c r="U36" s="97" t="s">
        <v>3345</v>
      </c>
      <c r="V36" s="97" t="s">
        <v>2174</v>
      </c>
      <c r="W36" s="79" t="s">
        <v>3346</v>
      </c>
      <c r="X36" s="79" t="s">
        <v>2816</v>
      </c>
      <c r="Y36" s="136" t="s">
        <v>3605</v>
      </c>
      <c r="Z36" s="17"/>
    </row>
    <row r="37" spans="1:26" ht="102" x14ac:dyDescent="0.2">
      <c r="A37" s="96">
        <v>45058</v>
      </c>
      <c r="B37" s="79" t="s">
        <v>3121</v>
      </c>
      <c r="C37" s="191" t="s">
        <v>2265</v>
      </c>
      <c r="D37" s="79" t="s">
        <v>136</v>
      </c>
      <c r="E37" s="79" t="s">
        <v>389</v>
      </c>
      <c r="F37" s="60"/>
      <c r="G37" s="61">
        <v>2028</v>
      </c>
      <c r="H37" s="97" t="s">
        <v>0</v>
      </c>
      <c r="I37" s="97" t="str">
        <f t="shared" si="3"/>
        <v>LA</v>
      </c>
      <c r="J37" s="97" t="str">
        <f t="shared" si="4"/>
        <v>LA</v>
      </c>
      <c r="K37" s="104" t="str">
        <f t="shared" si="5"/>
        <v>South Central</v>
      </c>
      <c r="L37" s="97" t="str">
        <f>INDEX('State '!$A$1:$C$62,MATCH($I37,'State '!$B:$B,0),3)</f>
        <v>South Central</v>
      </c>
      <c r="M37" s="97" t="str">
        <f>INDEX('State '!$A$1:$C$62,MATCH($J37,'State '!$B:$B,0),3)</f>
        <v>South Central</v>
      </c>
      <c r="N37" s="97"/>
      <c r="O37" s="144">
        <v>426</v>
      </c>
      <c r="P37" s="156"/>
      <c r="Q37" s="145">
        <v>1000</v>
      </c>
      <c r="R37" s="98"/>
      <c r="S37" s="97" t="s">
        <v>138</v>
      </c>
      <c r="T37" s="97" t="s">
        <v>381</v>
      </c>
      <c r="U37" s="97" t="s">
        <v>3345</v>
      </c>
      <c r="V37" s="97" t="s">
        <v>2174</v>
      </c>
      <c r="W37" s="79" t="s">
        <v>3607</v>
      </c>
      <c r="X37" s="79" t="s">
        <v>2816</v>
      </c>
      <c r="Y37" s="136" t="s">
        <v>3608</v>
      </c>
      <c r="Z37" s="17"/>
    </row>
    <row r="38" spans="1:26" ht="76.5" x14ac:dyDescent="0.2">
      <c r="A38" s="96">
        <v>45058</v>
      </c>
      <c r="B38" s="191" t="s">
        <v>2265</v>
      </c>
      <c r="C38" s="191" t="s">
        <v>2265</v>
      </c>
      <c r="D38" s="191" t="s">
        <v>136</v>
      </c>
      <c r="E38" s="191" t="s">
        <v>389</v>
      </c>
      <c r="F38" s="193"/>
      <c r="G38" s="106">
        <v>2028</v>
      </c>
      <c r="H38" s="194" t="s">
        <v>0</v>
      </c>
      <c r="I38" s="97" t="str">
        <f t="shared" si="3"/>
        <v>LA</v>
      </c>
      <c r="J38" s="97" t="str">
        <f t="shared" si="4"/>
        <v>LA</v>
      </c>
      <c r="K38" s="104" t="str">
        <f t="shared" si="5"/>
        <v>South Central</v>
      </c>
      <c r="L38" s="97" t="str">
        <f>INDEX('State '!$A$1:$C$62,MATCH($I38,'State '!$B:$B,0),3)</f>
        <v>South Central</v>
      </c>
      <c r="M38" s="97" t="str">
        <f>INDEX('State '!$A$1:$C$62,MATCH($J38,'State '!$B:$B,0),3)</f>
        <v>South Central</v>
      </c>
      <c r="N38" s="97"/>
      <c r="O38" s="144"/>
      <c r="P38" s="156">
        <v>96</v>
      </c>
      <c r="Q38" s="197">
        <v>4000</v>
      </c>
      <c r="R38" s="195" t="s">
        <v>3347</v>
      </c>
      <c r="S38" s="194" t="s">
        <v>138</v>
      </c>
      <c r="T38" s="194" t="s">
        <v>381</v>
      </c>
      <c r="U38" s="194" t="s">
        <v>3609</v>
      </c>
      <c r="V38" s="97" t="s">
        <v>2174</v>
      </c>
      <c r="W38" s="79" t="s">
        <v>3610</v>
      </c>
      <c r="X38" s="79" t="s">
        <v>2816</v>
      </c>
      <c r="Y38" s="136" t="s">
        <v>3611</v>
      </c>
      <c r="Z38" s="17"/>
    </row>
    <row r="39" spans="1:26" ht="114.75" x14ac:dyDescent="0.2">
      <c r="A39" s="96">
        <v>45757</v>
      </c>
      <c r="B39" s="80" t="s">
        <v>3063</v>
      </c>
      <c r="C39" s="189" t="s">
        <v>1954</v>
      </c>
      <c r="D39" s="189" t="s">
        <v>134</v>
      </c>
      <c r="E39" s="189" t="s">
        <v>143</v>
      </c>
      <c r="F39" s="225">
        <v>45747</v>
      </c>
      <c r="G39" s="61">
        <v>2025</v>
      </c>
      <c r="H39" s="97" t="s">
        <v>0</v>
      </c>
      <c r="I39" s="97" t="str">
        <f t="shared" si="3"/>
        <v>LA</v>
      </c>
      <c r="J39" s="97" t="str">
        <f t="shared" si="4"/>
        <v>LA</v>
      </c>
      <c r="K39" s="104" t="str">
        <f t="shared" si="5"/>
        <v>South Central</v>
      </c>
      <c r="L39" s="97" t="str">
        <f>INDEX('State '!$A$1:$C$62,MATCH($I39,'State '!$B:$B,0),3)</f>
        <v>South Central</v>
      </c>
      <c r="M39" s="97" t="str">
        <f>INDEX('State '!$A$1:$C$62,MATCH($J39,'State '!$B:$B,0),3)</f>
        <v>South Central</v>
      </c>
      <c r="N39" s="175"/>
      <c r="O39" s="144">
        <v>363.8</v>
      </c>
      <c r="P39" s="156">
        <v>8</v>
      </c>
      <c r="Q39" s="145">
        <v>183</v>
      </c>
      <c r="R39" s="98">
        <v>30</v>
      </c>
      <c r="S39" s="97" t="s">
        <v>135</v>
      </c>
      <c r="T39" s="97" t="s">
        <v>381</v>
      </c>
      <c r="U39" s="97" t="s">
        <v>3064</v>
      </c>
      <c r="V39" s="97" t="s">
        <v>2174</v>
      </c>
      <c r="W39" s="79" t="s">
        <v>3380</v>
      </c>
      <c r="X39" s="80" t="s">
        <v>2816</v>
      </c>
      <c r="Y39" s="136" t="s">
        <v>3612</v>
      </c>
      <c r="Z39" s="17"/>
    </row>
    <row r="40" spans="1:26" ht="25.5" x14ac:dyDescent="0.2">
      <c r="A40" s="96">
        <v>45853</v>
      </c>
      <c r="B40" s="191" t="s">
        <v>2543</v>
      </c>
      <c r="C40" s="191" t="s">
        <v>261</v>
      </c>
      <c r="D40" s="191" t="s">
        <v>134</v>
      </c>
      <c r="E40" s="191" t="s">
        <v>143</v>
      </c>
      <c r="F40" s="193">
        <v>45838</v>
      </c>
      <c r="G40" s="98">
        <v>2025</v>
      </c>
      <c r="H40" s="194" t="s">
        <v>3040</v>
      </c>
      <c r="I40" s="97" t="str">
        <f t="shared" si="3"/>
        <v>PA</v>
      </c>
      <c r="J40" s="97" t="str">
        <f t="shared" si="4"/>
        <v>WV</v>
      </c>
      <c r="K40" s="104" t="str">
        <f t="shared" si="5"/>
        <v>Northeast</v>
      </c>
      <c r="L40" s="97" t="str">
        <f>INDEX('State '!$A$1:$C$62,MATCH($I40,'State '!$B:$B,0),3)</f>
        <v>Northeast</v>
      </c>
      <c r="M40" s="97" t="str">
        <f>INDEX('State '!$A$1:$C$62,MATCH($J40,'State '!$B:$B,0),3)</f>
        <v>Northeast</v>
      </c>
      <c r="N40" s="97"/>
      <c r="O40" s="144">
        <v>24.97</v>
      </c>
      <c r="P40" s="156">
        <v>3.37</v>
      </c>
      <c r="Q40" s="197">
        <v>47.5</v>
      </c>
      <c r="R40" s="195">
        <v>8</v>
      </c>
      <c r="S40" s="97" t="s">
        <v>135</v>
      </c>
      <c r="T40" s="97" t="s">
        <v>381</v>
      </c>
      <c r="U40" s="194" t="s">
        <v>2544</v>
      </c>
      <c r="V40" s="97" t="s">
        <v>2177</v>
      </c>
      <c r="W40" s="79" t="s">
        <v>3613</v>
      </c>
      <c r="X40" s="79" t="s">
        <v>2819</v>
      </c>
      <c r="Y40" s="136" t="s">
        <v>3614</v>
      </c>
      <c r="Z40" s="17"/>
    </row>
    <row r="41" spans="1:26" ht="178.5" x14ac:dyDescent="0.2">
      <c r="A41" s="96">
        <v>45693</v>
      </c>
      <c r="B41" s="79" t="s">
        <v>3580</v>
      </c>
      <c r="C41" s="79" t="s">
        <v>3581</v>
      </c>
      <c r="D41" s="79" t="s">
        <v>140</v>
      </c>
      <c r="E41" s="79" t="s">
        <v>137</v>
      </c>
      <c r="F41" s="60"/>
      <c r="G41" s="98">
        <v>2027</v>
      </c>
      <c r="H41" s="97" t="s">
        <v>0</v>
      </c>
      <c r="I41" s="97" t="str">
        <f t="shared" si="3"/>
        <v>LA</v>
      </c>
      <c r="J41" s="97" t="str">
        <f t="shared" si="4"/>
        <v>LA</v>
      </c>
      <c r="K41" s="104" t="str">
        <f t="shared" si="5"/>
        <v>South Central</v>
      </c>
      <c r="L41" s="97" t="str">
        <f>INDEX('State '!$A$1:$C$62,MATCH($I41,'State '!$B:$B,0),3)</f>
        <v>South Central</v>
      </c>
      <c r="M41" s="97" t="str">
        <f>INDEX('State '!$A$1:$C$62,MATCH($J41,'State '!$B:$B,0),3)</f>
        <v>South Central</v>
      </c>
      <c r="N41" s="97"/>
      <c r="O41" s="144">
        <v>72.8</v>
      </c>
      <c r="P41" s="156"/>
      <c r="Q41" s="145">
        <v>120</v>
      </c>
      <c r="R41" s="98"/>
      <c r="S41" s="97" t="s">
        <v>138</v>
      </c>
      <c r="T41" s="97" t="s">
        <v>381</v>
      </c>
      <c r="U41" s="97" t="s">
        <v>3582</v>
      </c>
      <c r="V41" s="97" t="s">
        <v>2174</v>
      </c>
      <c r="W41" s="79" t="s">
        <v>3615</v>
      </c>
      <c r="X41" s="79" t="s">
        <v>3616</v>
      </c>
      <c r="Y41" s="136" t="s">
        <v>3617</v>
      </c>
      <c r="Z41" s="17"/>
    </row>
    <row r="42" spans="1:26" ht="165.75" x14ac:dyDescent="0.2">
      <c r="A42" s="196">
        <v>45853</v>
      </c>
      <c r="B42" s="191" t="s">
        <v>3421</v>
      </c>
      <c r="C42" s="191" t="s">
        <v>206</v>
      </c>
      <c r="D42" s="191" t="s">
        <v>140</v>
      </c>
      <c r="E42" s="191" t="s">
        <v>143</v>
      </c>
      <c r="F42" s="193">
        <v>45474</v>
      </c>
      <c r="G42" s="195">
        <v>2024</v>
      </c>
      <c r="H42" s="194" t="s">
        <v>0</v>
      </c>
      <c r="I42" s="97" t="str">
        <f t="shared" si="3"/>
        <v>LA</v>
      </c>
      <c r="J42" s="97" t="str">
        <f t="shared" si="4"/>
        <v>LA</v>
      </c>
      <c r="K42" s="104" t="str">
        <f t="shared" si="5"/>
        <v>South Central</v>
      </c>
      <c r="L42" s="97" t="str">
        <f>INDEX('State '!$A$1:$C$62,MATCH($I42,'State '!$B:$B,0),3)</f>
        <v>South Central</v>
      </c>
      <c r="M42" s="97" t="str">
        <f>INDEX('State '!$A$1:$C$62,MATCH($J42,'State '!$B:$B,0),3)</f>
        <v>South Central</v>
      </c>
      <c r="N42" s="97"/>
      <c r="O42" s="144">
        <v>261.7</v>
      </c>
      <c r="P42" s="156">
        <f>9.1+4</f>
        <v>13.1</v>
      </c>
      <c r="Q42" s="197">
        <v>1100</v>
      </c>
      <c r="R42" s="195">
        <v>36</v>
      </c>
      <c r="S42" s="194" t="s">
        <v>135</v>
      </c>
      <c r="T42" s="194" t="s">
        <v>381</v>
      </c>
      <c r="U42" s="194" t="s">
        <v>3618</v>
      </c>
      <c r="V42" s="97" t="s">
        <v>2174</v>
      </c>
      <c r="W42" s="79" t="s">
        <v>3381</v>
      </c>
      <c r="X42" s="79" t="s">
        <v>2816</v>
      </c>
      <c r="Y42" s="136" t="s">
        <v>3619</v>
      </c>
    </row>
    <row r="43" spans="1:26" ht="177" customHeight="1" x14ac:dyDescent="0.2">
      <c r="A43" s="96">
        <v>45839</v>
      </c>
      <c r="B43" s="79" t="s">
        <v>3419</v>
      </c>
      <c r="C43" s="79" t="s">
        <v>3420</v>
      </c>
      <c r="D43" s="79" t="s">
        <v>140</v>
      </c>
      <c r="E43" s="79" t="s">
        <v>143</v>
      </c>
      <c r="F43" s="60">
        <v>45806</v>
      </c>
      <c r="G43" s="98">
        <v>2025</v>
      </c>
      <c r="H43" s="97" t="s">
        <v>2341</v>
      </c>
      <c r="I43" s="97" t="str">
        <f t="shared" si="3"/>
        <v>MS</v>
      </c>
      <c r="J43" s="97" t="str">
        <f t="shared" si="4"/>
        <v>LA</v>
      </c>
      <c r="K43" s="104" t="str">
        <f t="shared" si="5"/>
        <v>South Central</v>
      </c>
      <c r="L43" s="97" t="str">
        <f>INDEX('State '!$A$1:$C$62,MATCH($I43,'State '!$B:$B,0),3)</f>
        <v>South Central</v>
      </c>
      <c r="M43" s="97" t="str">
        <f>INDEX('State '!$A$1:$C$62,MATCH($J43,'State '!$B:$B,0),3)</f>
        <v>South Central</v>
      </c>
      <c r="N43" s="97"/>
      <c r="O43" s="144">
        <v>672</v>
      </c>
      <c r="P43" s="201">
        <v>13</v>
      </c>
      <c r="Q43" s="145">
        <v>1100</v>
      </c>
      <c r="R43" s="98"/>
      <c r="S43" s="97" t="s">
        <v>135</v>
      </c>
      <c r="T43" s="97" t="s">
        <v>381</v>
      </c>
      <c r="U43" s="97" t="s">
        <v>3620</v>
      </c>
      <c r="V43" s="97" t="s">
        <v>2177</v>
      </c>
      <c r="W43" s="79" t="s">
        <v>3622</v>
      </c>
      <c r="X43" s="79" t="s">
        <v>2816</v>
      </c>
      <c r="Y43" s="136" t="s">
        <v>3621</v>
      </c>
    </row>
    <row r="44" spans="1:26" ht="223.9" customHeight="1" x14ac:dyDescent="0.2">
      <c r="A44" s="96">
        <v>45839</v>
      </c>
      <c r="B44" s="79" t="s">
        <v>3334</v>
      </c>
      <c r="C44" s="79" t="s">
        <v>2882</v>
      </c>
      <c r="D44" s="79" t="s">
        <v>140</v>
      </c>
      <c r="E44" s="79" t="s">
        <v>389</v>
      </c>
      <c r="F44" s="60"/>
      <c r="G44" s="61">
        <v>2027</v>
      </c>
      <c r="H44" s="97" t="s">
        <v>0</v>
      </c>
      <c r="I44" s="97" t="str">
        <f t="shared" si="3"/>
        <v>LA</v>
      </c>
      <c r="J44" s="97" t="str">
        <f t="shared" si="4"/>
        <v>LA</v>
      </c>
      <c r="K44" s="104" t="str">
        <f t="shared" si="5"/>
        <v>South Central</v>
      </c>
      <c r="L44" s="97" t="str">
        <f>INDEX('State '!$A$1:$C$62,MATCH($I44,'State '!$B:$B,0),3)</f>
        <v>South Central</v>
      </c>
      <c r="M44" s="97" t="str">
        <f>INDEX('State '!$A$1:$C$62,MATCH($J44,'State '!$B:$B,0),3)</f>
        <v>South Central</v>
      </c>
      <c r="N44" s="97"/>
      <c r="O44" s="144"/>
      <c r="P44" s="61">
        <v>39</v>
      </c>
      <c r="Q44" s="145">
        <v>1400</v>
      </c>
      <c r="R44" s="98"/>
      <c r="S44" s="97" t="s">
        <v>138</v>
      </c>
      <c r="T44" s="97"/>
      <c r="U44" s="97"/>
      <c r="V44" s="97" t="s">
        <v>2174</v>
      </c>
      <c r="W44" s="79" t="s">
        <v>3623</v>
      </c>
      <c r="X44" s="79" t="s">
        <v>2816</v>
      </c>
      <c r="Y44" s="136" t="s">
        <v>3759</v>
      </c>
    </row>
    <row r="45" spans="1:26" ht="114.75" x14ac:dyDescent="0.2">
      <c r="A45" s="96">
        <v>45839</v>
      </c>
      <c r="B45" s="79" t="s">
        <v>3478</v>
      </c>
      <c r="C45" s="79" t="s">
        <v>3760</v>
      </c>
      <c r="D45" s="79" t="s">
        <v>140</v>
      </c>
      <c r="E45" s="79" t="s">
        <v>139</v>
      </c>
      <c r="F45" s="60"/>
      <c r="G45" s="61">
        <v>2025</v>
      </c>
      <c r="H45" s="97" t="s">
        <v>0</v>
      </c>
      <c r="I45" s="97" t="str">
        <f t="shared" si="3"/>
        <v>LA</v>
      </c>
      <c r="J45" s="97" t="str">
        <f t="shared" si="4"/>
        <v>LA</v>
      </c>
      <c r="K45" s="104" t="str">
        <f t="shared" si="5"/>
        <v>South Central</v>
      </c>
      <c r="L45" s="97" t="str">
        <f>INDEX('State '!$A$1:$C$62,MATCH($I45,'State '!$B:$B,0),3)</f>
        <v>South Central</v>
      </c>
      <c r="M45" s="97" t="str">
        <f>INDEX('State '!$A$1:$C$62,MATCH($J45,'State '!$B:$B,0),3)</f>
        <v>South Central</v>
      </c>
      <c r="N45" s="97"/>
      <c r="O45" s="144"/>
      <c r="P45" s="175"/>
      <c r="Q45" s="145">
        <v>115</v>
      </c>
      <c r="R45" s="98"/>
      <c r="S45" s="97" t="s">
        <v>138</v>
      </c>
      <c r="T45" s="97"/>
      <c r="U45" s="97"/>
      <c r="V45" s="97" t="s">
        <v>2174</v>
      </c>
      <c r="W45" s="79" t="s">
        <v>3624</v>
      </c>
      <c r="X45" s="79" t="s">
        <v>2816</v>
      </c>
      <c r="Y45" s="136" t="s">
        <v>3625</v>
      </c>
    </row>
    <row r="46" spans="1:26" ht="89.25" x14ac:dyDescent="0.2">
      <c r="A46" s="96">
        <v>45839</v>
      </c>
      <c r="B46" s="79" t="s">
        <v>2354</v>
      </c>
      <c r="C46" s="79" t="s">
        <v>2355</v>
      </c>
      <c r="D46" s="79" t="s">
        <v>140</v>
      </c>
      <c r="E46" s="79" t="s">
        <v>419</v>
      </c>
      <c r="F46" s="60"/>
      <c r="G46" s="61">
        <v>2025</v>
      </c>
      <c r="H46" s="97" t="s">
        <v>2204</v>
      </c>
      <c r="I46" s="97" t="str">
        <f t="shared" si="3"/>
        <v>LA</v>
      </c>
      <c r="J46" s="97" t="str">
        <f t="shared" si="4"/>
        <v>TX</v>
      </c>
      <c r="K46" s="104" t="str">
        <f t="shared" si="5"/>
        <v>South Central</v>
      </c>
      <c r="L46" s="97" t="str">
        <f>INDEX('State '!$A$1:$C$62,MATCH($I46,'State '!$B:$B,0),3)</f>
        <v>South Central</v>
      </c>
      <c r="M46" s="97" t="str">
        <f>INDEX('State '!$A$1:$C$62,MATCH($J46,'State '!$B:$B,0),3)</f>
        <v>South Central</v>
      </c>
      <c r="N46" s="97"/>
      <c r="O46" s="144">
        <v>383</v>
      </c>
      <c r="P46" s="156">
        <v>69</v>
      </c>
      <c r="Q46" s="145">
        <v>2500</v>
      </c>
      <c r="R46" s="98">
        <v>42</v>
      </c>
      <c r="S46" s="97" t="s">
        <v>135</v>
      </c>
      <c r="T46" s="97" t="s">
        <v>381</v>
      </c>
      <c r="U46" s="97" t="s">
        <v>2251</v>
      </c>
      <c r="V46" s="97" t="s">
        <v>2177</v>
      </c>
      <c r="W46" s="243" t="s">
        <v>3626</v>
      </c>
      <c r="X46" s="79" t="s">
        <v>2816</v>
      </c>
      <c r="Y46" s="136" t="s">
        <v>3627</v>
      </c>
    </row>
    <row r="47" spans="1:26" ht="25.5" x14ac:dyDescent="0.2">
      <c r="A47" s="96">
        <v>45839</v>
      </c>
      <c r="B47" s="79" t="s">
        <v>2639</v>
      </c>
      <c r="C47" s="79" t="s">
        <v>3628</v>
      </c>
      <c r="D47" s="79" t="s">
        <v>140</v>
      </c>
      <c r="E47" s="79" t="s">
        <v>3629</v>
      </c>
      <c r="F47" s="60"/>
      <c r="G47" s="61" t="s">
        <v>382</v>
      </c>
      <c r="H47" s="97" t="s">
        <v>7</v>
      </c>
      <c r="I47" s="97" t="str">
        <f t="shared" si="3"/>
        <v>PA</v>
      </c>
      <c r="J47" s="97" t="str">
        <f t="shared" si="4"/>
        <v>PA</v>
      </c>
      <c r="K47" s="104" t="str">
        <f t="shared" si="5"/>
        <v>Northeast</v>
      </c>
      <c r="L47" s="97" t="str">
        <f>INDEX('State '!$A$1:$C$62,MATCH($I47,'State '!$B:$B,0),3)</f>
        <v>Northeast</v>
      </c>
      <c r="M47" s="97" t="str">
        <f>INDEX('State '!$A$1:$C$62,MATCH($J47,'State '!$B:$B,0),3)</f>
        <v>Northeast</v>
      </c>
      <c r="N47" s="97"/>
      <c r="O47" s="144"/>
      <c r="P47" s="175"/>
      <c r="Q47" s="145">
        <v>475</v>
      </c>
      <c r="R47" s="98"/>
      <c r="S47" s="97" t="s">
        <v>138</v>
      </c>
      <c r="T47" s="97"/>
      <c r="U47" s="97"/>
      <c r="V47" s="97" t="s">
        <v>2174</v>
      </c>
      <c r="W47" s="79" t="s">
        <v>2640</v>
      </c>
      <c r="X47" s="79" t="s">
        <v>2818</v>
      </c>
      <c r="Y47" s="136"/>
    </row>
    <row r="48" spans="1:26" ht="51" x14ac:dyDescent="0.2">
      <c r="A48" s="96">
        <v>45679</v>
      </c>
      <c r="B48" s="79" t="s">
        <v>3273</v>
      </c>
      <c r="C48" s="79" t="s">
        <v>221</v>
      </c>
      <c r="D48" s="79" t="s">
        <v>140</v>
      </c>
      <c r="E48" s="79" t="s">
        <v>419</v>
      </c>
      <c r="F48" s="60"/>
      <c r="G48" s="61">
        <v>2026</v>
      </c>
      <c r="H48" s="97" t="s">
        <v>6</v>
      </c>
      <c r="I48" s="97" t="str">
        <f t="shared" si="3"/>
        <v>TX</v>
      </c>
      <c r="J48" s="97" t="str">
        <f t="shared" si="4"/>
        <v>TX</v>
      </c>
      <c r="K48" s="104" t="str">
        <f t="shared" si="5"/>
        <v>South Central</v>
      </c>
      <c r="L48" s="97" t="str">
        <f>INDEX('State '!$A$1:$C$62,MATCH($I48,'State '!$B:$B,0),3)</f>
        <v>South Central</v>
      </c>
      <c r="M48" s="97" t="str">
        <f>INDEX('State '!$A$1:$C$62,MATCH($J48,'State '!$B:$B,0),3)</f>
        <v>South Central</v>
      </c>
      <c r="N48" s="97"/>
      <c r="O48" s="144">
        <v>455</v>
      </c>
      <c r="P48" s="156">
        <v>500</v>
      </c>
      <c r="Q48" s="145">
        <v>570</v>
      </c>
      <c r="R48" s="98"/>
      <c r="S48" s="97" t="s">
        <v>138</v>
      </c>
      <c r="T48" s="97" t="s">
        <v>2594</v>
      </c>
      <c r="U48" s="97"/>
      <c r="V48" s="97" t="s">
        <v>2174</v>
      </c>
      <c r="W48" s="79" t="s">
        <v>3630</v>
      </c>
      <c r="X48" s="79" t="s">
        <v>2816</v>
      </c>
      <c r="Y48" s="136" t="s">
        <v>3621</v>
      </c>
    </row>
    <row r="49" spans="1:26" ht="30.6" customHeight="1" x14ac:dyDescent="0.3">
      <c r="A49" s="96">
        <v>44057</v>
      </c>
      <c r="B49" s="79" t="s">
        <v>2793</v>
      </c>
      <c r="C49" s="259" t="s">
        <v>3631</v>
      </c>
      <c r="D49" s="79" t="s">
        <v>136</v>
      </c>
      <c r="E49" s="79" t="s">
        <v>2219</v>
      </c>
      <c r="F49" s="60"/>
      <c r="G49" s="98" t="s">
        <v>382</v>
      </c>
      <c r="H49" s="97" t="s">
        <v>0</v>
      </c>
      <c r="I49" s="97" t="str">
        <f t="shared" si="3"/>
        <v>LA</v>
      </c>
      <c r="J49" s="97" t="str">
        <f t="shared" si="4"/>
        <v>LA</v>
      </c>
      <c r="K49" s="104" t="str">
        <f t="shared" si="5"/>
        <v>South Central</v>
      </c>
      <c r="L49" s="97" t="str">
        <f>INDEX('State '!$A$1:$C$62,MATCH($I49,'State '!$B:$B,0),3)</f>
        <v>South Central</v>
      </c>
      <c r="M49" s="97" t="str">
        <f>INDEX('State '!$A$1:$C$62,MATCH($J49,'State '!$B:$B,0),3)</f>
        <v>South Central</v>
      </c>
      <c r="N49" s="97"/>
      <c r="O49" s="144"/>
      <c r="P49" s="156">
        <v>200</v>
      </c>
      <c r="Q49" s="145">
        <v>2000</v>
      </c>
      <c r="R49" s="98"/>
      <c r="S49" s="97" t="s">
        <v>138</v>
      </c>
      <c r="T49" s="97"/>
      <c r="U49" s="97"/>
      <c r="V49" s="97" t="s">
        <v>2174</v>
      </c>
      <c r="W49" s="79" t="s">
        <v>3632</v>
      </c>
      <c r="X49" s="79"/>
      <c r="Y49" s="136"/>
    </row>
    <row r="50" spans="1:26" ht="38.25" x14ac:dyDescent="0.2">
      <c r="A50" s="96">
        <v>45720</v>
      </c>
      <c r="B50" s="79" t="s">
        <v>3423</v>
      </c>
      <c r="C50" s="231" t="s">
        <v>3633</v>
      </c>
      <c r="D50" s="79" t="s">
        <v>136</v>
      </c>
      <c r="E50" s="79" t="s">
        <v>137</v>
      </c>
      <c r="F50" s="60"/>
      <c r="G50" s="98">
        <v>2027</v>
      </c>
      <c r="H50" s="97" t="s">
        <v>3569</v>
      </c>
      <c r="I50" s="97" t="str">
        <f t="shared" si="3"/>
        <v>IL</v>
      </c>
      <c r="J50" s="97" t="str">
        <f t="shared" si="4"/>
        <v>WI</v>
      </c>
      <c r="K50" s="104" t="str">
        <f t="shared" si="5"/>
        <v>Midwest</v>
      </c>
      <c r="L50" s="97" t="str">
        <f>INDEX('State '!$A$1:$C$62,MATCH($I50,'State '!$B:$B,0),3)</f>
        <v>Midwest</v>
      </c>
      <c r="M50" s="97" t="str">
        <f>INDEX('State '!$A$1:$C$62,MATCH($J50,'State '!$B:$B,0),3)</f>
        <v>Midwest</v>
      </c>
      <c r="N50" s="97"/>
      <c r="O50" s="144">
        <v>302</v>
      </c>
      <c r="P50" s="156">
        <v>70</v>
      </c>
      <c r="Q50" s="145">
        <v>473</v>
      </c>
      <c r="R50" s="98" t="s">
        <v>3425</v>
      </c>
      <c r="S50" s="97" t="s">
        <v>135</v>
      </c>
      <c r="T50" s="97" t="s">
        <v>381</v>
      </c>
      <c r="U50" s="97" t="s">
        <v>3570</v>
      </c>
      <c r="V50" s="97" t="s">
        <v>2177</v>
      </c>
      <c r="W50" s="79" t="s">
        <v>3635</v>
      </c>
      <c r="X50" s="79" t="s">
        <v>2821</v>
      </c>
      <c r="Y50" s="136" t="s">
        <v>3634</v>
      </c>
    </row>
    <row r="51" spans="1:26" ht="76.5" x14ac:dyDescent="0.2">
      <c r="A51" s="96">
        <v>45321</v>
      </c>
      <c r="B51" s="79" t="s">
        <v>3329</v>
      </c>
      <c r="C51" s="79" t="s">
        <v>3760</v>
      </c>
      <c r="D51" s="79" t="s">
        <v>140</v>
      </c>
      <c r="E51" s="102" t="s">
        <v>3637</v>
      </c>
      <c r="F51" s="60"/>
      <c r="G51" s="61">
        <v>2027</v>
      </c>
      <c r="H51" s="97" t="s">
        <v>17</v>
      </c>
      <c r="I51" s="97" t="str">
        <f t="shared" si="3"/>
        <v>AL</v>
      </c>
      <c r="J51" s="97" t="str">
        <f t="shared" si="4"/>
        <v>AL</v>
      </c>
      <c r="K51" s="104" t="str">
        <f t="shared" si="5"/>
        <v>South Central</v>
      </c>
      <c r="L51" s="97" t="str">
        <f>INDEX('State '!$A$1:$C$62,MATCH($I51,'State '!$B:$B,0),3)</f>
        <v>South Central</v>
      </c>
      <c r="M51" s="97" t="str">
        <f>INDEX('State '!$A$1:$C$62,MATCH($J51,'State '!$B:$B,0),3)</f>
        <v>South Central</v>
      </c>
      <c r="N51" s="97"/>
      <c r="O51" s="144">
        <v>15</v>
      </c>
      <c r="P51" s="110">
        <v>13</v>
      </c>
      <c r="Q51" s="145">
        <v>106</v>
      </c>
      <c r="R51" s="98">
        <v>42</v>
      </c>
      <c r="S51" s="97" t="s">
        <v>135</v>
      </c>
      <c r="T51" s="97" t="s">
        <v>381</v>
      </c>
      <c r="U51" s="97" t="s">
        <v>1920</v>
      </c>
      <c r="V51" s="97" t="s">
        <v>2174</v>
      </c>
      <c r="W51" s="79" t="s">
        <v>3638</v>
      </c>
      <c r="X51" s="79"/>
      <c r="Y51" s="136" t="s">
        <v>3636</v>
      </c>
      <c r="Z51" s="17"/>
    </row>
    <row r="52" spans="1:26" ht="17.25" customHeight="1" x14ac:dyDescent="0.2">
      <c r="A52" s="96">
        <v>45586</v>
      </c>
      <c r="B52" s="79" t="s">
        <v>3364</v>
      </c>
      <c r="C52" s="79" t="s">
        <v>746</v>
      </c>
      <c r="D52" s="79" t="s">
        <v>140</v>
      </c>
      <c r="E52" s="102" t="s">
        <v>389</v>
      </c>
      <c r="F52" s="60"/>
      <c r="G52" s="61">
        <v>2027</v>
      </c>
      <c r="H52" s="97" t="s">
        <v>0</v>
      </c>
      <c r="I52" s="97" t="str">
        <f t="shared" si="3"/>
        <v>LA</v>
      </c>
      <c r="J52" s="97" t="str">
        <f t="shared" si="4"/>
        <v>LA</v>
      </c>
      <c r="K52" s="104" t="str">
        <f t="shared" si="5"/>
        <v>South Central</v>
      </c>
      <c r="L52" s="97" t="str">
        <f>INDEX('State '!$A$1:$C$62,MATCH($I52,'State '!$B:$B,0),3)</f>
        <v>South Central</v>
      </c>
      <c r="M52" s="97" t="str">
        <f>INDEX('State '!$A$1:$C$62,MATCH($J52,'State '!$B:$B,0),3)</f>
        <v>South Central</v>
      </c>
      <c r="N52" s="97"/>
      <c r="O52" s="144">
        <v>90</v>
      </c>
      <c r="P52" s="110"/>
      <c r="Q52" s="145">
        <v>1079</v>
      </c>
      <c r="R52" s="98"/>
      <c r="S52" s="97"/>
      <c r="T52" s="97" t="s">
        <v>381</v>
      </c>
      <c r="U52" s="97" t="s">
        <v>3365</v>
      </c>
      <c r="V52" s="97"/>
      <c r="W52" s="79" t="s">
        <v>3639</v>
      </c>
      <c r="X52" s="79" t="s">
        <v>2816</v>
      </c>
      <c r="Y52" s="136" t="s">
        <v>3640</v>
      </c>
      <c r="Z52" s="17"/>
    </row>
    <row r="53" spans="1:26" ht="154.9" customHeight="1" x14ac:dyDescent="0.2">
      <c r="A53" s="96">
        <v>45839</v>
      </c>
      <c r="B53" s="79" t="s">
        <v>3768</v>
      </c>
      <c r="C53" s="79" t="s">
        <v>3641</v>
      </c>
      <c r="D53" s="79" t="s">
        <v>136</v>
      </c>
      <c r="E53" s="102" t="s">
        <v>419</v>
      </c>
      <c r="F53" s="60"/>
      <c r="G53" s="61">
        <v>2026</v>
      </c>
      <c r="H53" s="97" t="s">
        <v>6</v>
      </c>
      <c r="I53" s="97" t="str">
        <f t="shared" si="3"/>
        <v>TX</v>
      </c>
      <c r="J53" s="97" t="str">
        <f t="shared" si="4"/>
        <v>TX</v>
      </c>
      <c r="K53" s="104" t="str">
        <f t="shared" si="5"/>
        <v>South Central</v>
      </c>
      <c r="L53" s="97" t="str">
        <f>INDEX('State '!$A$1:$C$62,MATCH($I53,'State '!$B:$B,0),3)</f>
        <v>South Central</v>
      </c>
      <c r="M53" s="97" t="str">
        <f>INDEX('State '!$A$1:$C$62,MATCH($J53,'State '!$B:$B,0),3)</f>
        <v>South Central</v>
      </c>
      <c r="N53" s="97"/>
      <c r="O53" s="144">
        <v>2700</v>
      </c>
      <c r="P53" s="110">
        <v>442</v>
      </c>
      <c r="Q53" s="145">
        <v>3700</v>
      </c>
      <c r="R53" s="98">
        <v>42</v>
      </c>
      <c r="S53" s="97" t="s">
        <v>138</v>
      </c>
      <c r="T53" s="97" t="s">
        <v>2594</v>
      </c>
      <c r="U53" s="245"/>
      <c r="V53" s="97" t="s">
        <v>2174</v>
      </c>
      <c r="W53" s="243" t="s">
        <v>3767</v>
      </c>
      <c r="X53" s="79" t="s">
        <v>3642</v>
      </c>
      <c r="Y53" s="136" t="s">
        <v>3643</v>
      </c>
      <c r="Z53" s="17"/>
    </row>
    <row r="54" spans="1:26" ht="130.9" customHeight="1" x14ac:dyDescent="0.2">
      <c r="A54" s="96">
        <v>45691</v>
      </c>
      <c r="B54" s="79" t="s">
        <v>3706</v>
      </c>
      <c r="C54" s="79" t="s">
        <v>3707</v>
      </c>
      <c r="D54" s="79" t="s">
        <v>136</v>
      </c>
      <c r="E54" s="102" t="s">
        <v>139</v>
      </c>
      <c r="F54" s="60"/>
      <c r="G54" s="61" t="s">
        <v>3708</v>
      </c>
      <c r="H54" s="97" t="s">
        <v>11</v>
      </c>
      <c r="I54" s="97" t="str">
        <f t="shared" si="3"/>
        <v>ND</v>
      </c>
      <c r="J54" s="97" t="str">
        <f t="shared" si="4"/>
        <v>ND</v>
      </c>
      <c r="K54" s="104" t="str">
        <f t="shared" si="5"/>
        <v>Mountain</v>
      </c>
      <c r="L54" s="97" t="str">
        <f>INDEX('State '!$A$1:$C$62,MATCH($I54,'State '!$B:$B,0),3)</f>
        <v>Mountain</v>
      </c>
      <c r="M54" s="97" t="str">
        <f>INDEX('State '!$A$1:$C$62,MATCH($J54,'State '!$B:$B,0),3)</f>
        <v>Mountain</v>
      </c>
      <c r="N54" s="97"/>
      <c r="O54" s="144"/>
      <c r="P54" s="110">
        <v>136</v>
      </c>
      <c r="Q54" s="145">
        <v>1500</v>
      </c>
      <c r="R54" s="98">
        <v>42</v>
      </c>
      <c r="S54" s="97" t="s">
        <v>138</v>
      </c>
      <c r="T54" s="97"/>
      <c r="U54" s="245"/>
      <c r="V54" s="97" t="s">
        <v>2174</v>
      </c>
      <c r="W54" s="243" t="s">
        <v>3709</v>
      </c>
      <c r="X54" s="79"/>
      <c r="Y54" s="136" t="s">
        <v>3710</v>
      </c>
      <c r="Z54" s="17"/>
    </row>
    <row r="55" spans="1:26" ht="130.9" customHeight="1" x14ac:dyDescent="0.2">
      <c r="A55" s="96">
        <v>45839</v>
      </c>
      <c r="B55" s="79" t="s">
        <v>3242</v>
      </c>
      <c r="C55" s="79" t="s">
        <v>205</v>
      </c>
      <c r="D55" s="79" t="s">
        <v>140</v>
      </c>
      <c r="E55" s="79" t="s">
        <v>389</v>
      </c>
      <c r="F55" s="60"/>
      <c r="G55" s="61">
        <v>2027</v>
      </c>
      <c r="H55" s="97" t="s">
        <v>2949</v>
      </c>
      <c r="I55" s="97" t="str">
        <f t="shared" si="3"/>
        <v>QU</v>
      </c>
      <c r="J55" s="97" t="str">
        <f t="shared" si="4"/>
        <v>CT</v>
      </c>
      <c r="K55" s="104" t="str">
        <f t="shared" si="5"/>
        <v>Canada, Northeast</v>
      </c>
      <c r="L55" s="97" t="str">
        <f>INDEX('State '!$A$1:$C$62,MATCH($I55,'State '!$B:$B,0),3)</f>
        <v>Canada</v>
      </c>
      <c r="M55" s="97" t="str">
        <f>INDEX('State '!$A$1:$C$62,MATCH($J55,'State '!$B:$B,0),3)</f>
        <v>Northeast</v>
      </c>
      <c r="N55" s="97"/>
      <c r="O55" s="144">
        <v>272</v>
      </c>
      <c r="P55" s="175"/>
      <c r="Q55" s="145">
        <v>125</v>
      </c>
      <c r="R55" s="98"/>
      <c r="S55" s="97" t="s">
        <v>135</v>
      </c>
      <c r="T55" s="97" t="s">
        <v>381</v>
      </c>
      <c r="U55" s="97" t="s">
        <v>2950</v>
      </c>
      <c r="V55" s="97" t="s">
        <v>2177</v>
      </c>
      <c r="W55" s="79" t="s">
        <v>3383</v>
      </c>
      <c r="X55" s="79" t="s">
        <v>2821</v>
      </c>
      <c r="Y55" s="136" t="s">
        <v>3384</v>
      </c>
      <c r="Z55" s="17"/>
    </row>
    <row r="56" spans="1:26" ht="89.25" x14ac:dyDescent="0.2">
      <c r="A56" s="96">
        <v>45715</v>
      </c>
      <c r="B56" s="79" t="s">
        <v>3781</v>
      </c>
      <c r="C56" s="79" t="s">
        <v>3779</v>
      </c>
      <c r="D56" s="79" t="s">
        <v>136</v>
      </c>
      <c r="E56" s="79"/>
      <c r="F56" s="60"/>
      <c r="G56" s="61">
        <v>2028</v>
      </c>
      <c r="H56" s="97" t="s">
        <v>400</v>
      </c>
      <c r="I56" s="97" t="s">
        <v>2</v>
      </c>
      <c r="J56" s="97" t="s">
        <v>50</v>
      </c>
      <c r="K56" s="104" t="str">
        <f t="shared" si="5"/>
        <v>Pacific</v>
      </c>
      <c r="L56" s="97" t="str">
        <f>INDEX('State '!$A$1:$C$62,MATCH($I56,'State '!$B:$B,0),3)</f>
        <v>Pacific</v>
      </c>
      <c r="M56" s="97" t="str">
        <f>INDEX('State '!$A$1:$C$62,MATCH($J56,'State '!$B:$B,0),3)</f>
        <v>Pacific</v>
      </c>
      <c r="N56" s="97"/>
      <c r="O56" s="144"/>
      <c r="P56" s="156">
        <v>18</v>
      </c>
      <c r="Q56" s="145">
        <v>183.4</v>
      </c>
      <c r="R56" s="98"/>
      <c r="S56" s="97" t="s">
        <v>135</v>
      </c>
      <c r="T56" s="97" t="s">
        <v>381</v>
      </c>
      <c r="U56" s="97" t="s">
        <v>3780</v>
      </c>
      <c r="V56" s="97" t="s">
        <v>2177</v>
      </c>
      <c r="W56" s="79" t="s">
        <v>3783</v>
      </c>
      <c r="X56" s="79"/>
      <c r="Y56" s="242" t="s">
        <v>3782</v>
      </c>
      <c r="Z56" s="17"/>
    </row>
    <row r="57" spans="1:26" ht="114.75" x14ac:dyDescent="0.2">
      <c r="A57" s="96">
        <v>45853</v>
      </c>
      <c r="B57" s="79" t="s">
        <v>3701</v>
      </c>
      <c r="C57" s="79" t="s">
        <v>3703</v>
      </c>
      <c r="D57" s="79" t="s">
        <v>136</v>
      </c>
      <c r="E57" s="79" t="s">
        <v>139</v>
      </c>
      <c r="F57" s="60"/>
      <c r="G57" s="61">
        <v>2029</v>
      </c>
      <c r="H57" s="97" t="s">
        <v>14</v>
      </c>
      <c r="I57" s="97" t="str">
        <f t="shared" ref="I57:I62" si="6">LEFT($H57,2)</f>
        <v>MS</v>
      </c>
      <c r="J57" s="97" t="str">
        <f t="shared" ref="J57:J62" si="7">RIGHT($H57,2)</f>
        <v>MS</v>
      </c>
      <c r="K57" s="104" t="str">
        <f t="shared" si="5"/>
        <v>South Central</v>
      </c>
      <c r="L57" s="97" t="str">
        <f>INDEX('State '!$A$1:$C$62,MATCH($I57,'State '!$B:$B,0),3)</f>
        <v>South Central</v>
      </c>
      <c r="M57" s="97" t="str">
        <f>INDEX('State '!$A$1:$C$62,MATCH($J57,'State '!$B:$B,0),3)</f>
        <v>South Central</v>
      </c>
      <c r="N57" s="97"/>
      <c r="O57" s="144"/>
      <c r="P57" s="175">
        <v>110</v>
      </c>
      <c r="Q57" s="145">
        <v>1500</v>
      </c>
      <c r="R57" s="98"/>
      <c r="S57" s="97" t="s">
        <v>138</v>
      </c>
      <c r="T57" s="97"/>
      <c r="U57" s="97" t="s">
        <v>3702</v>
      </c>
      <c r="V57" s="97" t="s">
        <v>2174</v>
      </c>
      <c r="W57" s="79" t="s">
        <v>3704</v>
      </c>
      <c r="X57" s="79" t="s">
        <v>3699</v>
      </c>
      <c r="Y57" s="136" t="s">
        <v>3705</v>
      </c>
      <c r="Z57" s="17"/>
    </row>
    <row r="58" spans="1:26" ht="140.25" x14ac:dyDescent="0.2">
      <c r="A58" s="96">
        <v>45839</v>
      </c>
      <c r="B58" s="79" t="s">
        <v>2414</v>
      </c>
      <c r="C58" s="79" t="s">
        <v>275</v>
      </c>
      <c r="D58" s="79" t="s">
        <v>1878</v>
      </c>
      <c r="E58" s="79" t="s">
        <v>389</v>
      </c>
      <c r="F58" s="60"/>
      <c r="G58" s="110">
        <v>2029</v>
      </c>
      <c r="H58" s="97" t="s">
        <v>0</v>
      </c>
      <c r="I58" s="97" t="str">
        <f t="shared" si="6"/>
        <v>LA</v>
      </c>
      <c r="J58" s="97" t="str">
        <f t="shared" si="7"/>
        <v>LA</v>
      </c>
      <c r="K58" s="104" t="str">
        <f t="shared" si="5"/>
        <v>South Central</v>
      </c>
      <c r="L58" s="97" t="str">
        <f>INDEX('State '!$A$1:$C$62,MATCH($I58,'State '!$B:$B,0),3)</f>
        <v>South Central</v>
      </c>
      <c r="M58" s="97" t="str">
        <f>INDEX('State '!$A$1:$C$62,MATCH($J58,'State '!$B:$B,0),3)</f>
        <v>South Central</v>
      </c>
      <c r="N58" s="97"/>
      <c r="O58" s="144">
        <v>202</v>
      </c>
      <c r="P58" s="175"/>
      <c r="Q58" s="145">
        <v>1362</v>
      </c>
      <c r="R58" s="98"/>
      <c r="S58" s="97" t="s">
        <v>135</v>
      </c>
      <c r="T58" s="97" t="s">
        <v>381</v>
      </c>
      <c r="U58" s="97" t="s">
        <v>2218</v>
      </c>
      <c r="V58" s="97" t="s">
        <v>2174</v>
      </c>
      <c r="W58" s="79" t="s">
        <v>3645</v>
      </c>
      <c r="X58" s="79" t="s">
        <v>2816</v>
      </c>
      <c r="Y58" s="136" t="s">
        <v>3646</v>
      </c>
    </row>
    <row r="59" spans="1:26" ht="38.25" x14ac:dyDescent="0.2">
      <c r="A59" s="96">
        <v>45839</v>
      </c>
      <c r="B59" s="79" t="s">
        <v>2975</v>
      </c>
      <c r="C59" s="79" t="s">
        <v>2403</v>
      </c>
      <c r="D59" s="79" t="s">
        <v>140</v>
      </c>
      <c r="E59" s="102" t="s">
        <v>389</v>
      </c>
      <c r="F59" s="60"/>
      <c r="G59" s="61">
        <v>2027</v>
      </c>
      <c r="H59" s="97" t="s">
        <v>0</v>
      </c>
      <c r="I59" s="97" t="str">
        <f t="shared" si="6"/>
        <v>LA</v>
      </c>
      <c r="J59" s="97" t="str">
        <f t="shared" si="7"/>
        <v>LA</v>
      </c>
      <c r="K59" s="104" t="str">
        <f t="shared" si="5"/>
        <v>South Central</v>
      </c>
      <c r="L59" s="97" t="str">
        <f>INDEX('State '!$A$1:$C$62,MATCH($I59,'State '!$B:$B,0),3)</f>
        <v>South Central</v>
      </c>
      <c r="M59" s="97" t="str">
        <f>INDEX('State '!$A$1:$C$62,MATCH($J59,'State '!$B:$B,0),3)</f>
        <v>South Central</v>
      </c>
      <c r="N59" s="97"/>
      <c r="O59" s="144">
        <v>88.897000000000006</v>
      </c>
      <c r="P59" s="156"/>
      <c r="Q59" s="145">
        <v>70</v>
      </c>
      <c r="R59" s="98"/>
      <c r="S59" s="97" t="s">
        <v>135</v>
      </c>
      <c r="T59" s="97" t="s">
        <v>381</v>
      </c>
      <c r="U59" s="97" t="s">
        <v>3647</v>
      </c>
      <c r="V59" s="97" t="s">
        <v>2174</v>
      </c>
      <c r="W59" s="79" t="s">
        <v>2976</v>
      </c>
      <c r="X59" s="79" t="s">
        <v>2816</v>
      </c>
      <c r="Y59" s="136"/>
    </row>
    <row r="60" spans="1:26" ht="40.5" customHeight="1" x14ac:dyDescent="0.2">
      <c r="A60" s="96">
        <v>45153</v>
      </c>
      <c r="B60" s="191" t="s">
        <v>2977</v>
      </c>
      <c r="C60" s="191" t="s">
        <v>2403</v>
      </c>
      <c r="D60" s="80" t="s">
        <v>136</v>
      </c>
      <c r="E60" s="191" t="s">
        <v>389</v>
      </c>
      <c r="F60" s="193"/>
      <c r="G60" s="195">
        <v>2027</v>
      </c>
      <c r="H60" s="194" t="s">
        <v>2204</v>
      </c>
      <c r="I60" s="97" t="str">
        <f t="shared" si="6"/>
        <v>LA</v>
      </c>
      <c r="J60" s="97" t="str">
        <f t="shared" si="7"/>
        <v>TX</v>
      </c>
      <c r="K60" s="104" t="str">
        <f t="shared" si="5"/>
        <v>South Central</v>
      </c>
      <c r="L60" s="97" t="str">
        <f>INDEX('State '!$A$1:$C$62,MATCH($I60,'State '!$B:$B,0),3)</f>
        <v>South Central</v>
      </c>
      <c r="M60" s="97" t="str">
        <f>INDEX('State '!$A$1:$C$62,MATCH($J60,'State '!$B:$B,0),3)</f>
        <v>South Central</v>
      </c>
      <c r="N60" s="97"/>
      <c r="O60" s="144">
        <v>1207</v>
      </c>
      <c r="P60" s="203">
        <v>72</v>
      </c>
      <c r="Q60" s="197">
        <v>2000</v>
      </c>
      <c r="R60" s="195">
        <v>42</v>
      </c>
      <c r="S60" s="194" t="s">
        <v>135</v>
      </c>
      <c r="T60" s="194" t="s">
        <v>381</v>
      </c>
      <c r="U60" s="194" t="s">
        <v>2404</v>
      </c>
      <c r="V60" s="97" t="s">
        <v>2177</v>
      </c>
      <c r="W60" s="79" t="s">
        <v>2712</v>
      </c>
      <c r="X60" s="79" t="s">
        <v>2816</v>
      </c>
      <c r="Y60" s="136" t="s">
        <v>2767</v>
      </c>
    </row>
    <row r="61" spans="1:26" ht="178.5" x14ac:dyDescent="0.2">
      <c r="A61" s="96">
        <v>45569</v>
      </c>
      <c r="B61" s="79" t="s">
        <v>3714</v>
      </c>
      <c r="C61" s="79" t="s">
        <v>3760</v>
      </c>
      <c r="D61" s="79" t="s">
        <v>136</v>
      </c>
      <c r="E61" s="79" t="s">
        <v>419</v>
      </c>
      <c r="F61" s="60"/>
      <c r="G61" s="61">
        <v>2025</v>
      </c>
      <c r="H61" s="97" t="s">
        <v>0</v>
      </c>
      <c r="I61" s="97" t="str">
        <f t="shared" si="6"/>
        <v>LA</v>
      </c>
      <c r="J61" s="97" t="str">
        <f t="shared" si="7"/>
        <v>LA</v>
      </c>
      <c r="K61" s="104" t="str">
        <f t="shared" si="5"/>
        <v>South Central</v>
      </c>
      <c r="L61" s="97" t="str">
        <f>INDEX('State '!$A$1:$C$62,MATCH($I61,'State '!$B:$B,0),3)</f>
        <v>South Central</v>
      </c>
      <c r="M61" s="97" t="str">
        <f>INDEX('State '!$A$1:$C$62,MATCH($J61,'State '!$B:$B,0),3)</f>
        <v>South Central</v>
      </c>
      <c r="N61" s="97"/>
      <c r="O61" s="144"/>
      <c r="P61" s="156">
        <v>174</v>
      </c>
      <c r="Q61" s="145">
        <v>1800</v>
      </c>
      <c r="R61" s="98" t="s">
        <v>2426</v>
      </c>
      <c r="S61" s="97" t="s">
        <v>138</v>
      </c>
      <c r="T61" s="97"/>
      <c r="U61" s="97"/>
      <c r="V61" s="97" t="s">
        <v>2174</v>
      </c>
      <c r="W61" s="79" t="s">
        <v>3482</v>
      </c>
      <c r="X61" s="79" t="s">
        <v>2816</v>
      </c>
      <c r="Y61" s="136" t="s">
        <v>3483</v>
      </c>
    </row>
    <row r="62" spans="1:26" ht="102" x14ac:dyDescent="0.2">
      <c r="A62" s="96">
        <v>45839</v>
      </c>
      <c r="B62" s="79" t="s">
        <v>3518</v>
      </c>
      <c r="C62" s="79" t="s">
        <v>2970</v>
      </c>
      <c r="D62" s="79" t="s">
        <v>140</v>
      </c>
      <c r="E62" s="79" t="s">
        <v>419</v>
      </c>
      <c r="F62" s="60"/>
      <c r="G62" s="98">
        <v>2026</v>
      </c>
      <c r="H62" s="97" t="s">
        <v>0</v>
      </c>
      <c r="I62" s="97" t="str">
        <f t="shared" si="6"/>
        <v>LA</v>
      </c>
      <c r="J62" s="97" t="str">
        <f t="shared" si="7"/>
        <v>LA</v>
      </c>
      <c r="K62" s="104" t="str">
        <f t="shared" si="5"/>
        <v>South Central</v>
      </c>
      <c r="L62" s="97" t="str">
        <f>INDEX('State '!$A$1:$C$62,MATCH($I62,'State '!$B:$B,0),3)</f>
        <v>South Central</v>
      </c>
      <c r="M62" s="97" t="str">
        <f>INDEX('State '!$A$1:$C$62,MATCH($J62,'State '!$B:$B,0),3)</f>
        <v>South Central</v>
      </c>
      <c r="N62" s="97"/>
      <c r="O62" s="144"/>
      <c r="P62" s="156"/>
      <c r="Q62" s="145">
        <v>200</v>
      </c>
      <c r="R62" s="98">
        <v>36</v>
      </c>
      <c r="S62" s="97" t="s">
        <v>138</v>
      </c>
      <c r="T62" s="97"/>
      <c r="U62" s="97"/>
      <c r="V62" s="97" t="s">
        <v>2174</v>
      </c>
      <c r="W62" s="243" t="s">
        <v>3648</v>
      </c>
      <c r="X62" s="79" t="s">
        <v>3389</v>
      </c>
      <c r="Y62" s="136" t="s">
        <v>3519</v>
      </c>
    </row>
    <row r="63" spans="1:26" ht="165.75" x14ac:dyDescent="0.2">
      <c r="A63" s="96">
        <v>45865</v>
      </c>
      <c r="B63" s="79" t="s">
        <v>3748</v>
      </c>
      <c r="C63" s="79" t="s">
        <v>3751</v>
      </c>
      <c r="D63" s="79" t="s">
        <v>136</v>
      </c>
      <c r="E63" s="79"/>
      <c r="F63" s="60"/>
      <c r="G63" s="98">
        <v>2025</v>
      </c>
      <c r="H63" s="97" t="s">
        <v>21</v>
      </c>
      <c r="I63" s="97" t="s">
        <v>21</v>
      </c>
      <c r="J63" s="97" t="s">
        <v>21</v>
      </c>
      <c r="K63" s="104" t="str">
        <f t="shared" si="5"/>
        <v>Mountain</v>
      </c>
      <c r="L63" s="97" t="str">
        <f>INDEX('State '!$A$1:$C$62,MATCH($I63,'State '!$B:$B,0),3)</f>
        <v>Mountain</v>
      </c>
      <c r="M63" s="97" t="str">
        <f>INDEX('State '!$A$1:$C$62,MATCH($J63,'State '!$B:$B,0),3)</f>
        <v>Mountain</v>
      </c>
      <c r="N63" s="97"/>
      <c r="O63" s="144"/>
      <c r="P63" s="156">
        <v>61.6</v>
      </c>
      <c r="Q63" s="145">
        <v>1200</v>
      </c>
      <c r="R63" s="98">
        <v>36</v>
      </c>
      <c r="S63" s="97"/>
      <c r="T63" s="97"/>
      <c r="U63" s="97" t="s">
        <v>3749</v>
      </c>
      <c r="V63" s="97" t="s">
        <v>2174</v>
      </c>
      <c r="W63" s="243" t="s">
        <v>3750</v>
      </c>
      <c r="X63" s="79" t="s">
        <v>3752</v>
      </c>
      <c r="Y63" s="136" t="s">
        <v>3753</v>
      </c>
    </row>
    <row r="64" spans="1:26" ht="51" x14ac:dyDescent="0.2">
      <c r="A64" s="96">
        <v>45665</v>
      </c>
      <c r="B64" s="80" t="s">
        <v>3062</v>
      </c>
      <c r="C64" s="80" t="s">
        <v>309</v>
      </c>
      <c r="D64" s="80" t="s">
        <v>140</v>
      </c>
      <c r="E64" s="80" t="s">
        <v>389</v>
      </c>
      <c r="F64" s="79"/>
      <c r="G64" s="61" t="s">
        <v>382</v>
      </c>
      <c r="H64" s="97" t="s">
        <v>8</v>
      </c>
      <c r="I64" s="97" t="str">
        <f t="shared" ref="I64:I95" si="8">LEFT($H64,2)</f>
        <v>OH</v>
      </c>
      <c r="J64" s="97" t="str">
        <f t="shared" ref="J64:J95" si="9">RIGHT($H64,2)</f>
        <v>OH</v>
      </c>
      <c r="K64" s="104" t="str">
        <f t="shared" si="5"/>
        <v>Northeast</v>
      </c>
      <c r="L64" s="97" t="str">
        <f>INDEX('State '!$A$1:$C$62,MATCH($I64,'State '!$B:$B,0),3)</f>
        <v>Northeast</v>
      </c>
      <c r="M64" s="97" t="str">
        <f>INDEX('State '!$A$1:$C$62,MATCH($J64,'State '!$B:$B,0),3)</f>
        <v>Northeast</v>
      </c>
      <c r="N64" s="104"/>
      <c r="O64" s="144">
        <v>28</v>
      </c>
      <c r="P64" s="156">
        <v>2.1800000000000002</v>
      </c>
      <c r="Q64" s="145"/>
      <c r="R64" s="98">
        <v>12</v>
      </c>
      <c r="S64" s="97" t="s">
        <v>138</v>
      </c>
      <c r="T64" s="104" t="s">
        <v>2845</v>
      </c>
      <c r="U64" s="104" t="s">
        <v>3651</v>
      </c>
      <c r="V64" s="104" t="s">
        <v>2174</v>
      </c>
      <c r="W64" s="80" t="s">
        <v>3521</v>
      </c>
      <c r="X64" s="80" t="s">
        <v>2819</v>
      </c>
      <c r="Y64" s="136" t="s">
        <v>3522</v>
      </c>
    </row>
    <row r="65" spans="1:16382" ht="63.75" x14ac:dyDescent="0.2">
      <c r="A65" s="96">
        <v>45621</v>
      </c>
      <c r="B65" s="79" t="s">
        <v>3536</v>
      </c>
      <c r="C65" s="79" t="s">
        <v>2882</v>
      </c>
      <c r="D65" s="79" t="s">
        <v>140</v>
      </c>
      <c r="E65" s="79" t="s">
        <v>389</v>
      </c>
      <c r="F65" s="60"/>
      <c r="G65" s="98">
        <v>2029</v>
      </c>
      <c r="H65" s="97" t="s">
        <v>23</v>
      </c>
      <c r="I65" s="97" t="str">
        <f t="shared" si="8"/>
        <v>KY</v>
      </c>
      <c r="J65" s="97" t="str">
        <f t="shared" si="9"/>
        <v>KY</v>
      </c>
      <c r="K65" s="104" t="str">
        <f t="shared" si="5"/>
        <v>Midwest</v>
      </c>
      <c r="L65" s="97" t="str">
        <f>INDEX('State '!$A$1:$C$62,MATCH($I65,'State '!$B:$B,0),3)</f>
        <v>Midwest</v>
      </c>
      <c r="M65" s="97" t="str">
        <f>INDEX('State '!$A$1:$C$62,MATCH($J65,'State '!$B:$B,0),3)</f>
        <v>Midwest</v>
      </c>
      <c r="N65" s="97"/>
      <c r="O65" s="144">
        <v>400</v>
      </c>
      <c r="P65" s="156">
        <v>40</v>
      </c>
      <c r="Q65" s="145">
        <v>200</v>
      </c>
      <c r="R65" s="98"/>
      <c r="S65" s="97" t="s">
        <v>138</v>
      </c>
      <c r="T65" s="97"/>
      <c r="U65" s="97" t="s">
        <v>3649</v>
      </c>
      <c r="V65" s="97" t="s">
        <v>2174</v>
      </c>
      <c r="W65" s="243" t="s">
        <v>3520</v>
      </c>
      <c r="X65" s="79" t="s">
        <v>2817</v>
      </c>
      <c r="Y65" s="136" t="s">
        <v>3650</v>
      </c>
    </row>
    <row r="66" spans="1:16382" ht="25.5" x14ac:dyDescent="0.2">
      <c r="A66" s="96">
        <v>45321</v>
      </c>
      <c r="B66" s="80" t="s">
        <v>2891</v>
      </c>
      <c r="C66" s="79" t="s">
        <v>1991</v>
      </c>
      <c r="D66" s="80" t="s">
        <v>140</v>
      </c>
      <c r="E66" s="102" t="s">
        <v>2219</v>
      </c>
      <c r="F66" s="62"/>
      <c r="G66" s="107" t="s">
        <v>382</v>
      </c>
      <c r="H66" s="97" t="s">
        <v>46</v>
      </c>
      <c r="I66" s="97" t="str">
        <f t="shared" si="8"/>
        <v>KS</v>
      </c>
      <c r="J66" s="97" t="str">
        <f t="shared" si="9"/>
        <v>KS</v>
      </c>
      <c r="K66" s="104" t="str">
        <f t="shared" si="5"/>
        <v>South Central</v>
      </c>
      <c r="L66" s="97" t="str">
        <f>INDEX('State '!$A$1:$C$62,MATCH($I66,'State '!$B:$B,0),3)</f>
        <v>South Central</v>
      </c>
      <c r="M66" s="97" t="str">
        <f>INDEX('State '!$A$1:$C$62,MATCH($J66,'State '!$B:$B,0),3)</f>
        <v>South Central</v>
      </c>
      <c r="N66" s="97"/>
      <c r="O66" s="144">
        <v>3</v>
      </c>
      <c r="P66" s="156"/>
      <c r="Q66" s="108">
        <v>40</v>
      </c>
      <c r="R66" s="63"/>
      <c r="S66" s="103" t="s">
        <v>135</v>
      </c>
      <c r="T66" s="104" t="s">
        <v>381</v>
      </c>
      <c r="U66" s="105" t="s">
        <v>2892</v>
      </c>
      <c r="V66" s="97" t="s">
        <v>2174</v>
      </c>
      <c r="W66" s="79" t="s">
        <v>2894</v>
      </c>
      <c r="X66" s="79"/>
      <c r="Y66" s="136"/>
    </row>
    <row r="67" spans="1:16382" ht="153" x14ac:dyDescent="0.2">
      <c r="A67" s="96">
        <v>45838</v>
      </c>
      <c r="B67" s="80" t="s">
        <v>3523</v>
      </c>
      <c r="C67" s="79" t="s">
        <v>206</v>
      </c>
      <c r="D67" s="80" t="s">
        <v>136</v>
      </c>
      <c r="E67" s="102" t="s">
        <v>139</v>
      </c>
      <c r="F67" s="62"/>
      <c r="G67" s="107">
        <v>2028</v>
      </c>
      <c r="H67" s="97" t="s">
        <v>483</v>
      </c>
      <c r="I67" s="97" t="str">
        <f t="shared" si="8"/>
        <v>MS</v>
      </c>
      <c r="J67" s="97" t="str">
        <f t="shared" si="9"/>
        <v>AL</v>
      </c>
      <c r="K67" s="104" t="str">
        <f t="shared" ref="K67:K98" si="10">IF($L67=$M67,L67,CONCATENATE($L67,", ",IF(ISBLANK(N67),"",CONCATENATE(N67,", ")),$M67))</f>
        <v>South Central</v>
      </c>
      <c r="L67" s="97" t="str">
        <f>INDEX('State '!$A$1:$C$62,MATCH($I67,'State '!$B:$B,0),3)</f>
        <v>South Central</v>
      </c>
      <c r="M67" s="97" t="str">
        <f>INDEX('State '!$A$1:$C$62,MATCH($J67,'State '!$B:$B,0),3)</f>
        <v>South Central</v>
      </c>
      <c r="N67" s="97"/>
      <c r="O67" s="144">
        <v>1700</v>
      </c>
      <c r="P67" s="156">
        <v>208</v>
      </c>
      <c r="Q67" s="108">
        <v>2100</v>
      </c>
      <c r="R67" s="63" t="s">
        <v>550</v>
      </c>
      <c r="S67" s="103" t="s">
        <v>135</v>
      </c>
      <c r="T67" s="104" t="s">
        <v>381</v>
      </c>
      <c r="U67" s="105" t="s">
        <v>3653</v>
      </c>
      <c r="V67" s="97" t="s">
        <v>2177</v>
      </c>
      <c r="W67" s="79" t="s">
        <v>3652</v>
      </c>
      <c r="X67" s="79" t="s">
        <v>3524</v>
      </c>
      <c r="Y67" s="136" t="s">
        <v>3654</v>
      </c>
    </row>
    <row r="68" spans="1:16382" ht="63.75" x14ac:dyDescent="0.2">
      <c r="A68" s="96">
        <v>45839</v>
      </c>
      <c r="B68" s="79" t="s">
        <v>3112</v>
      </c>
      <c r="C68" s="79" t="s">
        <v>2901</v>
      </c>
      <c r="D68" s="79" t="s">
        <v>140</v>
      </c>
      <c r="E68" s="102" t="s">
        <v>139</v>
      </c>
      <c r="F68" s="60"/>
      <c r="G68" s="61">
        <v>2026</v>
      </c>
      <c r="H68" s="97" t="s">
        <v>39</v>
      </c>
      <c r="I68" s="97" t="str">
        <f t="shared" si="8"/>
        <v>MO</v>
      </c>
      <c r="J68" s="97" t="str">
        <f t="shared" si="9"/>
        <v>MO</v>
      </c>
      <c r="K68" s="104" t="str">
        <f t="shared" si="10"/>
        <v>Midwest</v>
      </c>
      <c r="L68" s="97" t="str">
        <f>INDEX('State '!$A$1:$C$62,MATCH($I68,'State '!$B:$B,0),3)</f>
        <v>Midwest</v>
      </c>
      <c r="M68" s="97" t="str">
        <f>INDEX('State '!$A$1:$C$62,MATCH($J68,'State '!$B:$B,0),3)</f>
        <v>Midwest</v>
      </c>
      <c r="N68" s="97"/>
      <c r="O68" s="144"/>
      <c r="P68" s="175"/>
      <c r="Q68" s="145">
        <v>75</v>
      </c>
      <c r="R68" s="98" t="s">
        <v>3657</v>
      </c>
      <c r="S68" s="97" t="s">
        <v>135</v>
      </c>
      <c r="T68" s="97" t="s">
        <v>381</v>
      </c>
      <c r="U68" s="97" t="s">
        <v>3656</v>
      </c>
      <c r="V68" s="97" t="s">
        <v>2174</v>
      </c>
      <c r="W68" s="79" t="s">
        <v>3655</v>
      </c>
      <c r="X68" s="79"/>
      <c r="Y68" s="136" t="s">
        <v>3658</v>
      </c>
      <c r="Z68" s="235"/>
      <c r="AA68" s="231"/>
      <c r="AB68" s="231"/>
      <c r="AC68" s="231"/>
      <c r="AD68" s="246"/>
      <c r="AE68" s="247"/>
      <c r="AF68" s="248"/>
      <c r="AG68" s="235"/>
      <c r="AH68" s="235"/>
      <c r="AI68" s="235"/>
      <c r="AJ68" s="99"/>
      <c r="AK68" s="235"/>
      <c r="AL68" s="235"/>
      <c r="AM68" s="235"/>
      <c r="AN68" s="226"/>
      <c r="AO68" s="249"/>
      <c r="AP68" s="227"/>
      <c r="AQ68" s="250"/>
      <c r="AR68" s="235"/>
      <c r="AS68" s="235"/>
      <c r="AT68" s="235"/>
      <c r="AU68" s="235"/>
      <c r="AV68" s="231"/>
      <c r="AW68" s="231"/>
      <c r="AX68" s="140"/>
      <c r="AY68" s="235"/>
      <c r="AZ68" s="231"/>
      <c r="BA68" s="231"/>
      <c r="BB68" s="231"/>
      <c r="BC68" s="246"/>
      <c r="BD68" s="247"/>
      <c r="BE68" s="248"/>
      <c r="BF68" s="235"/>
      <c r="BG68" s="235"/>
      <c r="BH68" s="235"/>
      <c r="BI68" s="99"/>
      <c r="BJ68" s="235"/>
      <c r="BK68" s="235"/>
      <c r="BL68" s="235"/>
      <c r="BM68" s="226"/>
      <c r="BN68" s="249"/>
      <c r="BO68" s="227"/>
      <c r="BP68" s="250"/>
      <c r="BQ68" s="235"/>
      <c r="BR68" s="235"/>
      <c r="BS68" s="235"/>
      <c r="BT68" s="235"/>
      <c r="BU68" s="231"/>
      <c r="BV68" s="231"/>
      <c r="BW68" s="140"/>
      <c r="BX68" s="235"/>
      <c r="BY68" s="231"/>
      <c r="BZ68" s="231"/>
      <c r="CA68" s="231"/>
      <c r="CB68" s="246"/>
      <c r="CC68" s="247"/>
      <c r="CD68" s="248"/>
      <c r="CE68" s="235"/>
      <c r="CF68" s="235"/>
      <c r="CG68" s="235"/>
      <c r="CH68" s="99"/>
      <c r="CI68" s="235"/>
      <c r="CJ68" s="235"/>
      <c r="CK68" s="235"/>
      <c r="CL68" s="226"/>
      <c r="CM68" s="249"/>
      <c r="CN68" s="227"/>
      <c r="CO68" s="250"/>
      <c r="CP68" s="235"/>
      <c r="CQ68" s="235"/>
      <c r="CR68" s="235"/>
      <c r="CS68" s="235"/>
      <c r="CT68" s="231"/>
      <c r="CU68" s="231"/>
      <c r="CV68" s="140"/>
      <c r="CW68" s="235"/>
      <c r="CX68" s="231"/>
      <c r="CY68" s="231"/>
      <c r="CZ68" s="231"/>
      <c r="DA68" s="246"/>
      <c r="DB68" s="247"/>
      <c r="DC68" s="248"/>
      <c r="DD68" s="235"/>
      <c r="DE68" s="235"/>
      <c r="DF68" s="235"/>
      <c r="DG68" s="99"/>
      <c r="DH68" s="235"/>
      <c r="DI68" s="235"/>
      <c r="DJ68" s="235"/>
      <c r="DK68" s="226"/>
      <c r="DL68" s="249"/>
      <c r="DM68" s="227"/>
      <c r="DN68" s="250"/>
      <c r="DO68" s="235"/>
      <c r="DP68" s="235"/>
      <c r="DQ68" s="235"/>
      <c r="DR68" s="235"/>
      <c r="DS68" s="231"/>
      <c r="DT68" s="231"/>
      <c r="DU68" s="140"/>
      <c r="DV68" s="235"/>
      <c r="DW68" s="231"/>
      <c r="DX68" s="231"/>
      <c r="DY68" s="231"/>
      <c r="DZ68" s="246"/>
      <c r="EA68" s="247"/>
      <c r="EB68" s="248"/>
      <c r="EC68" s="235"/>
      <c r="ED68" s="235"/>
      <c r="EE68" s="235"/>
      <c r="EF68" s="99"/>
      <c r="EG68" s="235"/>
      <c r="EH68" s="235"/>
      <c r="EI68" s="235"/>
      <c r="EJ68" s="226"/>
      <c r="EK68" s="249"/>
      <c r="EL68" s="227"/>
      <c r="EM68" s="250"/>
      <c r="EN68" s="235"/>
      <c r="EO68" s="235"/>
      <c r="EP68" s="235"/>
      <c r="EQ68" s="235"/>
      <c r="ER68" s="231"/>
      <c r="ES68" s="231"/>
      <c r="ET68" s="140"/>
      <c r="EU68" s="235"/>
      <c r="EV68" s="231"/>
      <c r="EW68" s="231"/>
      <c r="EX68" s="231"/>
      <c r="EY68" s="246"/>
      <c r="EZ68" s="247"/>
      <c r="FA68" s="248"/>
      <c r="FB68" s="235"/>
      <c r="FC68" s="235"/>
      <c r="FD68" s="235"/>
      <c r="FE68" s="99"/>
      <c r="FF68" s="235"/>
      <c r="FG68" s="235"/>
      <c r="FH68" s="235"/>
      <c r="FI68" s="226"/>
      <c r="FJ68" s="249"/>
      <c r="FK68" s="227"/>
      <c r="FL68" s="250"/>
      <c r="FM68" s="235"/>
      <c r="FN68" s="235"/>
      <c r="FO68" s="235"/>
      <c r="FP68" s="235"/>
      <c r="FQ68" s="231"/>
      <c r="FR68" s="231"/>
      <c r="FS68" s="140"/>
      <c r="FT68" s="235"/>
      <c r="FU68" s="231"/>
      <c r="FV68" s="231"/>
      <c r="FW68" s="231"/>
      <c r="FX68" s="246"/>
      <c r="FY68" s="247"/>
      <c r="FZ68" s="248"/>
      <c r="GA68" s="235"/>
      <c r="GB68" s="235"/>
      <c r="GC68" s="235"/>
      <c r="GD68" s="99"/>
      <c r="GE68" s="235"/>
      <c r="GF68" s="235"/>
      <c r="GG68" s="235"/>
      <c r="GH68" s="226"/>
      <c r="GI68" s="249"/>
      <c r="GJ68" s="227"/>
      <c r="GK68" s="250"/>
      <c r="GL68" s="235"/>
      <c r="GM68" s="235"/>
      <c r="GN68" s="235"/>
      <c r="GO68" s="235"/>
      <c r="GP68" s="231"/>
      <c r="GQ68" s="231"/>
      <c r="GR68" s="140"/>
      <c r="GS68" s="235"/>
      <c r="GT68" s="231"/>
      <c r="GU68" s="231"/>
      <c r="GV68" s="231"/>
      <c r="GW68" s="246"/>
      <c r="GX68" s="247"/>
      <c r="GY68" s="248"/>
      <c r="GZ68" s="235"/>
      <c r="HA68" s="235"/>
      <c r="HB68" s="235"/>
      <c r="HC68" s="99"/>
      <c r="HD68" s="235"/>
      <c r="HE68" s="235"/>
      <c r="HF68" s="235"/>
      <c r="HG68" s="226"/>
      <c r="HH68" s="249"/>
      <c r="HI68" s="227"/>
      <c r="HJ68" s="250"/>
      <c r="HK68" s="235"/>
      <c r="HL68" s="235"/>
      <c r="HM68" s="235"/>
      <c r="HN68" s="235"/>
      <c r="HO68" s="231"/>
      <c r="HP68" s="231"/>
      <c r="HQ68" s="140"/>
      <c r="HR68" s="235"/>
      <c r="HS68" s="231"/>
      <c r="HT68" s="231"/>
      <c r="HU68" s="231"/>
      <c r="HV68" s="246"/>
      <c r="HW68" s="247"/>
      <c r="HX68" s="248"/>
      <c r="HY68" s="235"/>
      <c r="HZ68" s="235"/>
      <c r="IA68" s="235"/>
      <c r="IB68" s="99"/>
      <c r="IC68" s="235"/>
      <c r="ID68" s="235"/>
      <c r="IE68" s="235"/>
      <c r="IF68" s="226"/>
      <c r="IG68" s="249"/>
      <c r="IH68" s="227"/>
      <c r="II68" s="250"/>
      <c r="IJ68" s="235"/>
      <c r="IK68" s="235"/>
      <c r="IL68" s="235"/>
      <c r="IM68" s="235"/>
      <c r="IN68" s="231"/>
      <c r="IO68" s="231"/>
      <c r="IP68" s="140"/>
      <c r="IQ68" s="235"/>
      <c r="IR68" s="231"/>
      <c r="IS68" s="231"/>
      <c r="IT68" s="231"/>
      <c r="IU68" s="246"/>
      <c r="IV68" s="247"/>
      <c r="IW68" s="248"/>
      <c r="IX68" s="235"/>
      <c r="IY68" s="235"/>
      <c r="IZ68" s="235"/>
      <c r="JA68" s="99"/>
      <c r="JB68" s="235"/>
      <c r="JC68" s="235"/>
      <c r="JD68" s="235"/>
      <c r="JE68" s="226"/>
      <c r="JF68" s="249"/>
      <c r="JG68" s="227"/>
      <c r="JH68" s="250"/>
      <c r="JI68" s="235"/>
      <c r="JJ68" s="235"/>
      <c r="JK68" s="235"/>
      <c r="JL68" s="235"/>
      <c r="JM68" s="231"/>
      <c r="JN68" s="231"/>
      <c r="JO68" s="140"/>
      <c r="JP68" s="235"/>
      <c r="JQ68" s="231"/>
      <c r="JR68" s="231"/>
      <c r="JS68" s="231"/>
      <c r="JT68" s="246"/>
      <c r="JU68" s="247"/>
      <c r="JV68" s="248"/>
      <c r="JW68" s="235"/>
      <c r="JX68" s="235"/>
      <c r="JY68" s="235"/>
      <c r="JZ68" s="99"/>
      <c r="KA68" s="235"/>
      <c r="KB68" s="235"/>
      <c r="KC68" s="235"/>
      <c r="KD68" s="226"/>
      <c r="KE68" s="249"/>
      <c r="KF68" s="227"/>
      <c r="KG68" s="250"/>
      <c r="KH68" s="235"/>
      <c r="KI68" s="235"/>
      <c r="KJ68" s="235"/>
      <c r="KK68" s="235"/>
      <c r="KL68" s="231"/>
      <c r="KM68" s="231"/>
      <c r="KN68" s="140"/>
      <c r="KO68" s="235"/>
      <c r="KP68" s="231"/>
      <c r="KQ68" s="231"/>
      <c r="KR68" s="231"/>
      <c r="KS68" s="246"/>
      <c r="KT68" s="247"/>
      <c r="KU68" s="248"/>
      <c r="KV68" s="235"/>
      <c r="KW68" s="235"/>
      <c r="KX68" s="235"/>
      <c r="KY68" s="99"/>
      <c r="KZ68" s="235"/>
      <c r="LA68" s="235"/>
      <c r="LB68" s="235"/>
      <c r="LC68" s="226"/>
      <c r="LD68" s="249"/>
      <c r="LE68" s="227"/>
      <c r="LF68" s="250"/>
      <c r="LG68" s="235"/>
      <c r="LH68" s="235"/>
      <c r="LI68" s="235"/>
      <c r="LJ68" s="235"/>
      <c r="LK68" s="231"/>
      <c r="LL68" s="231"/>
      <c r="LM68" s="140"/>
      <c r="LN68" s="235"/>
      <c r="LO68" s="231"/>
      <c r="LP68" s="231"/>
      <c r="LQ68" s="231"/>
      <c r="LR68" s="246"/>
      <c r="LS68" s="247"/>
      <c r="LT68" s="248"/>
      <c r="LU68" s="235"/>
      <c r="LV68" s="235"/>
      <c r="LW68" s="235"/>
      <c r="LX68" s="99"/>
      <c r="LY68" s="235"/>
      <c r="LZ68" s="235"/>
      <c r="MA68" s="235"/>
      <c r="MB68" s="226"/>
      <c r="MC68" s="249"/>
      <c r="MD68" s="227"/>
      <c r="ME68" s="250"/>
      <c r="MF68" s="235"/>
      <c r="MG68" s="235"/>
      <c r="MH68" s="235"/>
      <c r="MI68" s="235"/>
      <c r="MJ68" s="231"/>
      <c r="MK68" s="231"/>
      <c r="ML68" s="140"/>
      <c r="MM68" s="235"/>
      <c r="MN68" s="231"/>
      <c r="MO68" s="231"/>
      <c r="MP68" s="231"/>
      <c r="MQ68" s="246"/>
      <c r="MR68" s="247"/>
      <c r="MS68" s="248"/>
      <c r="MT68" s="235"/>
      <c r="MU68" s="235"/>
      <c r="MV68" s="235"/>
      <c r="MW68" s="99"/>
      <c r="MX68" s="235"/>
      <c r="MY68" s="235"/>
      <c r="MZ68" s="235"/>
      <c r="NA68" s="226"/>
      <c r="NB68" s="249"/>
      <c r="NC68" s="227"/>
      <c r="ND68" s="250"/>
      <c r="NE68" s="235"/>
      <c r="NF68" s="235"/>
      <c r="NG68" s="235"/>
      <c r="NH68" s="235"/>
      <c r="NI68" s="231"/>
      <c r="NJ68" s="231"/>
      <c r="NK68" s="140"/>
      <c r="NL68" s="235"/>
      <c r="NM68" s="231"/>
      <c r="NN68" s="231"/>
      <c r="NO68" s="231"/>
      <c r="NP68" s="246"/>
      <c r="NQ68" s="247"/>
      <c r="NR68" s="248"/>
      <c r="NS68" s="235"/>
      <c r="NT68" s="235"/>
      <c r="NU68" s="235"/>
      <c r="NV68" s="99"/>
      <c r="NW68" s="235"/>
      <c r="NX68" s="235"/>
      <c r="NY68" s="235"/>
      <c r="NZ68" s="226"/>
      <c r="OA68" s="249"/>
      <c r="OB68" s="227"/>
      <c r="OC68" s="250"/>
      <c r="OD68" s="235"/>
      <c r="OE68" s="235"/>
      <c r="OF68" s="235"/>
      <c r="OG68" s="235"/>
      <c r="OH68" s="231"/>
      <c r="OI68" s="231"/>
      <c r="OJ68" s="140"/>
      <c r="OK68" s="235"/>
      <c r="OL68" s="231"/>
      <c r="OM68" s="231"/>
      <c r="ON68" s="231"/>
      <c r="OO68" s="246"/>
      <c r="OP68" s="247"/>
      <c r="OQ68" s="248"/>
      <c r="OR68" s="235"/>
      <c r="OS68" s="235"/>
      <c r="OT68" s="235"/>
      <c r="OU68" s="99"/>
      <c r="OV68" s="235"/>
      <c r="OW68" s="235"/>
      <c r="OX68" s="235"/>
      <c r="OY68" s="226"/>
      <c r="OZ68" s="249"/>
      <c r="PA68" s="227"/>
      <c r="PB68" s="250"/>
      <c r="PC68" s="235"/>
      <c r="PD68" s="235"/>
      <c r="PE68" s="235"/>
      <c r="PF68" s="235"/>
      <c r="PG68" s="231"/>
      <c r="PH68" s="231"/>
      <c r="PI68" s="140"/>
      <c r="PJ68" s="235"/>
      <c r="PK68" s="231"/>
      <c r="PL68" s="231"/>
      <c r="PM68" s="231"/>
      <c r="PN68" s="246"/>
      <c r="PO68" s="247"/>
      <c r="PP68" s="248"/>
      <c r="PQ68" s="235"/>
      <c r="PR68" s="235"/>
      <c r="PS68" s="235"/>
      <c r="PT68" s="99"/>
      <c r="PU68" s="235"/>
      <c r="PV68" s="235"/>
      <c r="PW68" s="235"/>
      <c r="PX68" s="226"/>
      <c r="PY68" s="249"/>
      <c r="PZ68" s="227"/>
      <c r="QA68" s="250"/>
      <c r="QB68" s="235"/>
      <c r="QC68" s="235"/>
      <c r="QD68" s="235"/>
      <c r="QE68" s="235"/>
      <c r="QF68" s="231"/>
      <c r="QG68" s="231"/>
      <c r="QH68" s="140"/>
      <c r="QI68" s="235"/>
      <c r="QJ68" s="231"/>
      <c r="QK68" s="231"/>
      <c r="QL68" s="231"/>
      <c r="QM68" s="246"/>
      <c r="QN68" s="247"/>
      <c r="QO68" s="248"/>
      <c r="QP68" s="235"/>
      <c r="QQ68" s="235"/>
      <c r="QR68" s="235"/>
      <c r="QS68" s="99"/>
      <c r="QT68" s="235"/>
      <c r="QU68" s="235"/>
      <c r="QV68" s="235"/>
      <c r="QW68" s="226"/>
      <c r="QX68" s="249"/>
      <c r="QY68" s="227"/>
      <c r="QZ68" s="250"/>
      <c r="RA68" s="235"/>
      <c r="RB68" s="235"/>
      <c r="RC68" s="235"/>
      <c r="RD68" s="235"/>
      <c r="RE68" s="231"/>
      <c r="RF68" s="231"/>
      <c r="RG68" s="140"/>
      <c r="RH68" s="235"/>
      <c r="RI68" s="231"/>
      <c r="RJ68" s="231"/>
      <c r="RK68" s="231"/>
      <c r="RL68" s="246"/>
      <c r="RM68" s="247"/>
      <c r="RN68" s="248"/>
      <c r="RO68" s="235"/>
      <c r="RP68" s="235"/>
      <c r="RQ68" s="235"/>
      <c r="RR68" s="99"/>
      <c r="RS68" s="235"/>
      <c r="RT68" s="235"/>
      <c r="RU68" s="235"/>
      <c r="RV68" s="226"/>
      <c r="RW68" s="249"/>
      <c r="RX68" s="227"/>
      <c r="RY68" s="250"/>
      <c r="RZ68" s="235"/>
      <c r="SA68" s="235"/>
      <c r="SB68" s="235"/>
      <c r="SC68" s="235"/>
      <c r="SD68" s="231"/>
      <c r="SE68" s="231"/>
      <c r="SF68" s="140"/>
      <c r="SG68" s="235"/>
      <c r="SH68" s="231"/>
      <c r="SI68" s="231"/>
      <c r="SJ68" s="231"/>
      <c r="SK68" s="246"/>
      <c r="SL68" s="247"/>
      <c r="SM68" s="248"/>
      <c r="SN68" s="235"/>
      <c r="SO68" s="235"/>
      <c r="SP68" s="235"/>
      <c r="SQ68" s="99"/>
      <c r="SR68" s="235"/>
      <c r="SS68" s="235"/>
      <c r="ST68" s="235"/>
      <c r="SU68" s="226"/>
      <c r="SV68" s="249"/>
      <c r="SW68" s="227"/>
      <c r="SX68" s="250"/>
      <c r="SY68" s="235"/>
      <c r="SZ68" s="235"/>
      <c r="TA68" s="235"/>
      <c r="TB68" s="235"/>
      <c r="TC68" s="231"/>
      <c r="TD68" s="231"/>
      <c r="TE68" s="140"/>
      <c r="TF68" s="235"/>
      <c r="TG68" s="231"/>
      <c r="TH68" s="231"/>
      <c r="TI68" s="231"/>
      <c r="TJ68" s="246"/>
      <c r="TK68" s="247"/>
      <c r="TL68" s="248"/>
      <c r="TM68" s="235"/>
      <c r="TN68" s="235"/>
      <c r="TO68" s="235"/>
      <c r="TP68" s="99"/>
      <c r="TQ68" s="235"/>
      <c r="TR68" s="235"/>
      <c r="TS68" s="235"/>
      <c r="TT68" s="226"/>
      <c r="TU68" s="249"/>
      <c r="TV68" s="227"/>
      <c r="TW68" s="250"/>
      <c r="TX68" s="235"/>
      <c r="TY68" s="235"/>
      <c r="TZ68" s="235"/>
      <c r="UA68" s="235"/>
      <c r="UB68" s="231"/>
      <c r="UC68" s="231"/>
      <c r="UD68" s="140"/>
      <c r="UE68" s="235"/>
      <c r="UF68" s="231"/>
      <c r="UG68" s="231"/>
      <c r="UH68" s="231"/>
      <c r="UI68" s="246"/>
      <c r="UJ68" s="247"/>
      <c r="UK68" s="248"/>
      <c r="UL68" s="235"/>
      <c r="UM68" s="235"/>
      <c r="UN68" s="235"/>
      <c r="UO68" s="99"/>
      <c r="UP68" s="235"/>
      <c r="UQ68" s="235"/>
      <c r="UR68" s="235"/>
      <c r="US68" s="226"/>
      <c r="UT68" s="249"/>
      <c r="UU68" s="227"/>
      <c r="UV68" s="250"/>
      <c r="UW68" s="235"/>
      <c r="UX68" s="235"/>
      <c r="UY68" s="235"/>
      <c r="UZ68" s="235"/>
      <c r="VA68" s="231"/>
      <c r="VB68" s="231"/>
      <c r="VC68" s="140"/>
      <c r="VD68" s="235"/>
      <c r="VE68" s="231"/>
      <c r="VF68" s="231"/>
      <c r="VG68" s="231"/>
      <c r="VH68" s="246"/>
      <c r="VI68" s="247"/>
      <c r="VJ68" s="248"/>
      <c r="VK68" s="235"/>
      <c r="VL68" s="235"/>
      <c r="VM68" s="235"/>
      <c r="VN68" s="99"/>
      <c r="VO68" s="235"/>
      <c r="VP68" s="235"/>
      <c r="VQ68" s="235"/>
      <c r="VR68" s="226"/>
      <c r="VS68" s="249"/>
      <c r="VT68" s="227"/>
      <c r="VU68" s="250"/>
      <c r="VV68" s="235"/>
      <c r="VW68" s="235"/>
      <c r="VX68" s="235"/>
      <c r="VY68" s="235"/>
      <c r="VZ68" s="231"/>
      <c r="WA68" s="231"/>
      <c r="WB68" s="140"/>
      <c r="WC68" s="235"/>
      <c r="WD68" s="231"/>
      <c r="WE68" s="231"/>
      <c r="WF68" s="231"/>
      <c r="WG68" s="246"/>
      <c r="WH68" s="247"/>
      <c r="WI68" s="248"/>
      <c r="WJ68" s="235"/>
      <c r="WK68" s="235"/>
      <c r="WL68" s="235"/>
      <c r="WM68" s="99"/>
      <c r="WN68" s="235"/>
      <c r="WO68" s="235"/>
      <c r="WP68" s="235"/>
      <c r="WQ68" s="226"/>
      <c r="WR68" s="249"/>
      <c r="WS68" s="227"/>
      <c r="WT68" s="250"/>
      <c r="WU68" s="235"/>
      <c r="WV68" s="235"/>
      <c r="WW68" s="235"/>
      <c r="WX68" s="235"/>
      <c r="WY68" s="231"/>
      <c r="WZ68" s="231"/>
      <c r="XA68" s="140"/>
      <c r="XB68" s="235"/>
      <c r="XC68" s="231"/>
      <c r="XD68" s="231"/>
      <c r="XE68" s="231"/>
      <c r="XF68" s="246"/>
      <c r="XG68" s="247"/>
      <c r="XH68" s="248"/>
      <c r="XI68" s="235"/>
      <c r="XJ68" s="235"/>
      <c r="XK68" s="235"/>
      <c r="XL68" s="99"/>
      <c r="XM68" s="235"/>
      <c r="XN68" s="235"/>
      <c r="XO68" s="235"/>
      <c r="XP68" s="226"/>
      <c r="XQ68" s="249"/>
      <c r="XR68" s="227"/>
      <c r="XS68" s="250"/>
      <c r="XT68" s="235"/>
      <c r="XU68" s="235"/>
      <c r="XV68" s="235"/>
      <c r="XW68" s="235"/>
      <c r="XX68" s="231"/>
      <c r="XY68" s="231"/>
      <c r="XZ68" s="140"/>
      <c r="YA68" s="235"/>
      <c r="YB68" s="231"/>
      <c r="YC68" s="231"/>
      <c r="YD68" s="231"/>
      <c r="YE68" s="246"/>
      <c r="YF68" s="247"/>
      <c r="YG68" s="248"/>
      <c r="YH68" s="235"/>
      <c r="YI68" s="235"/>
      <c r="YJ68" s="235"/>
      <c r="YK68" s="99"/>
      <c r="YL68" s="235"/>
      <c r="YM68" s="235"/>
      <c r="YN68" s="235"/>
      <c r="YO68" s="226"/>
      <c r="YP68" s="249"/>
      <c r="YQ68" s="227"/>
      <c r="YR68" s="250"/>
      <c r="YS68" s="235"/>
      <c r="YT68" s="235"/>
      <c r="YU68" s="235"/>
      <c r="YV68" s="235"/>
      <c r="YW68" s="231"/>
      <c r="YX68" s="231"/>
      <c r="YY68" s="140"/>
      <c r="YZ68" s="235"/>
      <c r="ZA68" s="231"/>
      <c r="ZB68" s="231"/>
      <c r="ZC68" s="231"/>
      <c r="ZD68" s="246"/>
      <c r="ZE68" s="247"/>
      <c r="ZF68" s="248"/>
      <c r="ZG68" s="235"/>
      <c r="ZH68" s="235"/>
      <c r="ZI68" s="235"/>
      <c r="ZJ68" s="99"/>
      <c r="ZK68" s="235"/>
      <c r="ZL68" s="235"/>
      <c r="ZM68" s="235"/>
      <c r="ZN68" s="226"/>
      <c r="ZO68" s="249"/>
      <c r="ZP68" s="227"/>
      <c r="ZQ68" s="250"/>
      <c r="ZR68" s="235"/>
      <c r="ZS68" s="235"/>
      <c r="ZT68" s="235"/>
      <c r="ZU68" s="235"/>
      <c r="ZV68" s="231"/>
      <c r="ZW68" s="231"/>
      <c r="ZX68" s="140"/>
      <c r="ZY68" s="235"/>
      <c r="ZZ68" s="231"/>
      <c r="AAA68" s="231"/>
      <c r="AAB68" s="231"/>
      <c r="AAC68" s="246"/>
      <c r="AAD68" s="247"/>
      <c r="AAE68" s="248"/>
      <c r="AAF68" s="235"/>
      <c r="AAG68" s="235"/>
      <c r="AAH68" s="235"/>
      <c r="AAI68" s="99"/>
      <c r="AAJ68" s="235"/>
      <c r="AAK68" s="235"/>
      <c r="AAL68" s="235"/>
      <c r="AAM68" s="226"/>
      <c r="AAN68" s="249"/>
      <c r="AAO68" s="227"/>
      <c r="AAP68" s="250"/>
      <c r="AAQ68" s="235"/>
      <c r="AAR68" s="235"/>
      <c r="AAS68" s="235"/>
      <c r="AAT68" s="235"/>
      <c r="AAU68" s="231"/>
      <c r="AAV68" s="231"/>
      <c r="AAW68" s="140"/>
      <c r="AAX68" s="235"/>
      <c r="AAY68" s="231"/>
      <c r="AAZ68" s="231"/>
      <c r="ABA68" s="231"/>
      <c r="ABB68" s="246"/>
      <c r="ABC68" s="247"/>
      <c r="ABD68" s="248"/>
      <c r="ABE68" s="235"/>
      <c r="ABF68" s="235"/>
      <c r="ABG68" s="235"/>
      <c r="ABH68" s="99"/>
      <c r="ABI68" s="235"/>
      <c r="ABJ68" s="235"/>
      <c r="ABK68" s="235"/>
      <c r="ABL68" s="226"/>
      <c r="ABM68" s="249"/>
      <c r="ABN68" s="227"/>
      <c r="ABO68" s="250"/>
      <c r="ABP68" s="235"/>
      <c r="ABQ68" s="235"/>
      <c r="ABR68" s="235"/>
      <c r="ABS68" s="235"/>
      <c r="ABT68" s="231"/>
      <c r="ABU68" s="231"/>
      <c r="ABV68" s="140"/>
      <c r="ABW68" s="235"/>
      <c r="ABX68" s="231"/>
      <c r="ABY68" s="231"/>
      <c r="ABZ68" s="231"/>
      <c r="ACA68" s="246"/>
      <c r="ACB68" s="247"/>
      <c r="ACC68" s="248"/>
      <c r="ACD68" s="235"/>
      <c r="ACE68" s="235"/>
      <c r="ACF68" s="235"/>
      <c r="ACG68" s="99"/>
      <c r="ACH68" s="235"/>
      <c r="ACI68" s="235"/>
      <c r="ACJ68" s="235"/>
      <c r="ACK68" s="226"/>
      <c r="ACL68" s="249"/>
      <c r="ACM68" s="227"/>
      <c r="ACN68" s="250"/>
      <c r="ACO68" s="235"/>
      <c r="ACP68" s="235"/>
      <c r="ACQ68" s="235"/>
      <c r="ACR68" s="235"/>
      <c r="ACS68" s="231"/>
      <c r="ACT68" s="231"/>
      <c r="ACU68" s="140"/>
      <c r="ACV68" s="235"/>
      <c r="ACW68" s="231"/>
      <c r="ACX68" s="231"/>
      <c r="ACY68" s="231"/>
      <c r="ACZ68" s="246"/>
      <c r="ADA68" s="247"/>
      <c r="ADB68" s="248"/>
      <c r="ADC68" s="235"/>
      <c r="ADD68" s="235"/>
      <c r="ADE68" s="235"/>
      <c r="ADF68" s="99"/>
      <c r="ADG68" s="235"/>
      <c r="ADH68" s="235"/>
      <c r="ADI68" s="235"/>
      <c r="ADJ68" s="226"/>
      <c r="ADK68" s="249"/>
      <c r="ADL68" s="227"/>
      <c r="ADM68" s="250"/>
      <c r="ADN68" s="235"/>
      <c r="ADO68" s="235"/>
      <c r="ADP68" s="235"/>
      <c r="ADQ68" s="235"/>
      <c r="ADR68" s="231"/>
      <c r="ADS68" s="231"/>
      <c r="ADT68" s="140"/>
      <c r="ADU68" s="235"/>
      <c r="ADV68" s="231"/>
      <c r="ADW68" s="231"/>
      <c r="ADX68" s="231"/>
      <c r="ADY68" s="246"/>
      <c r="ADZ68" s="247"/>
      <c r="AEA68" s="248"/>
      <c r="AEB68" s="235"/>
      <c r="AEC68" s="235"/>
      <c r="AED68" s="235"/>
      <c r="AEE68" s="99"/>
      <c r="AEF68" s="235"/>
      <c r="AEG68" s="235"/>
      <c r="AEH68" s="235"/>
      <c r="AEI68" s="226"/>
      <c r="AEJ68" s="249"/>
      <c r="AEK68" s="227"/>
      <c r="AEL68" s="250"/>
      <c r="AEM68" s="235"/>
      <c r="AEN68" s="235"/>
      <c r="AEO68" s="235"/>
      <c r="AEP68" s="235"/>
      <c r="AEQ68" s="231"/>
      <c r="AER68" s="231"/>
      <c r="AES68" s="140"/>
      <c r="AET68" s="235"/>
      <c r="AEU68" s="231"/>
      <c r="AEV68" s="231"/>
      <c r="AEW68" s="231"/>
      <c r="AEX68" s="246"/>
      <c r="AEY68" s="247"/>
      <c r="AEZ68" s="248"/>
      <c r="AFA68" s="235"/>
      <c r="AFB68" s="235"/>
      <c r="AFC68" s="235"/>
      <c r="AFD68" s="99"/>
      <c r="AFE68" s="235"/>
      <c r="AFF68" s="235"/>
      <c r="AFG68" s="235"/>
      <c r="AFH68" s="226"/>
      <c r="AFI68" s="249"/>
      <c r="AFJ68" s="227"/>
      <c r="AFK68" s="250"/>
      <c r="AFL68" s="235"/>
      <c r="AFM68" s="235"/>
      <c r="AFN68" s="235"/>
      <c r="AFO68" s="235"/>
      <c r="AFP68" s="231"/>
      <c r="AFQ68" s="231"/>
      <c r="AFR68" s="140"/>
      <c r="AFS68" s="235"/>
      <c r="AFT68" s="231"/>
      <c r="AFU68" s="231"/>
      <c r="AFV68" s="231"/>
      <c r="AFW68" s="246"/>
      <c r="AFX68" s="247"/>
      <c r="AFY68" s="248"/>
      <c r="AFZ68" s="235"/>
      <c r="AGA68" s="235"/>
      <c r="AGB68" s="235"/>
      <c r="AGC68" s="99"/>
      <c r="AGD68" s="235"/>
      <c r="AGE68" s="235"/>
      <c r="AGF68" s="235"/>
      <c r="AGG68" s="226"/>
      <c r="AGH68" s="249"/>
      <c r="AGI68" s="227"/>
      <c r="AGJ68" s="250"/>
      <c r="AGK68" s="235"/>
      <c r="AGL68" s="235"/>
      <c r="AGM68" s="235"/>
      <c r="AGN68" s="235"/>
      <c r="AGO68" s="231"/>
      <c r="AGP68" s="231"/>
      <c r="AGQ68" s="140"/>
      <c r="AGR68" s="235"/>
      <c r="AGS68" s="231"/>
      <c r="AGT68" s="231"/>
      <c r="AGU68" s="231"/>
      <c r="AGV68" s="246"/>
      <c r="AGW68" s="247"/>
      <c r="AGX68" s="248"/>
      <c r="AGY68" s="235"/>
      <c r="AGZ68" s="235"/>
      <c r="AHA68" s="235"/>
      <c r="AHB68" s="99"/>
      <c r="AHC68" s="235"/>
      <c r="AHD68" s="235"/>
      <c r="AHE68" s="235"/>
      <c r="AHF68" s="226"/>
      <c r="AHG68" s="249"/>
      <c r="AHH68" s="227"/>
      <c r="AHI68" s="250"/>
      <c r="AHJ68" s="235"/>
      <c r="AHK68" s="235"/>
      <c r="AHL68" s="235"/>
      <c r="AHM68" s="235"/>
      <c r="AHN68" s="231"/>
      <c r="AHO68" s="231"/>
      <c r="AHP68" s="140"/>
      <c r="AHQ68" s="235"/>
      <c r="AHR68" s="231"/>
      <c r="AHS68" s="231"/>
      <c r="AHT68" s="231"/>
      <c r="AHU68" s="246"/>
      <c r="AHV68" s="247"/>
      <c r="AHW68" s="248"/>
      <c r="AHX68" s="235"/>
      <c r="AHY68" s="235"/>
      <c r="AHZ68" s="235"/>
      <c r="AIA68" s="99"/>
      <c r="AIB68" s="235"/>
      <c r="AIC68" s="235"/>
      <c r="AID68" s="235"/>
      <c r="AIE68" s="226"/>
      <c r="AIF68" s="249"/>
      <c r="AIG68" s="227"/>
      <c r="AIH68" s="250"/>
      <c r="AII68" s="235"/>
      <c r="AIJ68" s="235"/>
      <c r="AIK68" s="235"/>
      <c r="AIL68" s="235"/>
      <c r="AIM68" s="231"/>
      <c r="AIN68" s="231"/>
      <c r="AIO68" s="140"/>
      <c r="AIP68" s="235"/>
      <c r="AIQ68" s="231"/>
      <c r="AIR68" s="231"/>
      <c r="AIS68" s="231"/>
      <c r="AIT68" s="246"/>
      <c r="AIU68" s="247"/>
      <c r="AIV68" s="248"/>
      <c r="AIW68" s="235"/>
      <c r="AIX68" s="235"/>
      <c r="AIY68" s="235"/>
      <c r="AIZ68" s="99"/>
      <c r="AJA68" s="235"/>
      <c r="AJB68" s="235"/>
      <c r="AJC68" s="235"/>
      <c r="AJD68" s="226"/>
      <c r="AJE68" s="249"/>
      <c r="AJF68" s="227"/>
      <c r="AJG68" s="250"/>
      <c r="AJH68" s="235"/>
      <c r="AJI68" s="235"/>
      <c r="AJJ68" s="235"/>
      <c r="AJK68" s="235"/>
      <c r="AJL68" s="231"/>
      <c r="AJM68" s="231"/>
      <c r="AJN68" s="140"/>
      <c r="AJO68" s="235"/>
      <c r="AJP68" s="231"/>
      <c r="AJQ68" s="231"/>
      <c r="AJR68" s="231"/>
      <c r="AJS68" s="246"/>
      <c r="AJT68" s="247"/>
      <c r="AJU68" s="248"/>
      <c r="AJV68" s="235"/>
      <c r="AJW68" s="235"/>
      <c r="AJX68" s="235"/>
      <c r="AJY68" s="99"/>
      <c r="AJZ68" s="235"/>
      <c r="AKA68" s="235"/>
      <c r="AKB68" s="235"/>
      <c r="AKC68" s="226"/>
      <c r="AKD68" s="249"/>
      <c r="AKE68" s="227"/>
      <c r="AKF68" s="250"/>
      <c r="AKG68" s="235"/>
      <c r="AKH68" s="235"/>
      <c r="AKI68" s="235"/>
      <c r="AKJ68" s="235"/>
      <c r="AKK68" s="231"/>
      <c r="AKL68" s="231"/>
      <c r="AKM68" s="140"/>
      <c r="AKN68" s="235"/>
      <c r="AKO68" s="231"/>
      <c r="AKP68" s="231"/>
      <c r="AKQ68" s="231"/>
      <c r="AKR68" s="246"/>
      <c r="AKS68" s="247"/>
      <c r="AKT68" s="248"/>
      <c r="AKU68" s="235"/>
      <c r="AKV68" s="235"/>
      <c r="AKW68" s="235"/>
      <c r="AKX68" s="99"/>
      <c r="AKY68" s="235"/>
      <c r="AKZ68" s="235"/>
      <c r="ALA68" s="235"/>
      <c r="ALB68" s="226"/>
      <c r="ALC68" s="249"/>
      <c r="ALD68" s="227"/>
      <c r="ALE68" s="250"/>
      <c r="ALF68" s="235"/>
      <c r="ALG68" s="235"/>
      <c r="ALH68" s="235"/>
      <c r="ALI68" s="235"/>
      <c r="ALJ68" s="231"/>
      <c r="ALK68" s="231"/>
      <c r="ALL68" s="140"/>
      <c r="ALM68" s="235"/>
      <c r="ALN68" s="231"/>
      <c r="ALO68" s="231"/>
      <c r="ALP68" s="231"/>
      <c r="ALQ68" s="246"/>
      <c r="ALR68" s="247"/>
      <c r="ALS68" s="248"/>
      <c r="ALT68" s="235"/>
      <c r="ALU68" s="235"/>
      <c r="ALV68" s="235"/>
      <c r="ALW68" s="99"/>
      <c r="ALX68" s="235"/>
      <c r="ALY68" s="235"/>
      <c r="ALZ68" s="235"/>
      <c r="AMA68" s="226"/>
      <c r="AMB68" s="249"/>
      <c r="AMC68" s="227"/>
      <c r="AMD68" s="250"/>
      <c r="AME68" s="235"/>
      <c r="AMF68" s="235"/>
      <c r="AMG68" s="235"/>
      <c r="AMH68" s="235"/>
      <c r="AMI68" s="231"/>
      <c r="AMJ68" s="231"/>
      <c r="AMK68" s="140"/>
      <c r="AML68" s="235"/>
      <c r="AMM68" s="231"/>
      <c r="AMN68" s="231"/>
      <c r="AMO68" s="231"/>
      <c r="AMP68" s="246"/>
      <c r="AMQ68" s="247"/>
      <c r="AMR68" s="248"/>
      <c r="AMS68" s="235"/>
      <c r="AMT68" s="235"/>
      <c r="AMU68" s="235"/>
      <c r="AMV68" s="99"/>
      <c r="AMW68" s="235"/>
      <c r="AMX68" s="235"/>
      <c r="AMY68" s="235"/>
      <c r="AMZ68" s="226"/>
      <c r="ANA68" s="249"/>
      <c r="ANB68" s="227"/>
      <c r="ANC68" s="250"/>
      <c r="AND68" s="235"/>
      <c r="ANE68" s="235"/>
      <c r="ANF68" s="235"/>
      <c r="ANG68" s="235"/>
      <c r="ANH68" s="231"/>
      <c r="ANI68" s="231"/>
      <c r="ANJ68" s="140"/>
      <c r="ANK68" s="235"/>
      <c r="ANL68" s="231"/>
      <c r="ANM68" s="231"/>
      <c r="ANN68" s="231"/>
      <c r="ANO68" s="246"/>
      <c r="ANP68" s="247"/>
      <c r="ANQ68" s="248"/>
      <c r="ANR68" s="235"/>
      <c r="ANS68" s="235"/>
      <c r="ANT68" s="235"/>
      <c r="ANU68" s="99"/>
      <c r="ANV68" s="235"/>
      <c r="ANW68" s="235"/>
      <c r="ANX68" s="235"/>
      <c r="ANY68" s="226"/>
      <c r="ANZ68" s="249"/>
      <c r="AOA68" s="227"/>
      <c r="AOB68" s="250"/>
      <c r="AOC68" s="235"/>
      <c r="AOD68" s="235"/>
      <c r="AOE68" s="235"/>
      <c r="AOF68" s="235"/>
      <c r="AOG68" s="231"/>
      <c r="AOH68" s="231"/>
      <c r="AOI68" s="140"/>
      <c r="AOJ68" s="235"/>
      <c r="AOK68" s="231"/>
      <c r="AOL68" s="231"/>
      <c r="AOM68" s="231"/>
      <c r="AON68" s="246"/>
      <c r="AOO68" s="247"/>
      <c r="AOP68" s="248"/>
      <c r="AOQ68" s="235"/>
      <c r="AOR68" s="235"/>
      <c r="AOS68" s="235"/>
      <c r="AOT68" s="99"/>
      <c r="AOU68" s="235"/>
      <c r="AOV68" s="235"/>
      <c r="AOW68" s="235"/>
      <c r="AOX68" s="226"/>
      <c r="AOY68" s="249"/>
      <c r="AOZ68" s="227"/>
      <c r="APA68" s="250"/>
      <c r="APB68" s="235"/>
      <c r="APC68" s="235"/>
      <c r="APD68" s="235"/>
      <c r="APE68" s="235"/>
      <c r="APF68" s="231"/>
      <c r="APG68" s="231"/>
      <c r="APH68" s="140"/>
      <c r="API68" s="235"/>
      <c r="APJ68" s="231"/>
      <c r="APK68" s="231"/>
      <c r="APL68" s="231"/>
      <c r="APM68" s="246"/>
      <c r="APN68" s="247"/>
      <c r="APO68" s="248"/>
      <c r="APP68" s="235"/>
      <c r="APQ68" s="235"/>
      <c r="APR68" s="235"/>
      <c r="APS68" s="99"/>
      <c r="APT68" s="235"/>
      <c r="APU68" s="235"/>
      <c r="APV68" s="235"/>
      <c r="APW68" s="226"/>
      <c r="APX68" s="249"/>
      <c r="APY68" s="227"/>
      <c r="APZ68" s="250"/>
      <c r="AQA68" s="235"/>
      <c r="AQB68" s="235"/>
      <c r="AQC68" s="235"/>
      <c r="AQD68" s="235"/>
      <c r="AQE68" s="231"/>
      <c r="AQF68" s="231"/>
      <c r="AQG68" s="140"/>
      <c r="AQH68" s="235"/>
      <c r="AQI68" s="231"/>
      <c r="AQJ68" s="231"/>
      <c r="AQK68" s="231"/>
      <c r="AQL68" s="246"/>
      <c r="AQM68" s="247"/>
      <c r="AQN68" s="248"/>
      <c r="AQO68" s="235"/>
      <c r="AQP68" s="235"/>
      <c r="AQQ68" s="235"/>
      <c r="AQR68" s="99"/>
      <c r="AQS68" s="235"/>
      <c r="AQT68" s="235"/>
      <c r="AQU68" s="235"/>
      <c r="AQV68" s="226"/>
      <c r="AQW68" s="249"/>
      <c r="AQX68" s="227"/>
      <c r="AQY68" s="250"/>
      <c r="AQZ68" s="235"/>
      <c r="ARA68" s="235"/>
      <c r="ARB68" s="235"/>
      <c r="ARC68" s="235"/>
      <c r="ARD68" s="231"/>
      <c r="ARE68" s="231"/>
      <c r="ARF68" s="140"/>
      <c r="ARG68" s="235"/>
      <c r="ARH68" s="231"/>
      <c r="ARI68" s="231"/>
      <c r="ARJ68" s="231"/>
      <c r="ARK68" s="246"/>
      <c r="ARL68" s="247"/>
      <c r="ARM68" s="248"/>
      <c r="ARN68" s="235"/>
      <c r="ARO68" s="235"/>
      <c r="ARP68" s="235"/>
      <c r="ARQ68" s="99"/>
      <c r="ARR68" s="235"/>
      <c r="ARS68" s="235"/>
      <c r="ART68" s="235"/>
      <c r="ARU68" s="226"/>
      <c r="ARV68" s="249"/>
      <c r="ARW68" s="227"/>
      <c r="ARX68" s="250"/>
      <c r="ARY68" s="235"/>
      <c r="ARZ68" s="235"/>
      <c r="ASA68" s="235"/>
      <c r="ASB68" s="235"/>
      <c r="ASC68" s="231"/>
      <c r="ASD68" s="231"/>
      <c r="ASE68" s="140"/>
      <c r="ASF68" s="235"/>
      <c r="ASG68" s="231"/>
      <c r="ASH68" s="231"/>
      <c r="ASI68" s="231"/>
      <c r="ASJ68" s="246"/>
      <c r="ASK68" s="247"/>
      <c r="ASL68" s="248"/>
      <c r="ASM68" s="235"/>
      <c r="ASN68" s="235"/>
      <c r="ASO68" s="235"/>
      <c r="ASP68" s="99"/>
      <c r="ASQ68" s="235"/>
      <c r="ASR68" s="235"/>
      <c r="ASS68" s="235"/>
      <c r="AST68" s="226"/>
      <c r="ASU68" s="249"/>
      <c r="ASV68" s="227"/>
      <c r="ASW68" s="250"/>
      <c r="ASX68" s="235"/>
      <c r="ASY68" s="235"/>
      <c r="ASZ68" s="235"/>
      <c r="ATA68" s="235"/>
      <c r="ATB68" s="231"/>
      <c r="ATC68" s="231"/>
      <c r="ATD68" s="140"/>
      <c r="ATE68" s="235"/>
      <c r="ATF68" s="231"/>
      <c r="ATG68" s="231"/>
      <c r="ATH68" s="231"/>
      <c r="ATI68" s="246"/>
      <c r="ATJ68" s="247"/>
      <c r="ATK68" s="248"/>
      <c r="ATL68" s="235"/>
      <c r="ATM68" s="235"/>
      <c r="ATN68" s="235"/>
      <c r="ATO68" s="99"/>
      <c r="ATP68" s="235"/>
      <c r="ATQ68" s="235"/>
      <c r="ATR68" s="235"/>
      <c r="ATS68" s="226"/>
      <c r="ATT68" s="249"/>
      <c r="ATU68" s="227"/>
      <c r="ATV68" s="250"/>
      <c r="ATW68" s="235"/>
      <c r="ATX68" s="235"/>
      <c r="ATY68" s="235"/>
      <c r="ATZ68" s="235"/>
      <c r="AUA68" s="231"/>
      <c r="AUB68" s="231"/>
      <c r="AUC68" s="140"/>
      <c r="AUD68" s="235"/>
      <c r="AUE68" s="231"/>
      <c r="AUF68" s="231"/>
      <c r="AUG68" s="231"/>
      <c r="AUH68" s="246"/>
      <c r="AUI68" s="247"/>
      <c r="AUJ68" s="248"/>
      <c r="AUK68" s="235"/>
      <c r="AUL68" s="235"/>
      <c r="AUM68" s="235"/>
      <c r="AUN68" s="99"/>
      <c r="AUO68" s="235"/>
      <c r="AUP68" s="235"/>
      <c r="AUQ68" s="235"/>
      <c r="AUR68" s="226"/>
      <c r="AUS68" s="249"/>
      <c r="AUT68" s="227"/>
      <c r="AUU68" s="250"/>
      <c r="AUV68" s="235"/>
      <c r="AUW68" s="235"/>
      <c r="AUX68" s="235"/>
      <c r="AUY68" s="235"/>
      <c r="AUZ68" s="231"/>
      <c r="AVA68" s="231"/>
      <c r="AVB68" s="140"/>
      <c r="AVC68" s="235"/>
      <c r="AVD68" s="231"/>
      <c r="AVE68" s="231"/>
      <c r="AVF68" s="231"/>
      <c r="AVG68" s="246"/>
      <c r="AVH68" s="247"/>
      <c r="AVI68" s="248"/>
      <c r="AVJ68" s="235"/>
      <c r="AVK68" s="235"/>
      <c r="AVL68" s="235"/>
      <c r="AVM68" s="99"/>
      <c r="AVN68" s="235"/>
      <c r="AVO68" s="235"/>
      <c r="AVP68" s="235"/>
      <c r="AVQ68" s="226"/>
      <c r="AVR68" s="249"/>
      <c r="AVS68" s="227"/>
      <c r="AVT68" s="250"/>
      <c r="AVU68" s="235"/>
      <c r="AVV68" s="235"/>
      <c r="AVW68" s="235"/>
      <c r="AVX68" s="235"/>
      <c r="AVY68" s="231"/>
      <c r="AVZ68" s="231"/>
      <c r="AWA68" s="140"/>
      <c r="AWB68" s="235"/>
      <c r="AWC68" s="231"/>
      <c r="AWD68" s="231"/>
      <c r="AWE68" s="231"/>
      <c r="AWF68" s="246"/>
      <c r="AWG68" s="247"/>
      <c r="AWH68" s="248"/>
      <c r="AWI68" s="235"/>
      <c r="AWJ68" s="235"/>
      <c r="AWK68" s="235"/>
      <c r="AWL68" s="99"/>
      <c r="AWM68" s="235"/>
      <c r="AWN68" s="235"/>
      <c r="AWO68" s="235"/>
      <c r="AWP68" s="226"/>
      <c r="AWQ68" s="249"/>
      <c r="AWR68" s="227"/>
      <c r="AWS68" s="250"/>
      <c r="AWT68" s="235"/>
      <c r="AWU68" s="235"/>
      <c r="AWV68" s="235"/>
      <c r="AWW68" s="235"/>
      <c r="AWX68" s="231"/>
      <c r="AWY68" s="231"/>
      <c r="AWZ68" s="140"/>
      <c r="AXA68" s="235"/>
      <c r="AXB68" s="231"/>
      <c r="AXC68" s="231"/>
      <c r="AXD68" s="231"/>
      <c r="AXE68" s="246"/>
      <c r="AXF68" s="247"/>
      <c r="AXG68" s="248"/>
      <c r="AXH68" s="235"/>
      <c r="AXI68" s="235"/>
      <c r="AXJ68" s="235"/>
      <c r="AXK68" s="99"/>
      <c r="AXL68" s="235"/>
      <c r="AXM68" s="235"/>
      <c r="AXN68" s="235"/>
      <c r="AXO68" s="226"/>
      <c r="AXP68" s="249"/>
      <c r="AXQ68" s="227"/>
      <c r="AXR68" s="250"/>
      <c r="AXS68" s="235"/>
      <c r="AXT68" s="235"/>
      <c r="AXU68" s="235"/>
      <c r="AXV68" s="235"/>
      <c r="AXW68" s="231"/>
      <c r="AXX68" s="231"/>
      <c r="AXY68" s="140"/>
      <c r="AXZ68" s="235"/>
      <c r="AYA68" s="231"/>
      <c r="AYB68" s="231"/>
      <c r="AYC68" s="231"/>
      <c r="AYD68" s="246"/>
      <c r="AYE68" s="247"/>
      <c r="AYF68" s="248"/>
      <c r="AYG68" s="235"/>
      <c r="AYH68" s="235"/>
      <c r="AYI68" s="235"/>
      <c r="AYJ68" s="99"/>
      <c r="AYK68" s="235"/>
      <c r="AYL68" s="235"/>
      <c r="AYM68" s="235"/>
      <c r="AYN68" s="226"/>
      <c r="AYO68" s="249"/>
      <c r="AYP68" s="227"/>
      <c r="AYQ68" s="250"/>
      <c r="AYR68" s="235"/>
      <c r="AYS68" s="235"/>
      <c r="AYT68" s="235"/>
      <c r="AYU68" s="235"/>
      <c r="AYV68" s="231"/>
      <c r="AYW68" s="231"/>
      <c r="AYX68" s="140"/>
      <c r="AYY68" s="235"/>
      <c r="AYZ68" s="231"/>
      <c r="AZA68" s="231"/>
      <c r="AZB68" s="231"/>
      <c r="AZC68" s="246"/>
      <c r="AZD68" s="247"/>
      <c r="AZE68" s="248"/>
      <c r="AZF68" s="235"/>
      <c r="AZG68" s="235"/>
      <c r="AZH68" s="235"/>
      <c r="AZI68" s="99"/>
      <c r="AZJ68" s="235"/>
      <c r="AZK68" s="235"/>
      <c r="AZL68" s="235"/>
      <c r="AZM68" s="226"/>
      <c r="AZN68" s="249"/>
      <c r="AZO68" s="227"/>
      <c r="AZP68" s="250"/>
      <c r="AZQ68" s="235"/>
      <c r="AZR68" s="235"/>
      <c r="AZS68" s="235"/>
      <c r="AZT68" s="235"/>
      <c r="AZU68" s="231"/>
      <c r="AZV68" s="231"/>
      <c r="AZW68" s="140"/>
      <c r="AZX68" s="235"/>
      <c r="AZY68" s="231"/>
      <c r="AZZ68" s="231"/>
      <c r="BAA68" s="231"/>
      <c r="BAB68" s="246"/>
      <c r="BAC68" s="247"/>
      <c r="BAD68" s="248"/>
      <c r="BAE68" s="235"/>
      <c r="BAF68" s="235"/>
      <c r="BAG68" s="235"/>
      <c r="BAH68" s="99"/>
      <c r="BAI68" s="235"/>
      <c r="BAJ68" s="235"/>
      <c r="BAK68" s="235"/>
      <c r="BAL68" s="226"/>
      <c r="BAM68" s="249"/>
      <c r="BAN68" s="227"/>
      <c r="BAO68" s="250"/>
      <c r="BAP68" s="235"/>
      <c r="BAQ68" s="235"/>
      <c r="BAR68" s="235"/>
      <c r="BAS68" s="235"/>
      <c r="BAT68" s="231"/>
      <c r="BAU68" s="231"/>
      <c r="BAV68" s="140"/>
      <c r="BAW68" s="235"/>
      <c r="BAX68" s="231"/>
      <c r="BAY68" s="231"/>
      <c r="BAZ68" s="231"/>
      <c r="BBA68" s="246"/>
      <c r="BBB68" s="247"/>
      <c r="BBC68" s="248"/>
      <c r="BBD68" s="235"/>
      <c r="BBE68" s="235"/>
      <c r="BBF68" s="235"/>
      <c r="BBG68" s="99"/>
      <c r="BBH68" s="235"/>
      <c r="BBI68" s="235"/>
      <c r="BBJ68" s="235"/>
      <c r="BBK68" s="226"/>
      <c r="BBL68" s="249"/>
      <c r="BBM68" s="227"/>
      <c r="BBN68" s="250"/>
      <c r="BBO68" s="235"/>
      <c r="BBP68" s="235"/>
      <c r="BBQ68" s="235"/>
      <c r="BBR68" s="235"/>
      <c r="BBS68" s="231"/>
      <c r="BBT68" s="231"/>
      <c r="BBU68" s="140"/>
      <c r="BBV68" s="235"/>
      <c r="BBW68" s="231"/>
      <c r="BBX68" s="231"/>
      <c r="BBY68" s="231"/>
      <c r="BBZ68" s="246"/>
      <c r="BCA68" s="247"/>
      <c r="BCB68" s="248"/>
      <c r="BCC68" s="235"/>
      <c r="BCD68" s="235"/>
      <c r="BCE68" s="235"/>
      <c r="BCF68" s="99"/>
      <c r="BCG68" s="235"/>
      <c r="BCH68" s="235"/>
      <c r="BCI68" s="235"/>
      <c r="BCJ68" s="226"/>
      <c r="BCK68" s="249"/>
      <c r="BCL68" s="227"/>
      <c r="BCM68" s="250"/>
      <c r="BCN68" s="235"/>
      <c r="BCO68" s="235"/>
      <c r="BCP68" s="235"/>
      <c r="BCQ68" s="235"/>
      <c r="BCR68" s="231"/>
      <c r="BCS68" s="231"/>
      <c r="BCT68" s="140"/>
      <c r="BCU68" s="235"/>
      <c r="BCV68" s="231"/>
      <c r="BCW68" s="231"/>
      <c r="BCX68" s="231"/>
      <c r="BCY68" s="246"/>
      <c r="BCZ68" s="247"/>
      <c r="BDA68" s="248"/>
      <c r="BDB68" s="235"/>
      <c r="BDC68" s="235"/>
      <c r="BDD68" s="235"/>
      <c r="BDE68" s="99"/>
      <c r="BDF68" s="235"/>
      <c r="BDG68" s="235"/>
      <c r="BDH68" s="235"/>
      <c r="BDI68" s="226"/>
      <c r="BDJ68" s="249"/>
      <c r="BDK68" s="227"/>
      <c r="BDL68" s="250"/>
      <c r="BDM68" s="235"/>
      <c r="BDN68" s="235"/>
      <c r="BDO68" s="235"/>
      <c r="BDP68" s="235"/>
      <c r="BDQ68" s="231"/>
      <c r="BDR68" s="231"/>
      <c r="BDS68" s="140"/>
      <c r="BDT68" s="235"/>
      <c r="BDU68" s="231"/>
      <c r="BDV68" s="231"/>
      <c r="BDW68" s="231"/>
      <c r="BDX68" s="246"/>
      <c r="BDY68" s="247"/>
      <c r="BDZ68" s="248"/>
      <c r="BEA68" s="235"/>
      <c r="BEB68" s="235"/>
      <c r="BEC68" s="235"/>
      <c r="BED68" s="99"/>
      <c r="BEE68" s="235"/>
      <c r="BEF68" s="235"/>
      <c r="BEG68" s="235"/>
      <c r="BEH68" s="226"/>
      <c r="BEI68" s="249"/>
      <c r="BEJ68" s="227"/>
      <c r="BEK68" s="250"/>
      <c r="BEL68" s="235"/>
      <c r="BEM68" s="235"/>
      <c r="BEN68" s="235"/>
      <c r="BEO68" s="235"/>
      <c r="BEP68" s="231"/>
      <c r="BEQ68" s="231"/>
      <c r="BER68" s="140"/>
      <c r="BES68" s="235"/>
      <c r="BET68" s="231"/>
      <c r="BEU68" s="231"/>
      <c r="BEV68" s="231"/>
      <c r="BEW68" s="246"/>
      <c r="BEX68" s="247"/>
      <c r="BEY68" s="248"/>
      <c r="BEZ68" s="235"/>
      <c r="BFA68" s="235"/>
      <c r="BFB68" s="235"/>
      <c r="BFC68" s="99"/>
      <c r="BFD68" s="235"/>
      <c r="BFE68" s="235"/>
      <c r="BFF68" s="235"/>
      <c r="BFG68" s="226"/>
      <c r="BFH68" s="249"/>
      <c r="BFI68" s="227"/>
      <c r="BFJ68" s="250"/>
      <c r="BFK68" s="235"/>
      <c r="BFL68" s="235"/>
      <c r="BFM68" s="235"/>
      <c r="BFN68" s="235"/>
      <c r="BFO68" s="231"/>
      <c r="BFP68" s="231"/>
      <c r="BFQ68" s="140"/>
      <c r="BFR68" s="235"/>
      <c r="BFS68" s="231"/>
      <c r="BFT68" s="231"/>
      <c r="BFU68" s="231"/>
      <c r="BFV68" s="246"/>
      <c r="BFW68" s="247"/>
      <c r="BFX68" s="248"/>
      <c r="BFY68" s="235"/>
      <c r="BFZ68" s="235"/>
      <c r="BGA68" s="235"/>
      <c r="BGB68" s="99"/>
      <c r="BGC68" s="235"/>
      <c r="BGD68" s="235"/>
      <c r="BGE68" s="235"/>
      <c r="BGF68" s="226"/>
      <c r="BGG68" s="249"/>
      <c r="BGH68" s="227"/>
      <c r="BGI68" s="250"/>
      <c r="BGJ68" s="235"/>
      <c r="BGK68" s="235"/>
      <c r="BGL68" s="235"/>
      <c r="BGM68" s="235"/>
      <c r="BGN68" s="231"/>
      <c r="BGO68" s="231"/>
      <c r="BGP68" s="140"/>
      <c r="BGQ68" s="235"/>
      <c r="BGR68" s="231"/>
      <c r="BGS68" s="231"/>
      <c r="BGT68" s="231"/>
      <c r="BGU68" s="246"/>
      <c r="BGV68" s="247"/>
      <c r="BGW68" s="248"/>
      <c r="BGX68" s="235"/>
      <c r="BGY68" s="235"/>
      <c r="BGZ68" s="235"/>
      <c r="BHA68" s="99"/>
      <c r="BHB68" s="235"/>
      <c r="BHC68" s="235"/>
      <c r="BHD68" s="235"/>
      <c r="BHE68" s="226"/>
      <c r="BHF68" s="249"/>
      <c r="BHG68" s="227"/>
      <c r="BHH68" s="250"/>
      <c r="BHI68" s="235"/>
      <c r="BHJ68" s="235"/>
      <c r="BHK68" s="235"/>
      <c r="BHL68" s="235"/>
      <c r="BHM68" s="231"/>
      <c r="BHN68" s="231"/>
      <c r="BHO68" s="140"/>
      <c r="BHP68" s="235"/>
      <c r="BHQ68" s="231"/>
      <c r="BHR68" s="231"/>
      <c r="BHS68" s="231"/>
      <c r="BHT68" s="246"/>
      <c r="BHU68" s="247"/>
      <c r="BHV68" s="248"/>
      <c r="BHW68" s="235"/>
      <c r="BHX68" s="235"/>
      <c r="BHY68" s="235"/>
      <c r="BHZ68" s="99"/>
      <c r="BIA68" s="235"/>
      <c r="BIB68" s="235"/>
      <c r="BIC68" s="235"/>
      <c r="BID68" s="226"/>
      <c r="BIE68" s="249"/>
      <c r="BIF68" s="227"/>
      <c r="BIG68" s="250"/>
      <c r="BIH68" s="235"/>
      <c r="BII68" s="235"/>
      <c r="BIJ68" s="235"/>
      <c r="BIK68" s="235"/>
      <c r="BIL68" s="231"/>
      <c r="BIM68" s="231"/>
      <c r="BIN68" s="140"/>
      <c r="BIO68" s="235"/>
      <c r="BIP68" s="231"/>
      <c r="BIQ68" s="231"/>
      <c r="BIR68" s="231"/>
      <c r="BIS68" s="246"/>
      <c r="BIT68" s="247"/>
      <c r="BIU68" s="248"/>
      <c r="BIV68" s="235"/>
      <c r="BIW68" s="235"/>
      <c r="BIX68" s="235"/>
      <c r="BIY68" s="99"/>
      <c r="BIZ68" s="235"/>
      <c r="BJA68" s="235"/>
      <c r="BJB68" s="235"/>
      <c r="BJC68" s="226"/>
      <c r="BJD68" s="249"/>
      <c r="BJE68" s="227"/>
      <c r="BJF68" s="250"/>
      <c r="BJG68" s="235"/>
      <c r="BJH68" s="235"/>
      <c r="BJI68" s="235"/>
      <c r="BJJ68" s="235"/>
      <c r="BJK68" s="231"/>
      <c r="BJL68" s="231"/>
      <c r="BJM68" s="140"/>
      <c r="BJN68" s="235"/>
      <c r="BJO68" s="231"/>
      <c r="BJP68" s="231"/>
      <c r="BJQ68" s="231"/>
      <c r="BJR68" s="246"/>
      <c r="BJS68" s="247"/>
      <c r="BJT68" s="248"/>
      <c r="BJU68" s="235"/>
      <c r="BJV68" s="235"/>
      <c r="BJW68" s="235"/>
      <c r="BJX68" s="99"/>
      <c r="BJY68" s="235"/>
      <c r="BJZ68" s="235"/>
      <c r="BKA68" s="235"/>
      <c r="BKB68" s="226"/>
      <c r="BKC68" s="249"/>
      <c r="BKD68" s="227"/>
      <c r="BKE68" s="250"/>
      <c r="BKF68" s="235"/>
      <c r="BKG68" s="235"/>
      <c r="BKH68" s="235"/>
      <c r="BKI68" s="235"/>
      <c r="BKJ68" s="231"/>
      <c r="BKK68" s="231"/>
      <c r="BKL68" s="140"/>
      <c r="BKM68" s="235"/>
      <c r="BKN68" s="231"/>
      <c r="BKO68" s="231"/>
      <c r="BKP68" s="231"/>
      <c r="BKQ68" s="246"/>
      <c r="BKR68" s="247"/>
      <c r="BKS68" s="248"/>
      <c r="BKT68" s="235"/>
      <c r="BKU68" s="235"/>
      <c r="BKV68" s="235"/>
      <c r="BKW68" s="99"/>
      <c r="BKX68" s="235"/>
      <c r="BKY68" s="235"/>
      <c r="BKZ68" s="235"/>
      <c r="BLA68" s="226"/>
      <c r="BLB68" s="249"/>
      <c r="BLC68" s="227"/>
      <c r="BLD68" s="250"/>
      <c r="BLE68" s="235"/>
      <c r="BLF68" s="235"/>
      <c r="BLG68" s="235"/>
      <c r="BLH68" s="235"/>
      <c r="BLI68" s="231"/>
      <c r="BLJ68" s="231"/>
      <c r="BLK68" s="140"/>
      <c r="BLL68" s="235"/>
      <c r="BLM68" s="231"/>
      <c r="BLN68" s="231"/>
      <c r="BLO68" s="231"/>
      <c r="BLP68" s="246"/>
      <c r="BLQ68" s="247"/>
      <c r="BLR68" s="248"/>
      <c r="BLS68" s="235"/>
      <c r="BLT68" s="235"/>
      <c r="BLU68" s="235"/>
      <c r="BLV68" s="99"/>
      <c r="BLW68" s="235"/>
      <c r="BLX68" s="235"/>
      <c r="BLY68" s="235"/>
      <c r="BLZ68" s="226"/>
      <c r="BMA68" s="249"/>
      <c r="BMB68" s="227"/>
      <c r="BMC68" s="250"/>
      <c r="BMD68" s="235"/>
      <c r="BME68" s="235"/>
      <c r="BMF68" s="235"/>
      <c r="BMG68" s="235"/>
      <c r="BMH68" s="231"/>
      <c r="BMI68" s="231"/>
      <c r="BMJ68" s="140"/>
      <c r="BMK68" s="235"/>
      <c r="BML68" s="231"/>
      <c r="BMM68" s="231"/>
      <c r="BMN68" s="231"/>
      <c r="BMO68" s="246"/>
      <c r="BMP68" s="247"/>
      <c r="BMQ68" s="248"/>
      <c r="BMR68" s="235"/>
      <c r="BMS68" s="235"/>
      <c r="BMT68" s="235"/>
      <c r="BMU68" s="99"/>
      <c r="BMV68" s="235"/>
      <c r="BMW68" s="235"/>
      <c r="BMX68" s="235"/>
      <c r="BMY68" s="226"/>
      <c r="BMZ68" s="249"/>
      <c r="BNA68" s="227"/>
      <c r="BNB68" s="250"/>
      <c r="BNC68" s="235"/>
      <c r="BND68" s="235"/>
      <c r="BNE68" s="235"/>
      <c r="BNF68" s="235"/>
      <c r="BNG68" s="231"/>
      <c r="BNH68" s="231"/>
      <c r="BNI68" s="140"/>
      <c r="BNJ68" s="235"/>
      <c r="BNK68" s="231"/>
      <c r="BNL68" s="231"/>
      <c r="BNM68" s="231"/>
      <c r="BNN68" s="246"/>
      <c r="BNO68" s="247"/>
      <c r="BNP68" s="248"/>
      <c r="BNQ68" s="235"/>
      <c r="BNR68" s="235"/>
      <c r="BNS68" s="235"/>
      <c r="BNT68" s="99"/>
      <c r="BNU68" s="235"/>
      <c r="BNV68" s="235"/>
      <c r="BNW68" s="235"/>
      <c r="BNX68" s="226"/>
      <c r="BNY68" s="249"/>
      <c r="BNZ68" s="227"/>
      <c r="BOA68" s="250"/>
      <c r="BOB68" s="235"/>
      <c r="BOC68" s="235"/>
      <c r="BOD68" s="235"/>
      <c r="BOE68" s="235"/>
      <c r="BOF68" s="231"/>
      <c r="BOG68" s="231"/>
      <c r="BOH68" s="140"/>
      <c r="BOI68" s="235"/>
      <c r="BOJ68" s="231"/>
      <c r="BOK68" s="231"/>
      <c r="BOL68" s="231"/>
      <c r="BOM68" s="246"/>
      <c r="BON68" s="247"/>
      <c r="BOO68" s="248"/>
      <c r="BOP68" s="235"/>
      <c r="BOQ68" s="235"/>
      <c r="BOR68" s="235"/>
      <c r="BOS68" s="99"/>
      <c r="BOT68" s="235"/>
      <c r="BOU68" s="235"/>
      <c r="BOV68" s="235"/>
      <c r="BOW68" s="226"/>
      <c r="BOX68" s="249"/>
      <c r="BOY68" s="227"/>
      <c r="BOZ68" s="250"/>
      <c r="BPA68" s="235"/>
      <c r="BPB68" s="235"/>
      <c r="BPC68" s="235"/>
      <c r="BPD68" s="235"/>
      <c r="BPE68" s="231"/>
      <c r="BPF68" s="231"/>
      <c r="BPG68" s="140"/>
      <c r="BPH68" s="235"/>
      <c r="BPI68" s="231"/>
      <c r="BPJ68" s="231"/>
      <c r="BPK68" s="231"/>
      <c r="BPL68" s="246"/>
      <c r="BPM68" s="247"/>
      <c r="BPN68" s="248"/>
      <c r="BPO68" s="235"/>
      <c r="BPP68" s="235"/>
      <c r="BPQ68" s="235"/>
      <c r="BPR68" s="99"/>
      <c r="BPS68" s="235"/>
      <c r="BPT68" s="235"/>
      <c r="BPU68" s="235"/>
      <c r="BPV68" s="226"/>
      <c r="BPW68" s="249"/>
      <c r="BPX68" s="227"/>
      <c r="BPY68" s="250"/>
      <c r="BPZ68" s="235"/>
      <c r="BQA68" s="235"/>
      <c r="BQB68" s="235"/>
      <c r="BQC68" s="235"/>
      <c r="BQD68" s="231"/>
      <c r="BQE68" s="231"/>
      <c r="BQF68" s="140"/>
      <c r="BQG68" s="235"/>
      <c r="BQH68" s="231"/>
      <c r="BQI68" s="231"/>
      <c r="BQJ68" s="231"/>
      <c r="BQK68" s="246"/>
      <c r="BQL68" s="247"/>
      <c r="BQM68" s="248"/>
      <c r="BQN68" s="235"/>
      <c r="BQO68" s="235"/>
      <c r="BQP68" s="235"/>
      <c r="BQQ68" s="99"/>
      <c r="BQR68" s="235"/>
      <c r="BQS68" s="235"/>
      <c r="BQT68" s="235"/>
      <c r="BQU68" s="226"/>
      <c r="BQV68" s="249"/>
      <c r="BQW68" s="227"/>
      <c r="BQX68" s="250"/>
      <c r="BQY68" s="235"/>
      <c r="BQZ68" s="235"/>
      <c r="BRA68" s="235"/>
      <c r="BRB68" s="235"/>
      <c r="BRC68" s="231"/>
      <c r="BRD68" s="231"/>
      <c r="BRE68" s="140"/>
      <c r="BRF68" s="235"/>
      <c r="BRG68" s="231"/>
      <c r="BRH68" s="231"/>
      <c r="BRI68" s="231"/>
      <c r="BRJ68" s="246"/>
      <c r="BRK68" s="247"/>
      <c r="BRL68" s="248"/>
      <c r="BRM68" s="235"/>
      <c r="BRN68" s="235"/>
      <c r="BRO68" s="235"/>
      <c r="BRP68" s="99"/>
      <c r="BRQ68" s="235"/>
      <c r="BRR68" s="235"/>
      <c r="BRS68" s="235"/>
      <c r="BRT68" s="226"/>
      <c r="BRU68" s="249"/>
      <c r="BRV68" s="227"/>
      <c r="BRW68" s="250"/>
      <c r="BRX68" s="235"/>
      <c r="BRY68" s="235"/>
      <c r="BRZ68" s="235"/>
      <c r="BSA68" s="235"/>
      <c r="BSB68" s="231"/>
      <c r="BSC68" s="231"/>
      <c r="BSD68" s="140"/>
      <c r="BSE68" s="235"/>
      <c r="BSF68" s="231"/>
      <c r="BSG68" s="231"/>
      <c r="BSH68" s="231"/>
      <c r="BSI68" s="246"/>
      <c r="BSJ68" s="247"/>
      <c r="BSK68" s="248"/>
      <c r="BSL68" s="235"/>
      <c r="BSM68" s="235"/>
      <c r="BSN68" s="235"/>
      <c r="BSO68" s="99"/>
      <c r="BSP68" s="235"/>
      <c r="BSQ68" s="235"/>
      <c r="BSR68" s="235"/>
      <c r="BSS68" s="226"/>
      <c r="BST68" s="249"/>
      <c r="BSU68" s="227"/>
      <c r="BSV68" s="250"/>
      <c r="BSW68" s="235"/>
      <c r="BSX68" s="235"/>
      <c r="BSY68" s="235"/>
      <c r="BSZ68" s="235"/>
      <c r="BTA68" s="231"/>
      <c r="BTB68" s="231"/>
      <c r="BTC68" s="140"/>
      <c r="BTD68" s="235"/>
      <c r="BTE68" s="231"/>
      <c r="BTF68" s="231"/>
      <c r="BTG68" s="231"/>
      <c r="BTH68" s="246"/>
      <c r="BTI68" s="247"/>
      <c r="BTJ68" s="248"/>
      <c r="BTK68" s="235"/>
      <c r="BTL68" s="235"/>
      <c r="BTM68" s="235"/>
      <c r="BTN68" s="99"/>
      <c r="BTO68" s="235"/>
      <c r="BTP68" s="235"/>
      <c r="BTQ68" s="235"/>
      <c r="BTR68" s="226"/>
      <c r="BTS68" s="249"/>
      <c r="BTT68" s="227"/>
      <c r="BTU68" s="250"/>
      <c r="BTV68" s="235"/>
      <c r="BTW68" s="235"/>
      <c r="BTX68" s="235"/>
      <c r="BTY68" s="235"/>
      <c r="BTZ68" s="231"/>
      <c r="BUA68" s="231"/>
      <c r="BUB68" s="140"/>
      <c r="BUC68" s="235"/>
      <c r="BUD68" s="231"/>
      <c r="BUE68" s="231"/>
      <c r="BUF68" s="231"/>
      <c r="BUG68" s="246"/>
      <c r="BUH68" s="247"/>
      <c r="BUI68" s="248"/>
      <c r="BUJ68" s="235"/>
      <c r="BUK68" s="235"/>
      <c r="BUL68" s="235"/>
      <c r="BUM68" s="99"/>
      <c r="BUN68" s="235"/>
      <c r="BUO68" s="235"/>
      <c r="BUP68" s="235"/>
      <c r="BUQ68" s="226"/>
      <c r="BUR68" s="249"/>
      <c r="BUS68" s="227"/>
      <c r="BUT68" s="250"/>
      <c r="BUU68" s="235"/>
      <c r="BUV68" s="235"/>
      <c r="BUW68" s="235"/>
      <c r="BUX68" s="235"/>
      <c r="BUY68" s="231"/>
      <c r="BUZ68" s="231"/>
      <c r="BVA68" s="140"/>
      <c r="BVB68" s="235"/>
      <c r="BVC68" s="231"/>
      <c r="BVD68" s="231"/>
      <c r="BVE68" s="231"/>
      <c r="BVF68" s="246"/>
      <c r="BVG68" s="247"/>
      <c r="BVH68" s="248"/>
      <c r="BVI68" s="235"/>
      <c r="BVJ68" s="235"/>
      <c r="BVK68" s="235"/>
      <c r="BVL68" s="99"/>
      <c r="BVM68" s="235"/>
      <c r="BVN68" s="235"/>
      <c r="BVO68" s="235"/>
      <c r="BVP68" s="226"/>
      <c r="BVQ68" s="249"/>
      <c r="BVR68" s="227"/>
      <c r="BVS68" s="250"/>
      <c r="BVT68" s="235"/>
      <c r="BVU68" s="235"/>
      <c r="BVV68" s="235"/>
      <c r="BVW68" s="235"/>
      <c r="BVX68" s="231"/>
      <c r="BVY68" s="231"/>
      <c r="BVZ68" s="140"/>
      <c r="BWA68" s="235"/>
      <c r="BWB68" s="231"/>
      <c r="BWC68" s="231"/>
      <c r="BWD68" s="231"/>
      <c r="BWE68" s="246"/>
      <c r="BWF68" s="247"/>
      <c r="BWG68" s="248"/>
      <c r="BWH68" s="235"/>
      <c r="BWI68" s="235"/>
      <c r="BWJ68" s="235"/>
      <c r="BWK68" s="99"/>
      <c r="BWL68" s="235"/>
      <c r="BWM68" s="235"/>
      <c r="BWN68" s="235"/>
      <c r="BWO68" s="226"/>
      <c r="BWP68" s="249"/>
      <c r="BWQ68" s="227"/>
      <c r="BWR68" s="250"/>
      <c r="BWS68" s="235"/>
      <c r="BWT68" s="235"/>
      <c r="BWU68" s="235"/>
      <c r="BWV68" s="235"/>
      <c r="BWW68" s="231"/>
      <c r="BWX68" s="231"/>
      <c r="BWY68" s="140"/>
      <c r="BWZ68" s="235"/>
      <c r="BXA68" s="231"/>
      <c r="BXB68" s="231"/>
      <c r="BXC68" s="231"/>
      <c r="BXD68" s="246"/>
      <c r="BXE68" s="247"/>
      <c r="BXF68" s="248"/>
      <c r="BXG68" s="235"/>
      <c r="BXH68" s="235"/>
      <c r="BXI68" s="235"/>
      <c r="BXJ68" s="99"/>
      <c r="BXK68" s="235"/>
      <c r="BXL68" s="235"/>
      <c r="BXM68" s="235"/>
      <c r="BXN68" s="226"/>
      <c r="BXO68" s="249"/>
      <c r="BXP68" s="227"/>
      <c r="BXQ68" s="250"/>
      <c r="BXR68" s="235"/>
      <c r="BXS68" s="235"/>
      <c r="BXT68" s="235"/>
      <c r="BXU68" s="235"/>
      <c r="BXV68" s="231"/>
      <c r="BXW68" s="231"/>
      <c r="BXX68" s="140"/>
      <c r="BXY68" s="235"/>
      <c r="BXZ68" s="231"/>
      <c r="BYA68" s="231"/>
      <c r="BYB68" s="231"/>
      <c r="BYC68" s="246"/>
      <c r="BYD68" s="247"/>
      <c r="BYE68" s="248"/>
      <c r="BYF68" s="235"/>
      <c r="BYG68" s="235"/>
      <c r="BYH68" s="235"/>
      <c r="BYI68" s="99"/>
      <c r="BYJ68" s="235"/>
      <c r="BYK68" s="235"/>
      <c r="BYL68" s="235"/>
      <c r="BYM68" s="226"/>
      <c r="BYN68" s="249"/>
      <c r="BYO68" s="227"/>
      <c r="BYP68" s="250"/>
      <c r="BYQ68" s="235"/>
      <c r="BYR68" s="235"/>
      <c r="BYS68" s="235"/>
      <c r="BYT68" s="235"/>
      <c r="BYU68" s="231"/>
      <c r="BYV68" s="231"/>
      <c r="BYW68" s="140"/>
      <c r="BYX68" s="235"/>
      <c r="BYY68" s="231"/>
      <c r="BYZ68" s="231"/>
      <c r="BZA68" s="231"/>
      <c r="BZB68" s="246"/>
      <c r="BZC68" s="247"/>
      <c r="BZD68" s="248"/>
      <c r="BZE68" s="235"/>
      <c r="BZF68" s="235"/>
      <c r="BZG68" s="235"/>
      <c r="BZH68" s="99"/>
      <c r="BZI68" s="235"/>
      <c r="BZJ68" s="235"/>
      <c r="BZK68" s="235"/>
      <c r="BZL68" s="226"/>
      <c r="BZM68" s="249"/>
      <c r="BZN68" s="227"/>
      <c r="BZO68" s="250"/>
      <c r="BZP68" s="235"/>
      <c r="BZQ68" s="235"/>
      <c r="BZR68" s="235"/>
      <c r="BZS68" s="235"/>
      <c r="BZT68" s="231"/>
      <c r="BZU68" s="231"/>
      <c r="BZV68" s="140"/>
      <c r="BZW68" s="235"/>
      <c r="BZX68" s="231"/>
      <c r="BZY68" s="231"/>
      <c r="BZZ68" s="231"/>
      <c r="CAA68" s="246"/>
      <c r="CAB68" s="247"/>
      <c r="CAC68" s="248"/>
      <c r="CAD68" s="235"/>
      <c r="CAE68" s="235"/>
      <c r="CAF68" s="235"/>
      <c r="CAG68" s="99"/>
      <c r="CAH68" s="235"/>
      <c r="CAI68" s="235"/>
      <c r="CAJ68" s="235"/>
      <c r="CAK68" s="226"/>
      <c r="CAL68" s="249"/>
      <c r="CAM68" s="227"/>
      <c r="CAN68" s="250"/>
      <c r="CAO68" s="235"/>
      <c r="CAP68" s="235"/>
      <c r="CAQ68" s="235"/>
      <c r="CAR68" s="235"/>
      <c r="CAS68" s="231"/>
      <c r="CAT68" s="231"/>
      <c r="CAU68" s="140"/>
      <c r="CAV68" s="235"/>
      <c r="CAW68" s="231"/>
      <c r="CAX68" s="231"/>
      <c r="CAY68" s="231"/>
      <c r="CAZ68" s="246"/>
      <c r="CBA68" s="247"/>
      <c r="CBB68" s="248"/>
      <c r="CBC68" s="235"/>
      <c r="CBD68" s="235"/>
      <c r="CBE68" s="235"/>
      <c r="CBF68" s="99"/>
      <c r="CBG68" s="235"/>
      <c r="CBH68" s="235"/>
      <c r="CBI68" s="235"/>
      <c r="CBJ68" s="226"/>
      <c r="CBK68" s="249"/>
      <c r="CBL68" s="227"/>
      <c r="CBM68" s="250"/>
      <c r="CBN68" s="235"/>
      <c r="CBO68" s="235"/>
      <c r="CBP68" s="235"/>
      <c r="CBQ68" s="235"/>
      <c r="CBR68" s="231"/>
      <c r="CBS68" s="231"/>
      <c r="CBT68" s="140"/>
      <c r="CBU68" s="235"/>
      <c r="CBV68" s="231"/>
      <c r="CBW68" s="231"/>
      <c r="CBX68" s="231"/>
      <c r="CBY68" s="246"/>
      <c r="CBZ68" s="247"/>
      <c r="CCA68" s="248"/>
      <c r="CCB68" s="235"/>
      <c r="CCC68" s="235"/>
      <c r="CCD68" s="235"/>
      <c r="CCE68" s="99"/>
      <c r="CCF68" s="235"/>
      <c r="CCG68" s="235"/>
      <c r="CCH68" s="235"/>
      <c r="CCI68" s="226"/>
      <c r="CCJ68" s="249"/>
      <c r="CCK68" s="227"/>
      <c r="CCL68" s="250"/>
      <c r="CCM68" s="235"/>
      <c r="CCN68" s="235"/>
      <c r="CCO68" s="235"/>
      <c r="CCP68" s="235"/>
      <c r="CCQ68" s="231"/>
      <c r="CCR68" s="231"/>
      <c r="CCS68" s="140"/>
      <c r="CCT68" s="235"/>
      <c r="CCU68" s="231"/>
      <c r="CCV68" s="231"/>
      <c r="CCW68" s="231"/>
      <c r="CCX68" s="246"/>
      <c r="CCY68" s="247"/>
      <c r="CCZ68" s="248"/>
      <c r="CDA68" s="235"/>
      <c r="CDB68" s="235"/>
      <c r="CDC68" s="235"/>
      <c r="CDD68" s="99"/>
      <c r="CDE68" s="235"/>
      <c r="CDF68" s="235"/>
      <c r="CDG68" s="235"/>
      <c r="CDH68" s="226"/>
      <c r="CDI68" s="249"/>
      <c r="CDJ68" s="227"/>
      <c r="CDK68" s="250"/>
      <c r="CDL68" s="235"/>
      <c r="CDM68" s="235"/>
      <c r="CDN68" s="235"/>
      <c r="CDO68" s="235"/>
      <c r="CDP68" s="231"/>
      <c r="CDQ68" s="231"/>
      <c r="CDR68" s="140"/>
      <c r="CDS68" s="235"/>
      <c r="CDT68" s="231"/>
      <c r="CDU68" s="231"/>
      <c r="CDV68" s="231"/>
      <c r="CDW68" s="246"/>
      <c r="CDX68" s="247"/>
      <c r="CDY68" s="248"/>
      <c r="CDZ68" s="235"/>
      <c r="CEA68" s="235"/>
      <c r="CEB68" s="235"/>
      <c r="CEC68" s="99"/>
      <c r="CED68" s="235"/>
      <c r="CEE68" s="235"/>
      <c r="CEF68" s="235"/>
      <c r="CEG68" s="226"/>
      <c r="CEH68" s="249"/>
      <c r="CEI68" s="227"/>
      <c r="CEJ68" s="250"/>
      <c r="CEK68" s="235"/>
      <c r="CEL68" s="235"/>
      <c r="CEM68" s="235"/>
      <c r="CEN68" s="235"/>
      <c r="CEO68" s="231"/>
      <c r="CEP68" s="231"/>
      <c r="CEQ68" s="140"/>
      <c r="CER68" s="235"/>
      <c r="CES68" s="231"/>
      <c r="CET68" s="231"/>
      <c r="CEU68" s="231"/>
      <c r="CEV68" s="246"/>
      <c r="CEW68" s="247"/>
      <c r="CEX68" s="248"/>
      <c r="CEY68" s="235"/>
      <c r="CEZ68" s="235"/>
      <c r="CFA68" s="235"/>
      <c r="CFB68" s="99"/>
      <c r="CFC68" s="235"/>
      <c r="CFD68" s="235"/>
      <c r="CFE68" s="235"/>
      <c r="CFF68" s="226"/>
      <c r="CFG68" s="249"/>
      <c r="CFH68" s="227"/>
      <c r="CFI68" s="250"/>
      <c r="CFJ68" s="235"/>
      <c r="CFK68" s="235"/>
      <c r="CFL68" s="235"/>
      <c r="CFM68" s="235"/>
      <c r="CFN68" s="231"/>
      <c r="CFO68" s="231"/>
      <c r="CFP68" s="140"/>
      <c r="CFQ68" s="235"/>
      <c r="CFR68" s="231"/>
      <c r="CFS68" s="231"/>
      <c r="CFT68" s="231"/>
      <c r="CFU68" s="246"/>
      <c r="CFV68" s="247"/>
      <c r="CFW68" s="248"/>
      <c r="CFX68" s="235"/>
      <c r="CFY68" s="235"/>
      <c r="CFZ68" s="235"/>
      <c r="CGA68" s="99"/>
      <c r="CGB68" s="235"/>
      <c r="CGC68" s="235"/>
      <c r="CGD68" s="235"/>
      <c r="CGE68" s="226"/>
      <c r="CGF68" s="249"/>
      <c r="CGG68" s="227"/>
      <c r="CGH68" s="250"/>
      <c r="CGI68" s="235"/>
      <c r="CGJ68" s="235"/>
      <c r="CGK68" s="235"/>
      <c r="CGL68" s="235"/>
      <c r="CGM68" s="231"/>
      <c r="CGN68" s="231"/>
      <c r="CGO68" s="140"/>
      <c r="CGP68" s="235"/>
      <c r="CGQ68" s="231"/>
      <c r="CGR68" s="231"/>
      <c r="CGS68" s="231"/>
      <c r="CGT68" s="246"/>
      <c r="CGU68" s="247"/>
      <c r="CGV68" s="248"/>
      <c r="CGW68" s="235"/>
      <c r="CGX68" s="235"/>
      <c r="CGY68" s="235"/>
      <c r="CGZ68" s="99"/>
      <c r="CHA68" s="235"/>
      <c r="CHB68" s="235"/>
      <c r="CHC68" s="235"/>
      <c r="CHD68" s="226"/>
      <c r="CHE68" s="249"/>
      <c r="CHF68" s="227"/>
      <c r="CHG68" s="250"/>
      <c r="CHH68" s="235"/>
      <c r="CHI68" s="235"/>
      <c r="CHJ68" s="235"/>
      <c r="CHK68" s="235"/>
      <c r="CHL68" s="231"/>
      <c r="CHM68" s="231"/>
      <c r="CHN68" s="140"/>
      <c r="CHO68" s="235"/>
      <c r="CHP68" s="231"/>
      <c r="CHQ68" s="231"/>
      <c r="CHR68" s="231"/>
      <c r="CHS68" s="246"/>
      <c r="CHT68" s="247"/>
      <c r="CHU68" s="248"/>
      <c r="CHV68" s="235"/>
      <c r="CHW68" s="235"/>
      <c r="CHX68" s="235"/>
      <c r="CHY68" s="99"/>
      <c r="CHZ68" s="235"/>
      <c r="CIA68" s="235"/>
      <c r="CIB68" s="235"/>
      <c r="CIC68" s="226"/>
      <c r="CID68" s="249"/>
      <c r="CIE68" s="227"/>
      <c r="CIF68" s="250"/>
      <c r="CIG68" s="235"/>
      <c r="CIH68" s="235"/>
      <c r="CII68" s="235"/>
      <c r="CIJ68" s="235"/>
      <c r="CIK68" s="231"/>
      <c r="CIL68" s="231"/>
      <c r="CIM68" s="140"/>
      <c r="CIN68" s="235"/>
      <c r="CIO68" s="231"/>
      <c r="CIP68" s="231"/>
      <c r="CIQ68" s="231"/>
      <c r="CIR68" s="246"/>
      <c r="CIS68" s="247"/>
      <c r="CIT68" s="248"/>
      <c r="CIU68" s="235"/>
      <c r="CIV68" s="235"/>
      <c r="CIW68" s="235"/>
      <c r="CIX68" s="99"/>
      <c r="CIY68" s="235"/>
      <c r="CIZ68" s="235"/>
      <c r="CJA68" s="235"/>
      <c r="CJB68" s="226"/>
      <c r="CJC68" s="249"/>
      <c r="CJD68" s="227"/>
      <c r="CJE68" s="250"/>
      <c r="CJF68" s="235"/>
      <c r="CJG68" s="235"/>
      <c r="CJH68" s="235"/>
      <c r="CJI68" s="235"/>
      <c r="CJJ68" s="231"/>
      <c r="CJK68" s="231"/>
      <c r="CJL68" s="140"/>
      <c r="CJM68" s="235"/>
      <c r="CJN68" s="231"/>
      <c r="CJO68" s="231"/>
      <c r="CJP68" s="231"/>
      <c r="CJQ68" s="246"/>
      <c r="CJR68" s="247"/>
      <c r="CJS68" s="248"/>
      <c r="CJT68" s="235"/>
      <c r="CJU68" s="235"/>
      <c r="CJV68" s="235"/>
      <c r="CJW68" s="99"/>
      <c r="CJX68" s="235"/>
      <c r="CJY68" s="235"/>
      <c r="CJZ68" s="235"/>
      <c r="CKA68" s="226"/>
      <c r="CKB68" s="249"/>
      <c r="CKC68" s="227"/>
      <c r="CKD68" s="250"/>
      <c r="CKE68" s="235"/>
      <c r="CKF68" s="235"/>
      <c r="CKG68" s="235"/>
      <c r="CKH68" s="235"/>
      <c r="CKI68" s="231"/>
      <c r="CKJ68" s="231"/>
      <c r="CKK68" s="140"/>
      <c r="CKL68" s="235"/>
      <c r="CKM68" s="231"/>
      <c r="CKN68" s="231"/>
      <c r="CKO68" s="231"/>
      <c r="CKP68" s="246"/>
      <c r="CKQ68" s="247"/>
      <c r="CKR68" s="248"/>
      <c r="CKS68" s="235"/>
      <c r="CKT68" s="235"/>
      <c r="CKU68" s="235"/>
      <c r="CKV68" s="99"/>
      <c r="CKW68" s="235"/>
      <c r="CKX68" s="235"/>
      <c r="CKY68" s="235"/>
      <c r="CKZ68" s="226"/>
      <c r="CLA68" s="249"/>
      <c r="CLB68" s="227"/>
      <c r="CLC68" s="250"/>
      <c r="CLD68" s="235"/>
      <c r="CLE68" s="235"/>
      <c r="CLF68" s="235"/>
      <c r="CLG68" s="235"/>
      <c r="CLH68" s="231"/>
      <c r="CLI68" s="231"/>
      <c r="CLJ68" s="140"/>
      <c r="CLK68" s="235"/>
      <c r="CLL68" s="231"/>
      <c r="CLM68" s="231"/>
      <c r="CLN68" s="231"/>
      <c r="CLO68" s="246"/>
      <c r="CLP68" s="247"/>
      <c r="CLQ68" s="248"/>
      <c r="CLR68" s="235"/>
      <c r="CLS68" s="235"/>
      <c r="CLT68" s="235"/>
      <c r="CLU68" s="99"/>
      <c r="CLV68" s="235"/>
      <c r="CLW68" s="235"/>
      <c r="CLX68" s="235"/>
      <c r="CLY68" s="226"/>
      <c r="CLZ68" s="249"/>
      <c r="CMA68" s="227"/>
      <c r="CMB68" s="250"/>
      <c r="CMC68" s="235"/>
      <c r="CMD68" s="235"/>
      <c r="CME68" s="235"/>
      <c r="CMF68" s="235"/>
      <c r="CMG68" s="231"/>
      <c r="CMH68" s="231"/>
      <c r="CMI68" s="140"/>
      <c r="CMJ68" s="235"/>
      <c r="CMK68" s="231"/>
      <c r="CML68" s="231"/>
      <c r="CMM68" s="231"/>
      <c r="CMN68" s="246"/>
      <c r="CMO68" s="247"/>
      <c r="CMP68" s="248"/>
      <c r="CMQ68" s="235"/>
      <c r="CMR68" s="235"/>
      <c r="CMS68" s="235"/>
      <c r="CMT68" s="99"/>
      <c r="CMU68" s="235"/>
      <c r="CMV68" s="235"/>
      <c r="CMW68" s="235"/>
      <c r="CMX68" s="226"/>
      <c r="CMY68" s="249"/>
      <c r="CMZ68" s="227"/>
      <c r="CNA68" s="250"/>
      <c r="CNB68" s="235"/>
      <c r="CNC68" s="235"/>
      <c r="CND68" s="235"/>
      <c r="CNE68" s="235"/>
      <c r="CNF68" s="231"/>
      <c r="CNG68" s="231"/>
      <c r="CNH68" s="140"/>
      <c r="CNI68" s="235"/>
      <c r="CNJ68" s="231"/>
      <c r="CNK68" s="231"/>
      <c r="CNL68" s="231"/>
      <c r="CNM68" s="246"/>
      <c r="CNN68" s="247"/>
      <c r="CNO68" s="248"/>
      <c r="CNP68" s="235"/>
      <c r="CNQ68" s="235"/>
      <c r="CNR68" s="235"/>
      <c r="CNS68" s="99"/>
      <c r="CNT68" s="235"/>
      <c r="CNU68" s="235"/>
      <c r="CNV68" s="235"/>
      <c r="CNW68" s="226"/>
      <c r="CNX68" s="249"/>
      <c r="CNY68" s="227"/>
      <c r="CNZ68" s="250"/>
      <c r="COA68" s="235"/>
      <c r="COB68" s="235"/>
      <c r="COC68" s="235"/>
      <c r="COD68" s="235"/>
      <c r="COE68" s="231"/>
      <c r="COF68" s="231"/>
      <c r="COG68" s="140"/>
      <c r="COH68" s="235"/>
      <c r="COI68" s="231"/>
      <c r="COJ68" s="231"/>
      <c r="COK68" s="231"/>
      <c r="COL68" s="246"/>
      <c r="COM68" s="247"/>
      <c r="CON68" s="248"/>
      <c r="COO68" s="235"/>
      <c r="COP68" s="235"/>
      <c r="COQ68" s="235"/>
      <c r="COR68" s="99"/>
      <c r="COS68" s="235"/>
      <c r="COT68" s="235"/>
      <c r="COU68" s="235"/>
      <c r="COV68" s="226"/>
      <c r="COW68" s="249"/>
      <c r="COX68" s="227"/>
      <c r="COY68" s="250"/>
      <c r="COZ68" s="235"/>
      <c r="CPA68" s="235"/>
      <c r="CPB68" s="235"/>
      <c r="CPC68" s="235"/>
      <c r="CPD68" s="231"/>
      <c r="CPE68" s="231"/>
      <c r="CPF68" s="140"/>
      <c r="CPG68" s="235"/>
      <c r="CPH68" s="231"/>
      <c r="CPI68" s="231"/>
      <c r="CPJ68" s="231"/>
      <c r="CPK68" s="246"/>
      <c r="CPL68" s="247"/>
      <c r="CPM68" s="248"/>
      <c r="CPN68" s="235"/>
      <c r="CPO68" s="235"/>
      <c r="CPP68" s="235"/>
      <c r="CPQ68" s="99"/>
      <c r="CPR68" s="235"/>
      <c r="CPS68" s="235"/>
      <c r="CPT68" s="235"/>
      <c r="CPU68" s="226"/>
      <c r="CPV68" s="249"/>
      <c r="CPW68" s="227"/>
      <c r="CPX68" s="250"/>
      <c r="CPY68" s="235"/>
      <c r="CPZ68" s="235"/>
      <c r="CQA68" s="235"/>
      <c r="CQB68" s="235"/>
      <c r="CQC68" s="231"/>
      <c r="CQD68" s="231"/>
      <c r="CQE68" s="140"/>
      <c r="CQF68" s="235"/>
      <c r="CQG68" s="231"/>
      <c r="CQH68" s="231"/>
      <c r="CQI68" s="231"/>
      <c r="CQJ68" s="246"/>
      <c r="CQK68" s="247"/>
      <c r="CQL68" s="248"/>
      <c r="CQM68" s="235"/>
      <c r="CQN68" s="235"/>
      <c r="CQO68" s="235"/>
      <c r="CQP68" s="99"/>
      <c r="CQQ68" s="235"/>
      <c r="CQR68" s="235"/>
      <c r="CQS68" s="235"/>
      <c r="CQT68" s="226"/>
      <c r="CQU68" s="249"/>
      <c r="CQV68" s="227"/>
      <c r="CQW68" s="250"/>
      <c r="CQX68" s="235"/>
      <c r="CQY68" s="235"/>
      <c r="CQZ68" s="235"/>
      <c r="CRA68" s="235"/>
      <c r="CRB68" s="231"/>
      <c r="CRC68" s="231"/>
      <c r="CRD68" s="140"/>
      <c r="CRE68" s="235"/>
      <c r="CRF68" s="231"/>
      <c r="CRG68" s="231"/>
      <c r="CRH68" s="231"/>
      <c r="CRI68" s="246"/>
      <c r="CRJ68" s="247"/>
      <c r="CRK68" s="248"/>
      <c r="CRL68" s="235"/>
      <c r="CRM68" s="235"/>
      <c r="CRN68" s="235"/>
      <c r="CRO68" s="99"/>
      <c r="CRP68" s="235"/>
      <c r="CRQ68" s="235"/>
      <c r="CRR68" s="235"/>
      <c r="CRS68" s="226"/>
      <c r="CRT68" s="249"/>
      <c r="CRU68" s="227"/>
      <c r="CRV68" s="250"/>
      <c r="CRW68" s="235"/>
      <c r="CRX68" s="235"/>
      <c r="CRY68" s="235"/>
      <c r="CRZ68" s="235"/>
      <c r="CSA68" s="231"/>
      <c r="CSB68" s="231"/>
      <c r="CSC68" s="140"/>
      <c r="CSD68" s="235"/>
      <c r="CSE68" s="231"/>
      <c r="CSF68" s="231"/>
      <c r="CSG68" s="231"/>
      <c r="CSH68" s="246"/>
      <c r="CSI68" s="247"/>
      <c r="CSJ68" s="248"/>
      <c r="CSK68" s="235"/>
      <c r="CSL68" s="235"/>
      <c r="CSM68" s="235"/>
      <c r="CSN68" s="99"/>
      <c r="CSO68" s="235"/>
      <c r="CSP68" s="235"/>
      <c r="CSQ68" s="235"/>
      <c r="CSR68" s="226"/>
      <c r="CSS68" s="249"/>
      <c r="CST68" s="227"/>
      <c r="CSU68" s="250"/>
      <c r="CSV68" s="235"/>
      <c r="CSW68" s="235"/>
      <c r="CSX68" s="235"/>
      <c r="CSY68" s="235"/>
      <c r="CSZ68" s="231"/>
      <c r="CTA68" s="231"/>
      <c r="CTB68" s="140"/>
      <c r="CTC68" s="235"/>
      <c r="CTD68" s="231"/>
      <c r="CTE68" s="231"/>
      <c r="CTF68" s="231"/>
      <c r="CTG68" s="246"/>
      <c r="CTH68" s="247"/>
      <c r="CTI68" s="248"/>
      <c r="CTJ68" s="235"/>
      <c r="CTK68" s="235"/>
      <c r="CTL68" s="235"/>
      <c r="CTM68" s="99"/>
      <c r="CTN68" s="235"/>
      <c r="CTO68" s="235"/>
      <c r="CTP68" s="235"/>
      <c r="CTQ68" s="226"/>
      <c r="CTR68" s="249"/>
      <c r="CTS68" s="227"/>
      <c r="CTT68" s="250"/>
      <c r="CTU68" s="235"/>
      <c r="CTV68" s="235"/>
      <c r="CTW68" s="235"/>
      <c r="CTX68" s="235"/>
      <c r="CTY68" s="231"/>
      <c r="CTZ68" s="231"/>
      <c r="CUA68" s="140"/>
      <c r="CUB68" s="235"/>
      <c r="CUC68" s="231"/>
      <c r="CUD68" s="231"/>
      <c r="CUE68" s="231"/>
      <c r="CUF68" s="246"/>
      <c r="CUG68" s="247"/>
      <c r="CUH68" s="248"/>
      <c r="CUI68" s="235"/>
      <c r="CUJ68" s="235"/>
      <c r="CUK68" s="235"/>
      <c r="CUL68" s="99"/>
      <c r="CUM68" s="235"/>
      <c r="CUN68" s="235"/>
      <c r="CUO68" s="235"/>
      <c r="CUP68" s="226"/>
      <c r="CUQ68" s="249"/>
      <c r="CUR68" s="227"/>
      <c r="CUS68" s="250"/>
      <c r="CUT68" s="235"/>
      <c r="CUU68" s="235"/>
      <c r="CUV68" s="235"/>
      <c r="CUW68" s="235"/>
      <c r="CUX68" s="231"/>
      <c r="CUY68" s="231"/>
      <c r="CUZ68" s="140"/>
      <c r="CVA68" s="235"/>
      <c r="CVB68" s="231"/>
      <c r="CVC68" s="231"/>
      <c r="CVD68" s="231"/>
      <c r="CVE68" s="246"/>
      <c r="CVF68" s="247"/>
      <c r="CVG68" s="248"/>
      <c r="CVH68" s="235"/>
      <c r="CVI68" s="235"/>
      <c r="CVJ68" s="235"/>
      <c r="CVK68" s="99"/>
      <c r="CVL68" s="235"/>
      <c r="CVM68" s="235"/>
      <c r="CVN68" s="235"/>
      <c r="CVO68" s="226"/>
      <c r="CVP68" s="249"/>
      <c r="CVQ68" s="227"/>
      <c r="CVR68" s="250"/>
      <c r="CVS68" s="235"/>
      <c r="CVT68" s="235"/>
      <c r="CVU68" s="235"/>
      <c r="CVV68" s="235"/>
      <c r="CVW68" s="231"/>
      <c r="CVX68" s="231"/>
      <c r="CVY68" s="140"/>
      <c r="CVZ68" s="235"/>
      <c r="CWA68" s="231"/>
      <c r="CWB68" s="231"/>
      <c r="CWC68" s="231"/>
      <c r="CWD68" s="246"/>
      <c r="CWE68" s="247"/>
      <c r="CWF68" s="248"/>
      <c r="CWG68" s="235"/>
      <c r="CWH68" s="235"/>
      <c r="CWI68" s="235"/>
      <c r="CWJ68" s="99"/>
      <c r="CWK68" s="235"/>
      <c r="CWL68" s="235"/>
      <c r="CWM68" s="235"/>
      <c r="CWN68" s="226"/>
      <c r="CWO68" s="249"/>
      <c r="CWP68" s="227"/>
      <c r="CWQ68" s="250"/>
      <c r="CWR68" s="235"/>
      <c r="CWS68" s="235"/>
      <c r="CWT68" s="235"/>
      <c r="CWU68" s="235"/>
      <c r="CWV68" s="231"/>
      <c r="CWW68" s="231"/>
      <c r="CWX68" s="140"/>
      <c r="CWY68" s="235"/>
      <c r="CWZ68" s="231"/>
      <c r="CXA68" s="231"/>
      <c r="CXB68" s="231"/>
      <c r="CXC68" s="246"/>
      <c r="CXD68" s="247"/>
      <c r="CXE68" s="248"/>
      <c r="CXF68" s="235"/>
      <c r="CXG68" s="235"/>
      <c r="CXH68" s="235"/>
      <c r="CXI68" s="99"/>
      <c r="CXJ68" s="235"/>
      <c r="CXK68" s="235"/>
      <c r="CXL68" s="235"/>
      <c r="CXM68" s="226"/>
      <c r="CXN68" s="249"/>
      <c r="CXO68" s="227"/>
      <c r="CXP68" s="250"/>
      <c r="CXQ68" s="235"/>
      <c r="CXR68" s="235"/>
      <c r="CXS68" s="235"/>
      <c r="CXT68" s="235"/>
      <c r="CXU68" s="231"/>
      <c r="CXV68" s="231"/>
      <c r="CXW68" s="140"/>
      <c r="CXX68" s="235"/>
      <c r="CXY68" s="231"/>
      <c r="CXZ68" s="231"/>
      <c r="CYA68" s="231"/>
      <c r="CYB68" s="246"/>
      <c r="CYC68" s="247"/>
      <c r="CYD68" s="248"/>
      <c r="CYE68" s="235"/>
      <c r="CYF68" s="235"/>
      <c r="CYG68" s="235"/>
      <c r="CYH68" s="99"/>
      <c r="CYI68" s="235"/>
      <c r="CYJ68" s="235"/>
      <c r="CYK68" s="235"/>
      <c r="CYL68" s="226"/>
      <c r="CYM68" s="249"/>
      <c r="CYN68" s="227"/>
      <c r="CYO68" s="250"/>
      <c r="CYP68" s="235"/>
      <c r="CYQ68" s="235"/>
      <c r="CYR68" s="235"/>
      <c r="CYS68" s="235"/>
      <c r="CYT68" s="231"/>
      <c r="CYU68" s="231"/>
      <c r="CYV68" s="140"/>
      <c r="CYW68" s="235"/>
      <c r="CYX68" s="231"/>
      <c r="CYY68" s="231"/>
      <c r="CYZ68" s="231"/>
      <c r="CZA68" s="246"/>
      <c r="CZB68" s="247"/>
      <c r="CZC68" s="248"/>
      <c r="CZD68" s="235"/>
      <c r="CZE68" s="235"/>
      <c r="CZF68" s="235"/>
      <c r="CZG68" s="99"/>
      <c r="CZH68" s="235"/>
      <c r="CZI68" s="235"/>
      <c r="CZJ68" s="235"/>
      <c r="CZK68" s="226"/>
      <c r="CZL68" s="249"/>
      <c r="CZM68" s="227"/>
      <c r="CZN68" s="250"/>
      <c r="CZO68" s="235"/>
      <c r="CZP68" s="235"/>
      <c r="CZQ68" s="235"/>
      <c r="CZR68" s="235"/>
      <c r="CZS68" s="231"/>
      <c r="CZT68" s="231"/>
      <c r="CZU68" s="140"/>
      <c r="CZV68" s="235"/>
      <c r="CZW68" s="231"/>
      <c r="CZX68" s="231"/>
      <c r="CZY68" s="231"/>
      <c r="CZZ68" s="246"/>
      <c r="DAA68" s="247"/>
      <c r="DAB68" s="248"/>
      <c r="DAC68" s="235"/>
      <c r="DAD68" s="235"/>
      <c r="DAE68" s="235"/>
      <c r="DAF68" s="99"/>
      <c r="DAG68" s="235"/>
      <c r="DAH68" s="235"/>
      <c r="DAI68" s="235"/>
      <c r="DAJ68" s="226"/>
      <c r="DAK68" s="249"/>
      <c r="DAL68" s="227"/>
      <c r="DAM68" s="250"/>
      <c r="DAN68" s="235"/>
      <c r="DAO68" s="235"/>
      <c r="DAP68" s="235"/>
      <c r="DAQ68" s="235"/>
      <c r="DAR68" s="231"/>
      <c r="DAS68" s="231"/>
      <c r="DAT68" s="140"/>
      <c r="DAU68" s="235"/>
      <c r="DAV68" s="231"/>
      <c r="DAW68" s="231"/>
      <c r="DAX68" s="231"/>
      <c r="DAY68" s="246"/>
      <c r="DAZ68" s="247"/>
      <c r="DBA68" s="248"/>
      <c r="DBB68" s="235"/>
      <c r="DBC68" s="235"/>
      <c r="DBD68" s="235"/>
      <c r="DBE68" s="99"/>
      <c r="DBF68" s="235"/>
      <c r="DBG68" s="235"/>
      <c r="DBH68" s="235"/>
      <c r="DBI68" s="226"/>
      <c r="DBJ68" s="249"/>
      <c r="DBK68" s="227"/>
      <c r="DBL68" s="250"/>
      <c r="DBM68" s="235"/>
      <c r="DBN68" s="235"/>
      <c r="DBO68" s="235"/>
      <c r="DBP68" s="235"/>
      <c r="DBQ68" s="231"/>
      <c r="DBR68" s="231"/>
      <c r="DBS68" s="140"/>
      <c r="DBT68" s="235"/>
      <c r="DBU68" s="231"/>
      <c r="DBV68" s="231"/>
      <c r="DBW68" s="231"/>
      <c r="DBX68" s="246"/>
      <c r="DBY68" s="247"/>
      <c r="DBZ68" s="248"/>
      <c r="DCA68" s="235"/>
      <c r="DCB68" s="235"/>
      <c r="DCC68" s="235"/>
      <c r="DCD68" s="99"/>
      <c r="DCE68" s="235"/>
      <c r="DCF68" s="235"/>
      <c r="DCG68" s="235"/>
      <c r="DCH68" s="226"/>
      <c r="DCI68" s="249"/>
      <c r="DCJ68" s="227"/>
      <c r="DCK68" s="250"/>
      <c r="DCL68" s="235"/>
      <c r="DCM68" s="235"/>
      <c r="DCN68" s="235"/>
      <c r="DCO68" s="235"/>
      <c r="DCP68" s="231"/>
      <c r="DCQ68" s="231"/>
      <c r="DCR68" s="140"/>
      <c r="DCS68" s="235"/>
      <c r="DCT68" s="231"/>
      <c r="DCU68" s="231"/>
      <c r="DCV68" s="231"/>
      <c r="DCW68" s="246"/>
      <c r="DCX68" s="247"/>
      <c r="DCY68" s="248"/>
      <c r="DCZ68" s="235"/>
      <c r="DDA68" s="235"/>
      <c r="DDB68" s="235"/>
      <c r="DDC68" s="99"/>
      <c r="DDD68" s="235"/>
      <c r="DDE68" s="235"/>
      <c r="DDF68" s="235"/>
      <c r="DDG68" s="226"/>
      <c r="DDH68" s="249"/>
      <c r="DDI68" s="227"/>
      <c r="DDJ68" s="250"/>
      <c r="DDK68" s="235"/>
      <c r="DDL68" s="235"/>
      <c r="DDM68" s="235"/>
      <c r="DDN68" s="235"/>
      <c r="DDO68" s="231"/>
      <c r="DDP68" s="231"/>
      <c r="DDQ68" s="140"/>
      <c r="DDR68" s="235"/>
      <c r="DDS68" s="231"/>
      <c r="DDT68" s="231"/>
      <c r="DDU68" s="231"/>
      <c r="DDV68" s="246"/>
      <c r="DDW68" s="247"/>
      <c r="DDX68" s="248"/>
      <c r="DDY68" s="235"/>
      <c r="DDZ68" s="235"/>
      <c r="DEA68" s="235"/>
      <c r="DEB68" s="99"/>
      <c r="DEC68" s="235"/>
      <c r="DED68" s="235"/>
      <c r="DEE68" s="235"/>
      <c r="DEF68" s="226"/>
      <c r="DEG68" s="249"/>
      <c r="DEH68" s="227"/>
      <c r="DEI68" s="250"/>
      <c r="DEJ68" s="235"/>
      <c r="DEK68" s="235"/>
      <c r="DEL68" s="235"/>
      <c r="DEM68" s="235"/>
      <c r="DEN68" s="231"/>
      <c r="DEO68" s="231"/>
      <c r="DEP68" s="140"/>
      <c r="DEQ68" s="235"/>
      <c r="DER68" s="231"/>
      <c r="DES68" s="231"/>
      <c r="DET68" s="231"/>
      <c r="DEU68" s="246"/>
      <c r="DEV68" s="247"/>
      <c r="DEW68" s="248"/>
      <c r="DEX68" s="235"/>
      <c r="DEY68" s="235"/>
      <c r="DEZ68" s="235"/>
      <c r="DFA68" s="99"/>
      <c r="DFB68" s="235"/>
      <c r="DFC68" s="235"/>
      <c r="DFD68" s="235"/>
      <c r="DFE68" s="226"/>
      <c r="DFF68" s="249"/>
      <c r="DFG68" s="227"/>
      <c r="DFH68" s="250"/>
      <c r="DFI68" s="235"/>
      <c r="DFJ68" s="235"/>
      <c r="DFK68" s="235"/>
      <c r="DFL68" s="235"/>
      <c r="DFM68" s="231"/>
      <c r="DFN68" s="231"/>
      <c r="DFO68" s="140"/>
      <c r="DFP68" s="235"/>
      <c r="DFQ68" s="231"/>
      <c r="DFR68" s="231"/>
      <c r="DFS68" s="231"/>
      <c r="DFT68" s="246"/>
      <c r="DFU68" s="247"/>
      <c r="DFV68" s="248"/>
      <c r="DFW68" s="235"/>
      <c r="DFX68" s="235"/>
      <c r="DFY68" s="235"/>
      <c r="DFZ68" s="99"/>
      <c r="DGA68" s="235"/>
      <c r="DGB68" s="235"/>
      <c r="DGC68" s="235"/>
      <c r="DGD68" s="226"/>
      <c r="DGE68" s="249"/>
      <c r="DGF68" s="227"/>
      <c r="DGG68" s="250"/>
      <c r="DGH68" s="235"/>
      <c r="DGI68" s="235"/>
      <c r="DGJ68" s="235"/>
      <c r="DGK68" s="235"/>
      <c r="DGL68" s="231"/>
      <c r="DGM68" s="231"/>
      <c r="DGN68" s="140"/>
      <c r="DGO68" s="235"/>
      <c r="DGP68" s="231"/>
      <c r="DGQ68" s="231"/>
      <c r="DGR68" s="231"/>
      <c r="DGS68" s="246"/>
      <c r="DGT68" s="247"/>
      <c r="DGU68" s="248"/>
      <c r="DGV68" s="235"/>
      <c r="DGW68" s="235"/>
      <c r="DGX68" s="235"/>
      <c r="DGY68" s="99"/>
      <c r="DGZ68" s="235"/>
      <c r="DHA68" s="235"/>
      <c r="DHB68" s="235"/>
      <c r="DHC68" s="226"/>
      <c r="DHD68" s="249"/>
      <c r="DHE68" s="227"/>
      <c r="DHF68" s="250"/>
      <c r="DHG68" s="235"/>
      <c r="DHH68" s="235"/>
      <c r="DHI68" s="235"/>
      <c r="DHJ68" s="235"/>
      <c r="DHK68" s="231"/>
      <c r="DHL68" s="231"/>
      <c r="DHM68" s="140"/>
      <c r="DHN68" s="235"/>
      <c r="DHO68" s="231"/>
      <c r="DHP68" s="231"/>
      <c r="DHQ68" s="231"/>
      <c r="DHR68" s="246"/>
      <c r="DHS68" s="247"/>
      <c r="DHT68" s="248"/>
      <c r="DHU68" s="235"/>
      <c r="DHV68" s="235"/>
      <c r="DHW68" s="235"/>
      <c r="DHX68" s="99"/>
      <c r="DHY68" s="235"/>
      <c r="DHZ68" s="235"/>
      <c r="DIA68" s="235"/>
      <c r="DIB68" s="226"/>
      <c r="DIC68" s="249"/>
      <c r="DID68" s="227"/>
      <c r="DIE68" s="250"/>
      <c r="DIF68" s="235"/>
      <c r="DIG68" s="235"/>
      <c r="DIH68" s="235"/>
      <c r="DII68" s="235"/>
      <c r="DIJ68" s="231"/>
      <c r="DIK68" s="231"/>
      <c r="DIL68" s="140"/>
      <c r="DIM68" s="235"/>
      <c r="DIN68" s="231"/>
      <c r="DIO68" s="231"/>
      <c r="DIP68" s="231"/>
      <c r="DIQ68" s="246"/>
      <c r="DIR68" s="247"/>
      <c r="DIS68" s="248"/>
      <c r="DIT68" s="235"/>
      <c r="DIU68" s="235"/>
      <c r="DIV68" s="235"/>
      <c r="DIW68" s="99"/>
      <c r="DIX68" s="235"/>
      <c r="DIY68" s="235"/>
      <c r="DIZ68" s="235"/>
      <c r="DJA68" s="226"/>
      <c r="DJB68" s="249"/>
      <c r="DJC68" s="227"/>
      <c r="DJD68" s="250"/>
      <c r="DJE68" s="235"/>
      <c r="DJF68" s="235"/>
      <c r="DJG68" s="235"/>
      <c r="DJH68" s="235"/>
      <c r="DJI68" s="231"/>
      <c r="DJJ68" s="231"/>
      <c r="DJK68" s="140"/>
      <c r="DJL68" s="235"/>
      <c r="DJM68" s="231"/>
      <c r="DJN68" s="231"/>
      <c r="DJO68" s="231"/>
      <c r="DJP68" s="246"/>
      <c r="DJQ68" s="247"/>
      <c r="DJR68" s="248"/>
      <c r="DJS68" s="235"/>
      <c r="DJT68" s="235"/>
      <c r="DJU68" s="235"/>
      <c r="DJV68" s="99"/>
      <c r="DJW68" s="235"/>
      <c r="DJX68" s="235"/>
      <c r="DJY68" s="235"/>
      <c r="DJZ68" s="226"/>
      <c r="DKA68" s="249"/>
      <c r="DKB68" s="227"/>
      <c r="DKC68" s="250"/>
      <c r="DKD68" s="235"/>
      <c r="DKE68" s="235"/>
      <c r="DKF68" s="235"/>
      <c r="DKG68" s="235"/>
      <c r="DKH68" s="231"/>
      <c r="DKI68" s="231"/>
      <c r="DKJ68" s="140"/>
      <c r="DKK68" s="235"/>
      <c r="DKL68" s="231"/>
      <c r="DKM68" s="231"/>
      <c r="DKN68" s="231"/>
      <c r="DKO68" s="246"/>
      <c r="DKP68" s="247"/>
      <c r="DKQ68" s="248"/>
      <c r="DKR68" s="235"/>
      <c r="DKS68" s="235"/>
      <c r="DKT68" s="235"/>
      <c r="DKU68" s="99"/>
      <c r="DKV68" s="235"/>
      <c r="DKW68" s="235"/>
      <c r="DKX68" s="235"/>
      <c r="DKY68" s="226"/>
      <c r="DKZ68" s="249"/>
      <c r="DLA68" s="227"/>
      <c r="DLB68" s="250"/>
      <c r="DLC68" s="235"/>
      <c r="DLD68" s="235"/>
      <c r="DLE68" s="235"/>
      <c r="DLF68" s="235"/>
      <c r="DLG68" s="231"/>
      <c r="DLH68" s="231"/>
      <c r="DLI68" s="140"/>
      <c r="DLJ68" s="235"/>
      <c r="DLK68" s="231"/>
      <c r="DLL68" s="231"/>
      <c r="DLM68" s="231"/>
      <c r="DLN68" s="246"/>
      <c r="DLO68" s="247"/>
      <c r="DLP68" s="248"/>
      <c r="DLQ68" s="235"/>
      <c r="DLR68" s="235"/>
      <c r="DLS68" s="235"/>
      <c r="DLT68" s="99"/>
      <c r="DLU68" s="235"/>
      <c r="DLV68" s="235"/>
      <c r="DLW68" s="235"/>
      <c r="DLX68" s="226"/>
      <c r="DLY68" s="249"/>
      <c r="DLZ68" s="227"/>
      <c r="DMA68" s="250"/>
      <c r="DMB68" s="235"/>
      <c r="DMC68" s="235"/>
      <c r="DMD68" s="235"/>
      <c r="DME68" s="235"/>
      <c r="DMF68" s="231"/>
      <c r="DMG68" s="231"/>
      <c r="DMH68" s="140"/>
      <c r="DMI68" s="235"/>
      <c r="DMJ68" s="231"/>
      <c r="DMK68" s="231"/>
      <c r="DML68" s="231"/>
      <c r="DMM68" s="246"/>
      <c r="DMN68" s="247"/>
      <c r="DMO68" s="248"/>
      <c r="DMP68" s="235"/>
      <c r="DMQ68" s="235"/>
      <c r="DMR68" s="235"/>
      <c r="DMS68" s="99"/>
      <c r="DMT68" s="235"/>
      <c r="DMU68" s="235"/>
      <c r="DMV68" s="235"/>
      <c r="DMW68" s="226"/>
      <c r="DMX68" s="249"/>
      <c r="DMY68" s="227"/>
      <c r="DMZ68" s="250"/>
      <c r="DNA68" s="235"/>
      <c r="DNB68" s="235"/>
      <c r="DNC68" s="235"/>
      <c r="DND68" s="235"/>
      <c r="DNE68" s="231"/>
      <c r="DNF68" s="231"/>
      <c r="DNG68" s="140"/>
      <c r="DNH68" s="235"/>
      <c r="DNI68" s="231"/>
      <c r="DNJ68" s="231"/>
      <c r="DNK68" s="231"/>
      <c r="DNL68" s="246"/>
      <c r="DNM68" s="247"/>
      <c r="DNN68" s="248"/>
      <c r="DNO68" s="235"/>
      <c r="DNP68" s="235"/>
      <c r="DNQ68" s="235"/>
      <c r="DNR68" s="99"/>
      <c r="DNS68" s="235"/>
      <c r="DNT68" s="235"/>
      <c r="DNU68" s="235"/>
      <c r="DNV68" s="226"/>
      <c r="DNW68" s="249"/>
      <c r="DNX68" s="227"/>
      <c r="DNY68" s="250"/>
      <c r="DNZ68" s="235"/>
      <c r="DOA68" s="235"/>
      <c r="DOB68" s="235"/>
      <c r="DOC68" s="235"/>
      <c r="DOD68" s="231"/>
      <c r="DOE68" s="231"/>
      <c r="DOF68" s="140"/>
      <c r="DOG68" s="235"/>
      <c r="DOH68" s="231"/>
      <c r="DOI68" s="231"/>
      <c r="DOJ68" s="231"/>
      <c r="DOK68" s="246"/>
      <c r="DOL68" s="247"/>
      <c r="DOM68" s="248"/>
      <c r="DON68" s="235"/>
      <c r="DOO68" s="235"/>
      <c r="DOP68" s="235"/>
      <c r="DOQ68" s="99"/>
      <c r="DOR68" s="235"/>
      <c r="DOS68" s="235"/>
      <c r="DOT68" s="235"/>
      <c r="DOU68" s="226"/>
      <c r="DOV68" s="249"/>
      <c r="DOW68" s="227"/>
      <c r="DOX68" s="250"/>
      <c r="DOY68" s="235"/>
      <c r="DOZ68" s="235"/>
      <c r="DPA68" s="235"/>
      <c r="DPB68" s="235"/>
      <c r="DPC68" s="231"/>
      <c r="DPD68" s="231"/>
      <c r="DPE68" s="140"/>
      <c r="DPF68" s="235"/>
      <c r="DPG68" s="231"/>
      <c r="DPH68" s="231"/>
      <c r="DPI68" s="231"/>
      <c r="DPJ68" s="246"/>
      <c r="DPK68" s="247"/>
      <c r="DPL68" s="248"/>
      <c r="DPM68" s="235"/>
      <c r="DPN68" s="235"/>
      <c r="DPO68" s="235"/>
      <c r="DPP68" s="99"/>
      <c r="DPQ68" s="235"/>
      <c r="DPR68" s="235"/>
      <c r="DPS68" s="235"/>
      <c r="DPT68" s="226"/>
      <c r="DPU68" s="249"/>
      <c r="DPV68" s="227"/>
      <c r="DPW68" s="250"/>
      <c r="DPX68" s="235"/>
      <c r="DPY68" s="235"/>
      <c r="DPZ68" s="235"/>
      <c r="DQA68" s="235"/>
      <c r="DQB68" s="231"/>
      <c r="DQC68" s="231"/>
      <c r="DQD68" s="140"/>
      <c r="DQE68" s="235"/>
      <c r="DQF68" s="231"/>
      <c r="DQG68" s="231"/>
      <c r="DQH68" s="231"/>
      <c r="DQI68" s="246"/>
      <c r="DQJ68" s="247"/>
      <c r="DQK68" s="248"/>
      <c r="DQL68" s="235"/>
      <c r="DQM68" s="235"/>
      <c r="DQN68" s="235"/>
      <c r="DQO68" s="99"/>
      <c r="DQP68" s="235"/>
      <c r="DQQ68" s="235"/>
      <c r="DQR68" s="235"/>
      <c r="DQS68" s="226"/>
      <c r="DQT68" s="249"/>
      <c r="DQU68" s="227"/>
      <c r="DQV68" s="250"/>
      <c r="DQW68" s="235"/>
      <c r="DQX68" s="235"/>
      <c r="DQY68" s="235"/>
      <c r="DQZ68" s="235"/>
      <c r="DRA68" s="231"/>
      <c r="DRB68" s="231"/>
      <c r="DRC68" s="140"/>
      <c r="DRD68" s="235"/>
      <c r="DRE68" s="231"/>
      <c r="DRF68" s="231"/>
      <c r="DRG68" s="231"/>
      <c r="DRH68" s="246"/>
      <c r="DRI68" s="247"/>
      <c r="DRJ68" s="248"/>
      <c r="DRK68" s="235"/>
      <c r="DRL68" s="235"/>
      <c r="DRM68" s="235"/>
      <c r="DRN68" s="99"/>
      <c r="DRO68" s="235"/>
      <c r="DRP68" s="235"/>
      <c r="DRQ68" s="235"/>
      <c r="DRR68" s="226"/>
      <c r="DRS68" s="249"/>
      <c r="DRT68" s="227"/>
      <c r="DRU68" s="250"/>
      <c r="DRV68" s="235"/>
      <c r="DRW68" s="235"/>
      <c r="DRX68" s="235"/>
      <c r="DRY68" s="235"/>
      <c r="DRZ68" s="231"/>
      <c r="DSA68" s="231"/>
      <c r="DSB68" s="140"/>
      <c r="DSC68" s="235"/>
      <c r="DSD68" s="231"/>
      <c r="DSE68" s="231"/>
      <c r="DSF68" s="231"/>
      <c r="DSG68" s="246"/>
      <c r="DSH68" s="247"/>
      <c r="DSI68" s="248"/>
      <c r="DSJ68" s="235"/>
      <c r="DSK68" s="235"/>
      <c r="DSL68" s="235"/>
      <c r="DSM68" s="99"/>
      <c r="DSN68" s="235"/>
      <c r="DSO68" s="235"/>
      <c r="DSP68" s="235"/>
      <c r="DSQ68" s="226"/>
      <c r="DSR68" s="249"/>
      <c r="DSS68" s="227"/>
      <c r="DST68" s="250"/>
      <c r="DSU68" s="235"/>
      <c r="DSV68" s="235"/>
      <c r="DSW68" s="235"/>
      <c r="DSX68" s="235"/>
      <c r="DSY68" s="231"/>
      <c r="DSZ68" s="231"/>
      <c r="DTA68" s="140"/>
      <c r="DTB68" s="235"/>
      <c r="DTC68" s="231"/>
      <c r="DTD68" s="231"/>
      <c r="DTE68" s="231"/>
      <c r="DTF68" s="246"/>
      <c r="DTG68" s="247"/>
      <c r="DTH68" s="248"/>
      <c r="DTI68" s="235"/>
      <c r="DTJ68" s="235"/>
      <c r="DTK68" s="235"/>
      <c r="DTL68" s="99"/>
      <c r="DTM68" s="235"/>
      <c r="DTN68" s="235"/>
      <c r="DTO68" s="235"/>
      <c r="DTP68" s="226"/>
      <c r="DTQ68" s="249"/>
      <c r="DTR68" s="227"/>
      <c r="DTS68" s="250"/>
      <c r="DTT68" s="235"/>
      <c r="DTU68" s="235"/>
      <c r="DTV68" s="235"/>
      <c r="DTW68" s="235"/>
      <c r="DTX68" s="231"/>
      <c r="DTY68" s="231"/>
      <c r="DTZ68" s="140"/>
      <c r="DUA68" s="235"/>
      <c r="DUB68" s="231"/>
      <c r="DUC68" s="231"/>
      <c r="DUD68" s="231"/>
      <c r="DUE68" s="246"/>
      <c r="DUF68" s="247"/>
      <c r="DUG68" s="248"/>
      <c r="DUH68" s="235"/>
      <c r="DUI68" s="235"/>
      <c r="DUJ68" s="235"/>
      <c r="DUK68" s="99"/>
      <c r="DUL68" s="235"/>
      <c r="DUM68" s="235"/>
      <c r="DUN68" s="235"/>
      <c r="DUO68" s="226"/>
      <c r="DUP68" s="249"/>
      <c r="DUQ68" s="227"/>
      <c r="DUR68" s="250"/>
      <c r="DUS68" s="235"/>
      <c r="DUT68" s="235"/>
      <c r="DUU68" s="235"/>
      <c r="DUV68" s="235"/>
      <c r="DUW68" s="231"/>
      <c r="DUX68" s="231"/>
      <c r="DUY68" s="140"/>
      <c r="DUZ68" s="235"/>
      <c r="DVA68" s="231"/>
      <c r="DVB68" s="231"/>
      <c r="DVC68" s="231"/>
      <c r="DVD68" s="246"/>
      <c r="DVE68" s="247"/>
      <c r="DVF68" s="248"/>
      <c r="DVG68" s="235"/>
      <c r="DVH68" s="235"/>
      <c r="DVI68" s="235"/>
      <c r="DVJ68" s="99"/>
      <c r="DVK68" s="235"/>
      <c r="DVL68" s="235"/>
      <c r="DVM68" s="235"/>
      <c r="DVN68" s="226"/>
      <c r="DVO68" s="249"/>
      <c r="DVP68" s="227"/>
      <c r="DVQ68" s="250"/>
      <c r="DVR68" s="235"/>
      <c r="DVS68" s="235"/>
      <c r="DVT68" s="235"/>
      <c r="DVU68" s="235"/>
      <c r="DVV68" s="231"/>
      <c r="DVW68" s="231"/>
      <c r="DVX68" s="140"/>
      <c r="DVY68" s="235"/>
      <c r="DVZ68" s="231"/>
      <c r="DWA68" s="231"/>
      <c r="DWB68" s="231"/>
      <c r="DWC68" s="246"/>
      <c r="DWD68" s="247"/>
      <c r="DWE68" s="248"/>
      <c r="DWF68" s="235"/>
      <c r="DWG68" s="235"/>
      <c r="DWH68" s="235"/>
      <c r="DWI68" s="99"/>
      <c r="DWJ68" s="235"/>
      <c r="DWK68" s="235"/>
      <c r="DWL68" s="235"/>
      <c r="DWM68" s="226"/>
      <c r="DWN68" s="249"/>
      <c r="DWO68" s="227"/>
      <c r="DWP68" s="250"/>
      <c r="DWQ68" s="235"/>
      <c r="DWR68" s="235"/>
      <c r="DWS68" s="235"/>
      <c r="DWT68" s="235"/>
      <c r="DWU68" s="231"/>
      <c r="DWV68" s="231"/>
      <c r="DWW68" s="140"/>
      <c r="DWX68" s="235"/>
      <c r="DWY68" s="231"/>
      <c r="DWZ68" s="231"/>
      <c r="DXA68" s="231"/>
      <c r="DXB68" s="246"/>
      <c r="DXC68" s="247"/>
      <c r="DXD68" s="248"/>
      <c r="DXE68" s="235"/>
      <c r="DXF68" s="235"/>
      <c r="DXG68" s="235"/>
      <c r="DXH68" s="99"/>
      <c r="DXI68" s="235"/>
      <c r="DXJ68" s="235"/>
      <c r="DXK68" s="235"/>
      <c r="DXL68" s="226"/>
      <c r="DXM68" s="249"/>
      <c r="DXN68" s="227"/>
      <c r="DXO68" s="250"/>
      <c r="DXP68" s="235"/>
      <c r="DXQ68" s="235"/>
      <c r="DXR68" s="235"/>
      <c r="DXS68" s="235"/>
      <c r="DXT68" s="231"/>
      <c r="DXU68" s="231"/>
      <c r="DXV68" s="140"/>
      <c r="DXW68" s="235"/>
      <c r="DXX68" s="231"/>
      <c r="DXY68" s="231"/>
      <c r="DXZ68" s="231"/>
      <c r="DYA68" s="246"/>
      <c r="DYB68" s="247"/>
      <c r="DYC68" s="248"/>
      <c r="DYD68" s="235"/>
      <c r="DYE68" s="235"/>
      <c r="DYF68" s="235"/>
      <c r="DYG68" s="99"/>
      <c r="DYH68" s="235"/>
      <c r="DYI68" s="235"/>
      <c r="DYJ68" s="235"/>
      <c r="DYK68" s="226"/>
      <c r="DYL68" s="249"/>
      <c r="DYM68" s="227"/>
      <c r="DYN68" s="250"/>
      <c r="DYO68" s="235"/>
      <c r="DYP68" s="235"/>
      <c r="DYQ68" s="235"/>
      <c r="DYR68" s="235"/>
      <c r="DYS68" s="231"/>
      <c r="DYT68" s="231"/>
      <c r="DYU68" s="140"/>
      <c r="DYV68" s="235"/>
      <c r="DYW68" s="231"/>
      <c r="DYX68" s="231"/>
      <c r="DYY68" s="231"/>
      <c r="DYZ68" s="246"/>
      <c r="DZA68" s="247"/>
      <c r="DZB68" s="248"/>
      <c r="DZC68" s="235"/>
      <c r="DZD68" s="235"/>
      <c r="DZE68" s="235"/>
      <c r="DZF68" s="99"/>
      <c r="DZG68" s="235"/>
      <c r="DZH68" s="235"/>
      <c r="DZI68" s="235"/>
      <c r="DZJ68" s="226"/>
      <c r="DZK68" s="249"/>
      <c r="DZL68" s="227"/>
      <c r="DZM68" s="250"/>
      <c r="DZN68" s="235"/>
      <c r="DZO68" s="235"/>
      <c r="DZP68" s="235"/>
      <c r="DZQ68" s="235"/>
      <c r="DZR68" s="231"/>
      <c r="DZS68" s="231"/>
      <c r="DZT68" s="140"/>
      <c r="DZU68" s="235"/>
      <c r="DZV68" s="231"/>
      <c r="DZW68" s="231"/>
      <c r="DZX68" s="231"/>
      <c r="DZY68" s="246"/>
      <c r="DZZ68" s="247"/>
      <c r="EAA68" s="248"/>
      <c r="EAB68" s="235"/>
      <c r="EAC68" s="235"/>
      <c r="EAD68" s="235"/>
      <c r="EAE68" s="99"/>
      <c r="EAF68" s="235"/>
      <c r="EAG68" s="235"/>
      <c r="EAH68" s="235"/>
      <c r="EAI68" s="226"/>
      <c r="EAJ68" s="249"/>
      <c r="EAK68" s="227"/>
      <c r="EAL68" s="250"/>
      <c r="EAM68" s="235"/>
      <c r="EAN68" s="235"/>
      <c r="EAO68" s="235"/>
      <c r="EAP68" s="235"/>
      <c r="EAQ68" s="231"/>
      <c r="EAR68" s="231"/>
      <c r="EAS68" s="140"/>
      <c r="EAT68" s="235"/>
      <c r="EAU68" s="231"/>
      <c r="EAV68" s="231"/>
      <c r="EAW68" s="231"/>
      <c r="EAX68" s="246"/>
      <c r="EAY68" s="247"/>
      <c r="EAZ68" s="248"/>
      <c r="EBA68" s="235"/>
      <c r="EBB68" s="235"/>
      <c r="EBC68" s="235"/>
      <c r="EBD68" s="99"/>
      <c r="EBE68" s="235"/>
      <c r="EBF68" s="235"/>
      <c r="EBG68" s="235"/>
      <c r="EBH68" s="226"/>
      <c r="EBI68" s="249"/>
      <c r="EBJ68" s="227"/>
      <c r="EBK68" s="250"/>
      <c r="EBL68" s="235"/>
      <c r="EBM68" s="235"/>
      <c r="EBN68" s="235"/>
      <c r="EBO68" s="235"/>
      <c r="EBP68" s="231"/>
      <c r="EBQ68" s="231"/>
      <c r="EBR68" s="140"/>
      <c r="EBS68" s="235"/>
      <c r="EBT68" s="231"/>
      <c r="EBU68" s="231"/>
      <c r="EBV68" s="231"/>
      <c r="EBW68" s="246"/>
      <c r="EBX68" s="247"/>
      <c r="EBY68" s="248"/>
      <c r="EBZ68" s="235"/>
      <c r="ECA68" s="235"/>
      <c r="ECB68" s="235"/>
      <c r="ECC68" s="99"/>
      <c r="ECD68" s="235"/>
      <c r="ECE68" s="235"/>
      <c r="ECF68" s="235"/>
      <c r="ECG68" s="226"/>
      <c r="ECH68" s="249"/>
      <c r="ECI68" s="227"/>
      <c r="ECJ68" s="250"/>
      <c r="ECK68" s="235"/>
      <c r="ECL68" s="235"/>
      <c r="ECM68" s="235"/>
      <c r="ECN68" s="235"/>
      <c r="ECO68" s="231"/>
      <c r="ECP68" s="231"/>
      <c r="ECQ68" s="140"/>
      <c r="ECR68" s="235"/>
      <c r="ECS68" s="231"/>
      <c r="ECT68" s="231"/>
      <c r="ECU68" s="231"/>
      <c r="ECV68" s="246"/>
      <c r="ECW68" s="247"/>
      <c r="ECX68" s="248"/>
      <c r="ECY68" s="235"/>
      <c r="ECZ68" s="235"/>
      <c r="EDA68" s="235"/>
      <c r="EDB68" s="99"/>
      <c r="EDC68" s="235"/>
      <c r="EDD68" s="235"/>
      <c r="EDE68" s="235"/>
      <c r="EDF68" s="226"/>
      <c r="EDG68" s="249"/>
      <c r="EDH68" s="227"/>
      <c r="EDI68" s="250"/>
      <c r="EDJ68" s="235"/>
      <c r="EDK68" s="235"/>
      <c r="EDL68" s="235"/>
      <c r="EDM68" s="235"/>
      <c r="EDN68" s="231"/>
      <c r="EDO68" s="231"/>
      <c r="EDP68" s="140"/>
      <c r="EDQ68" s="235"/>
      <c r="EDR68" s="231"/>
      <c r="EDS68" s="231"/>
      <c r="EDT68" s="231"/>
      <c r="EDU68" s="246"/>
      <c r="EDV68" s="247"/>
      <c r="EDW68" s="248"/>
      <c r="EDX68" s="235"/>
      <c r="EDY68" s="235"/>
      <c r="EDZ68" s="235"/>
      <c r="EEA68" s="99"/>
      <c r="EEB68" s="235"/>
      <c r="EEC68" s="235"/>
      <c r="EED68" s="235"/>
      <c r="EEE68" s="226"/>
      <c r="EEF68" s="249"/>
      <c r="EEG68" s="227"/>
      <c r="EEH68" s="250"/>
      <c r="EEI68" s="235"/>
      <c r="EEJ68" s="235"/>
      <c r="EEK68" s="235"/>
      <c r="EEL68" s="235"/>
      <c r="EEM68" s="231"/>
      <c r="EEN68" s="231"/>
      <c r="EEO68" s="140"/>
      <c r="EEP68" s="235"/>
      <c r="EEQ68" s="231"/>
      <c r="EER68" s="231"/>
      <c r="EES68" s="231"/>
      <c r="EET68" s="246"/>
      <c r="EEU68" s="247"/>
      <c r="EEV68" s="248"/>
      <c r="EEW68" s="235"/>
      <c r="EEX68" s="235"/>
      <c r="EEY68" s="235"/>
      <c r="EEZ68" s="99"/>
      <c r="EFA68" s="235"/>
      <c r="EFB68" s="235"/>
      <c r="EFC68" s="235"/>
      <c r="EFD68" s="226"/>
      <c r="EFE68" s="249"/>
      <c r="EFF68" s="227"/>
      <c r="EFG68" s="250"/>
      <c r="EFH68" s="235"/>
      <c r="EFI68" s="235"/>
      <c r="EFJ68" s="235"/>
      <c r="EFK68" s="235"/>
      <c r="EFL68" s="231"/>
      <c r="EFM68" s="231"/>
      <c r="EFN68" s="140"/>
      <c r="EFO68" s="235"/>
      <c r="EFP68" s="231"/>
      <c r="EFQ68" s="231"/>
      <c r="EFR68" s="231"/>
      <c r="EFS68" s="246"/>
      <c r="EFT68" s="247"/>
      <c r="EFU68" s="248"/>
      <c r="EFV68" s="235"/>
      <c r="EFW68" s="235"/>
      <c r="EFX68" s="235"/>
      <c r="EFY68" s="99"/>
      <c r="EFZ68" s="235"/>
      <c r="EGA68" s="235"/>
      <c r="EGB68" s="235"/>
      <c r="EGC68" s="226"/>
      <c r="EGD68" s="249"/>
      <c r="EGE68" s="227"/>
      <c r="EGF68" s="250"/>
      <c r="EGG68" s="235"/>
      <c r="EGH68" s="235"/>
      <c r="EGI68" s="235"/>
      <c r="EGJ68" s="235"/>
      <c r="EGK68" s="231"/>
      <c r="EGL68" s="231"/>
      <c r="EGM68" s="140"/>
      <c r="EGN68" s="235"/>
      <c r="EGO68" s="231"/>
      <c r="EGP68" s="231"/>
      <c r="EGQ68" s="231"/>
      <c r="EGR68" s="246"/>
      <c r="EGS68" s="247"/>
      <c r="EGT68" s="248"/>
      <c r="EGU68" s="235"/>
      <c r="EGV68" s="235"/>
      <c r="EGW68" s="235"/>
      <c r="EGX68" s="99"/>
      <c r="EGY68" s="235"/>
      <c r="EGZ68" s="235"/>
      <c r="EHA68" s="235"/>
      <c r="EHB68" s="226"/>
      <c r="EHC68" s="249"/>
      <c r="EHD68" s="227"/>
      <c r="EHE68" s="250"/>
      <c r="EHF68" s="235"/>
      <c r="EHG68" s="235"/>
      <c r="EHH68" s="235"/>
      <c r="EHI68" s="235"/>
      <c r="EHJ68" s="231"/>
      <c r="EHK68" s="231"/>
      <c r="EHL68" s="140"/>
      <c r="EHM68" s="235"/>
      <c r="EHN68" s="231"/>
      <c r="EHO68" s="231"/>
      <c r="EHP68" s="231"/>
      <c r="EHQ68" s="246"/>
      <c r="EHR68" s="247"/>
      <c r="EHS68" s="248"/>
      <c r="EHT68" s="235"/>
      <c r="EHU68" s="235"/>
      <c r="EHV68" s="235"/>
      <c r="EHW68" s="99"/>
      <c r="EHX68" s="235"/>
      <c r="EHY68" s="235"/>
      <c r="EHZ68" s="235"/>
      <c r="EIA68" s="226"/>
      <c r="EIB68" s="249"/>
      <c r="EIC68" s="227"/>
      <c r="EID68" s="250"/>
      <c r="EIE68" s="235"/>
      <c r="EIF68" s="235"/>
      <c r="EIG68" s="235"/>
      <c r="EIH68" s="235"/>
      <c r="EII68" s="231"/>
      <c r="EIJ68" s="231"/>
      <c r="EIK68" s="140"/>
      <c r="EIL68" s="235"/>
      <c r="EIM68" s="231"/>
      <c r="EIN68" s="231"/>
      <c r="EIO68" s="231"/>
      <c r="EIP68" s="246"/>
      <c r="EIQ68" s="247"/>
      <c r="EIR68" s="248"/>
      <c r="EIS68" s="235"/>
      <c r="EIT68" s="235"/>
      <c r="EIU68" s="235"/>
      <c r="EIV68" s="99"/>
      <c r="EIW68" s="235"/>
      <c r="EIX68" s="235"/>
      <c r="EIY68" s="235"/>
      <c r="EIZ68" s="226"/>
      <c r="EJA68" s="249"/>
      <c r="EJB68" s="227"/>
      <c r="EJC68" s="250"/>
      <c r="EJD68" s="235"/>
      <c r="EJE68" s="235"/>
      <c r="EJF68" s="235"/>
      <c r="EJG68" s="235"/>
      <c r="EJH68" s="231"/>
      <c r="EJI68" s="231"/>
      <c r="EJJ68" s="140"/>
      <c r="EJK68" s="235"/>
      <c r="EJL68" s="231"/>
      <c r="EJM68" s="231"/>
      <c r="EJN68" s="231"/>
      <c r="EJO68" s="246"/>
      <c r="EJP68" s="247"/>
      <c r="EJQ68" s="248"/>
      <c r="EJR68" s="235"/>
      <c r="EJS68" s="235"/>
      <c r="EJT68" s="235"/>
      <c r="EJU68" s="99"/>
      <c r="EJV68" s="235"/>
      <c r="EJW68" s="235"/>
      <c r="EJX68" s="235"/>
      <c r="EJY68" s="226"/>
      <c r="EJZ68" s="249"/>
      <c r="EKA68" s="227"/>
      <c r="EKB68" s="250"/>
      <c r="EKC68" s="235"/>
      <c r="EKD68" s="235"/>
      <c r="EKE68" s="235"/>
      <c r="EKF68" s="235"/>
      <c r="EKG68" s="231"/>
      <c r="EKH68" s="231"/>
      <c r="EKI68" s="140"/>
      <c r="EKJ68" s="235"/>
      <c r="EKK68" s="231"/>
      <c r="EKL68" s="231"/>
      <c r="EKM68" s="231"/>
      <c r="EKN68" s="246"/>
      <c r="EKO68" s="247"/>
      <c r="EKP68" s="248"/>
      <c r="EKQ68" s="235"/>
      <c r="EKR68" s="235"/>
      <c r="EKS68" s="235"/>
      <c r="EKT68" s="99"/>
      <c r="EKU68" s="235"/>
      <c r="EKV68" s="235"/>
      <c r="EKW68" s="235"/>
      <c r="EKX68" s="226"/>
      <c r="EKY68" s="249"/>
      <c r="EKZ68" s="227"/>
      <c r="ELA68" s="250"/>
      <c r="ELB68" s="235"/>
      <c r="ELC68" s="235"/>
      <c r="ELD68" s="235"/>
      <c r="ELE68" s="235"/>
      <c r="ELF68" s="231"/>
      <c r="ELG68" s="231"/>
      <c r="ELH68" s="140"/>
      <c r="ELI68" s="235"/>
      <c r="ELJ68" s="231"/>
      <c r="ELK68" s="231"/>
      <c r="ELL68" s="231"/>
      <c r="ELM68" s="246"/>
      <c r="ELN68" s="247"/>
      <c r="ELO68" s="248"/>
      <c r="ELP68" s="235"/>
      <c r="ELQ68" s="235"/>
      <c r="ELR68" s="235"/>
      <c r="ELS68" s="99"/>
      <c r="ELT68" s="235"/>
      <c r="ELU68" s="235"/>
      <c r="ELV68" s="235"/>
      <c r="ELW68" s="226"/>
      <c r="ELX68" s="249"/>
      <c r="ELY68" s="227"/>
      <c r="ELZ68" s="250"/>
      <c r="EMA68" s="235"/>
      <c r="EMB68" s="235"/>
      <c r="EMC68" s="235"/>
      <c r="EMD68" s="235"/>
      <c r="EME68" s="231"/>
      <c r="EMF68" s="231"/>
      <c r="EMG68" s="140"/>
      <c r="EMH68" s="235"/>
      <c r="EMI68" s="231"/>
      <c r="EMJ68" s="231"/>
      <c r="EMK68" s="231"/>
      <c r="EML68" s="246"/>
      <c r="EMM68" s="247"/>
      <c r="EMN68" s="248"/>
      <c r="EMO68" s="235"/>
      <c r="EMP68" s="235"/>
      <c r="EMQ68" s="235"/>
      <c r="EMR68" s="99"/>
      <c r="EMS68" s="235"/>
      <c r="EMT68" s="235"/>
      <c r="EMU68" s="235"/>
      <c r="EMV68" s="226"/>
      <c r="EMW68" s="249"/>
      <c r="EMX68" s="227"/>
      <c r="EMY68" s="250"/>
      <c r="EMZ68" s="235"/>
      <c r="ENA68" s="235"/>
      <c r="ENB68" s="235"/>
      <c r="ENC68" s="235"/>
      <c r="END68" s="231"/>
      <c r="ENE68" s="231"/>
      <c r="ENF68" s="140"/>
      <c r="ENG68" s="235"/>
      <c r="ENH68" s="231"/>
      <c r="ENI68" s="231"/>
      <c r="ENJ68" s="231"/>
      <c r="ENK68" s="246"/>
      <c r="ENL68" s="247"/>
      <c r="ENM68" s="248"/>
      <c r="ENN68" s="235"/>
      <c r="ENO68" s="235"/>
      <c r="ENP68" s="235"/>
      <c r="ENQ68" s="99"/>
      <c r="ENR68" s="235"/>
      <c r="ENS68" s="235"/>
      <c r="ENT68" s="235"/>
      <c r="ENU68" s="226"/>
      <c r="ENV68" s="249"/>
      <c r="ENW68" s="227"/>
      <c r="ENX68" s="250"/>
      <c r="ENY68" s="235"/>
      <c r="ENZ68" s="235"/>
      <c r="EOA68" s="235"/>
      <c r="EOB68" s="235"/>
      <c r="EOC68" s="231"/>
      <c r="EOD68" s="231"/>
      <c r="EOE68" s="140"/>
      <c r="EOF68" s="235"/>
      <c r="EOG68" s="231"/>
      <c r="EOH68" s="231"/>
      <c r="EOI68" s="231"/>
      <c r="EOJ68" s="246"/>
      <c r="EOK68" s="247"/>
      <c r="EOL68" s="248"/>
      <c r="EOM68" s="235"/>
      <c r="EON68" s="235"/>
      <c r="EOO68" s="235"/>
      <c r="EOP68" s="99"/>
      <c r="EOQ68" s="235"/>
      <c r="EOR68" s="235"/>
      <c r="EOS68" s="235"/>
      <c r="EOT68" s="226"/>
      <c r="EOU68" s="249"/>
      <c r="EOV68" s="227"/>
      <c r="EOW68" s="250"/>
      <c r="EOX68" s="235"/>
      <c r="EOY68" s="235"/>
      <c r="EOZ68" s="235"/>
      <c r="EPA68" s="235"/>
      <c r="EPB68" s="231"/>
      <c r="EPC68" s="231"/>
      <c r="EPD68" s="140"/>
      <c r="EPE68" s="235"/>
      <c r="EPF68" s="231"/>
      <c r="EPG68" s="231"/>
      <c r="EPH68" s="231"/>
      <c r="EPI68" s="246"/>
      <c r="EPJ68" s="247"/>
      <c r="EPK68" s="248"/>
      <c r="EPL68" s="235"/>
      <c r="EPM68" s="235"/>
      <c r="EPN68" s="235"/>
      <c r="EPO68" s="99"/>
      <c r="EPP68" s="235"/>
      <c r="EPQ68" s="235"/>
      <c r="EPR68" s="235"/>
      <c r="EPS68" s="226"/>
      <c r="EPT68" s="249"/>
      <c r="EPU68" s="227"/>
      <c r="EPV68" s="250"/>
      <c r="EPW68" s="235"/>
      <c r="EPX68" s="235"/>
      <c r="EPY68" s="235"/>
      <c r="EPZ68" s="235"/>
      <c r="EQA68" s="231"/>
      <c r="EQB68" s="231"/>
      <c r="EQC68" s="140"/>
      <c r="EQD68" s="235"/>
      <c r="EQE68" s="231"/>
      <c r="EQF68" s="231"/>
      <c r="EQG68" s="231"/>
      <c r="EQH68" s="246"/>
      <c r="EQI68" s="247"/>
      <c r="EQJ68" s="248"/>
      <c r="EQK68" s="235"/>
      <c r="EQL68" s="235"/>
      <c r="EQM68" s="235"/>
      <c r="EQN68" s="99"/>
      <c r="EQO68" s="235"/>
      <c r="EQP68" s="235"/>
      <c r="EQQ68" s="235"/>
      <c r="EQR68" s="226"/>
      <c r="EQS68" s="249"/>
      <c r="EQT68" s="227"/>
      <c r="EQU68" s="250"/>
      <c r="EQV68" s="235"/>
      <c r="EQW68" s="235"/>
      <c r="EQX68" s="235"/>
      <c r="EQY68" s="235"/>
      <c r="EQZ68" s="231"/>
      <c r="ERA68" s="231"/>
      <c r="ERB68" s="140"/>
      <c r="ERC68" s="235"/>
      <c r="ERD68" s="231"/>
      <c r="ERE68" s="231"/>
      <c r="ERF68" s="231"/>
      <c r="ERG68" s="246"/>
      <c r="ERH68" s="247"/>
      <c r="ERI68" s="248"/>
      <c r="ERJ68" s="235"/>
      <c r="ERK68" s="235"/>
      <c r="ERL68" s="235"/>
      <c r="ERM68" s="99"/>
      <c r="ERN68" s="235"/>
      <c r="ERO68" s="235"/>
      <c r="ERP68" s="235"/>
      <c r="ERQ68" s="226"/>
      <c r="ERR68" s="249"/>
      <c r="ERS68" s="227"/>
      <c r="ERT68" s="250"/>
      <c r="ERU68" s="235"/>
      <c r="ERV68" s="235"/>
      <c r="ERW68" s="235"/>
      <c r="ERX68" s="235"/>
      <c r="ERY68" s="231"/>
      <c r="ERZ68" s="231"/>
      <c r="ESA68" s="140"/>
      <c r="ESB68" s="235"/>
      <c r="ESC68" s="231"/>
      <c r="ESD68" s="231"/>
      <c r="ESE68" s="231"/>
      <c r="ESF68" s="246"/>
      <c r="ESG68" s="247"/>
      <c r="ESH68" s="248"/>
      <c r="ESI68" s="235"/>
      <c r="ESJ68" s="235"/>
      <c r="ESK68" s="235"/>
      <c r="ESL68" s="99"/>
      <c r="ESM68" s="235"/>
      <c r="ESN68" s="235"/>
      <c r="ESO68" s="235"/>
      <c r="ESP68" s="226"/>
      <c r="ESQ68" s="249"/>
      <c r="ESR68" s="227"/>
      <c r="ESS68" s="250"/>
      <c r="EST68" s="235"/>
      <c r="ESU68" s="235"/>
      <c r="ESV68" s="235"/>
      <c r="ESW68" s="235"/>
      <c r="ESX68" s="231"/>
      <c r="ESY68" s="231"/>
      <c r="ESZ68" s="140"/>
      <c r="ETA68" s="235"/>
      <c r="ETB68" s="231"/>
      <c r="ETC68" s="231"/>
      <c r="ETD68" s="231"/>
      <c r="ETE68" s="246"/>
      <c r="ETF68" s="247"/>
      <c r="ETG68" s="248"/>
      <c r="ETH68" s="235"/>
      <c r="ETI68" s="235"/>
      <c r="ETJ68" s="235"/>
      <c r="ETK68" s="99"/>
      <c r="ETL68" s="235"/>
      <c r="ETM68" s="235"/>
      <c r="ETN68" s="235"/>
      <c r="ETO68" s="226"/>
      <c r="ETP68" s="249"/>
      <c r="ETQ68" s="227"/>
      <c r="ETR68" s="250"/>
      <c r="ETS68" s="235"/>
      <c r="ETT68" s="235"/>
      <c r="ETU68" s="235"/>
      <c r="ETV68" s="235"/>
      <c r="ETW68" s="231"/>
      <c r="ETX68" s="231"/>
      <c r="ETY68" s="140"/>
      <c r="ETZ68" s="235"/>
      <c r="EUA68" s="231"/>
      <c r="EUB68" s="231"/>
      <c r="EUC68" s="231"/>
      <c r="EUD68" s="246"/>
      <c r="EUE68" s="247"/>
      <c r="EUF68" s="248"/>
      <c r="EUG68" s="235"/>
      <c r="EUH68" s="235"/>
      <c r="EUI68" s="235"/>
      <c r="EUJ68" s="99"/>
      <c r="EUK68" s="235"/>
      <c r="EUL68" s="235"/>
      <c r="EUM68" s="235"/>
      <c r="EUN68" s="226"/>
      <c r="EUO68" s="249"/>
      <c r="EUP68" s="227"/>
      <c r="EUQ68" s="250"/>
      <c r="EUR68" s="235"/>
      <c r="EUS68" s="235"/>
      <c r="EUT68" s="235"/>
      <c r="EUU68" s="235"/>
      <c r="EUV68" s="231"/>
      <c r="EUW68" s="231"/>
      <c r="EUX68" s="140"/>
      <c r="EUY68" s="235"/>
      <c r="EUZ68" s="231"/>
      <c r="EVA68" s="231"/>
      <c r="EVB68" s="231"/>
      <c r="EVC68" s="246"/>
      <c r="EVD68" s="247"/>
      <c r="EVE68" s="248"/>
      <c r="EVF68" s="235"/>
      <c r="EVG68" s="235"/>
      <c r="EVH68" s="235"/>
      <c r="EVI68" s="99"/>
      <c r="EVJ68" s="235"/>
      <c r="EVK68" s="235"/>
      <c r="EVL68" s="235"/>
      <c r="EVM68" s="226"/>
      <c r="EVN68" s="249"/>
      <c r="EVO68" s="227"/>
      <c r="EVP68" s="250"/>
      <c r="EVQ68" s="235"/>
      <c r="EVR68" s="235"/>
      <c r="EVS68" s="235"/>
      <c r="EVT68" s="235"/>
      <c r="EVU68" s="231"/>
      <c r="EVV68" s="231"/>
      <c r="EVW68" s="140"/>
      <c r="EVX68" s="235"/>
      <c r="EVY68" s="231"/>
      <c r="EVZ68" s="231"/>
      <c r="EWA68" s="231"/>
      <c r="EWB68" s="246"/>
      <c r="EWC68" s="247"/>
      <c r="EWD68" s="248"/>
      <c r="EWE68" s="235"/>
      <c r="EWF68" s="235"/>
      <c r="EWG68" s="235"/>
      <c r="EWH68" s="99"/>
      <c r="EWI68" s="235"/>
      <c r="EWJ68" s="235"/>
      <c r="EWK68" s="235"/>
      <c r="EWL68" s="226"/>
      <c r="EWM68" s="249"/>
      <c r="EWN68" s="227"/>
      <c r="EWO68" s="250"/>
      <c r="EWP68" s="235"/>
      <c r="EWQ68" s="235"/>
      <c r="EWR68" s="235"/>
      <c r="EWS68" s="235"/>
      <c r="EWT68" s="231"/>
      <c r="EWU68" s="231"/>
      <c r="EWV68" s="140"/>
      <c r="EWW68" s="235"/>
      <c r="EWX68" s="231"/>
      <c r="EWY68" s="231"/>
      <c r="EWZ68" s="231"/>
      <c r="EXA68" s="246"/>
      <c r="EXB68" s="247"/>
      <c r="EXC68" s="248"/>
      <c r="EXD68" s="235"/>
      <c r="EXE68" s="235"/>
      <c r="EXF68" s="235"/>
      <c r="EXG68" s="99"/>
      <c r="EXH68" s="235"/>
      <c r="EXI68" s="235"/>
      <c r="EXJ68" s="235"/>
      <c r="EXK68" s="226"/>
      <c r="EXL68" s="249"/>
      <c r="EXM68" s="227"/>
      <c r="EXN68" s="250"/>
      <c r="EXO68" s="235"/>
      <c r="EXP68" s="235"/>
      <c r="EXQ68" s="235"/>
      <c r="EXR68" s="235"/>
      <c r="EXS68" s="231"/>
      <c r="EXT68" s="231"/>
      <c r="EXU68" s="140"/>
      <c r="EXV68" s="235"/>
      <c r="EXW68" s="231"/>
      <c r="EXX68" s="231"/>
      <c r="EXY68" s="231"/>
      <c r="EXZ68" s="246"/>
      <c r="EYA68" s="247"/>
      <c r="EYB68" s="248"/>
      <c r="EYC68" s="235"/>
      <c r="EYD68" s="235"/>
      <c r="EYE68" s="235"/>
      <c r="EYF68" s="99"/>
      <c r="EYG68" s="235"/>
      <c r="EYH68" s="235"/>
      <c r="EYI68" s="235"/>
      <c r="EYJ68" s="226"/>
      <c r="EYK68" s="249"/>
      <c r="EYL68" s="227"/>
      <c r="EYM68" s="250"/>
      <c r="EYN68" s="235"/>
      <c r="EYO68" s="235"/>
      <c r="EYP68" s="235"/>
      <c r="EYQ68" s="235"/>
      <c r="EYR68" s="231"/>
      <c r="EYS68" s="231"/>
      <c r="EYT68" s="140"/>
      <c r="EYU68" s="235"/>
      <c r="EYV68" s="231"/>
      <c r="EYW68" s="231"/>
      <c r="EYX68" s="231"/>
      <c r="EYY68" s="246"/>
      <c r="EYZ68" s="247"/>
      <c r="EZA68" s="248"/>
      <c r="EZB68" s="235"/>
      <c r="EZC68" s="235"/>
      <c r="EZD68" s="235"/>
      <c r="EZE68" s="99"/>
      <c r="EZF68" s="235"/>
      <c r="EZG68" s="235"/>
      <c r="EZH68" s="235"/>
      <c r="EZI68" s="226"/>
      <c r="EZJ68" s="249"/>
      <c r="EZK68" s="227"/>
      <c r="EZL68" s="250"/>
      <c r="EZM68" s="235"/>
      <c r="EZN68" s="235"/>
      <c r="EZO68" s="235"/>
      <c r="EZP68" s="235"/>
      <c r="EZQ68" s="231"/>
      <c r="EZR68" s="231"/>
      <c r="EZS68" s="140"/>
      <c r="EZT68" s="235"/>
      <c r="EZU68" s="231"/>
      <c r="EZV68" s="231"/>
      <c r="EZW68" s="231"/>
      <c r="EZX68" s="246"/>
      <c r="EZY68" s="247"/>
      <c r="EZZ68" s="248"/>
      <c r="FAA68" s="235"/>
      <c r="FAB68" s="235"/>
      <c r="FAC68" s="235"/>
      <c r="FAD68" s="99"/>
      <c r="FAE68" s="235"/>
      <c r="FAF68" s="235"/>
      <c r="FAG68" s="235"/>
      <c r="FAH68" s="226"/>
      <c r="FAI68" s="249"/>
      <c r="FAJ68" s="227"/>
      <c r="FAK68" s="250"/>
      <c r="FAL68" s="235"/>
      <c r="FAM68" s="235"/>
      <c r="FAN68" s="235"/>
      <c r="FAO68" s="235"/>
      <c r="FAP68" s="231"/>
      <c r="FAQ68" s="231"/>
      <c r="FAR68" s="140"/>
      <c r="FAS68" s="235"/>
      <c r="FAT68" s="231"/>
      <c r="FAU68" s="231"/>
      <c r="FAV68" s="231"/>
      <c r="FAW68" s="246"/>
      <c r="FAX68" s="247"/>
      <c r="FAY68" s="248"/>
      <c r="FAZ68" s="235"/>
      <c r="FBA68" s="235"/>
      <c r="FBB68" s="235"/>
      <c r="FBC68" s="99"/>
      <c r="FBD68" s="235"/>
      <c r="FBE68" s="235"/>
      <c r="FBF68" s="235"/>
      <c r="FBG68" s="226"/>
      <c r="FBH68" s="249"/>
      <c r="FBI68" s="227"/>
      <c r="FBJ68" s="250"/>
      <c r="FBK68" s="235"/>
      <c r="FBL68" s="235"/>
      <c r="FBM68" s="235"/>
      <c r="FBN68" s="235"/>
      <c r="FBO68" s="231"/>
      <c r="FBP68" s="231"/>
      <c r="FBQ68" s="140"/>
      <c r="FBR68" s="235"/>
      <c r="FBS68" s="231"/>
      <c r="FBT68" s="231"/>
      <c r="FBU68" s="231"/>
      <c r="FBV68" s="246"/>
      <c r="FBW68" s="247"/>
      <c r="FBX68" s="248"/>
      <c r="FBY68" s="235"/>
      <c r="FBZ68" s="235"/>
      <c r="FCA68" s="235"/>
      <c r="FCB68" s="99"/>
      <c r="FCC68" s="235"/>
      <c r="FCD68" s="235"/>
      <c r="FCE68" s="235"/>
      <c r="FCF68" s="226"/>
      <c r="FCG68" s="249"/>
      <c r="FCH68" s="227"/>
      <c r="FCI68" s="250"/>
      <c r="FCJ68" s="235"/>
      <c r="FCK68" s="235"/>
      <c r="FCL68" s="235"/>
      <c r="FCM68" s="235"/>
      <c r="FCN68" s="231"/>
      <c r="FCO68" s="231"/>
      <c r="FCP68" s="140"/>
      <c r="FCQ68" s="235"/>
      <c r="FCR68" s="231"/>
      <c r="FCS68" s="231"/>
      <c r="FCT68" s="231"/>
      <c r="FCU68" s="246"/>
      <c r="FCV68" s="247"/>
      <c r="FCW68" s="248"/>
      <c r="FCX68" s="235"/>
      <c r="FCY68" s="235"/>
      <c r="FCZ68" s="235"/>
      <c r="FDA68" s="99"/>
      <c r="FDB68" s="235"/>
      <c r="FDC68" s="235"/>
      <c r="FDD68" s="235"/>
      <c r="FDE68" s="226"/>
      <c r="FDF68" s="249"/>
      <c r="FDG68" s="227"/>
      <c r="FDH68" s="250"/>
      <c r="FDI68" s="235"/>
      <c r="FDJ68" s="235"/>
      <c r="FDK68" s="235"/>
      <c r="FDL68" s="235"/>
      <c r="FDM68" s="231"/>
      <c r="FDN68" s="231"/>
      <c r="FDO68" s="140"/>
      <c r="FDP68" s="235"/>
      <c r="FDQ68" s="231"/>
      <c r="FDR68" s="231"/>
      <c r="FDS68" s="231"/>
      <c r="FDT68" s="246"/>
      <c r="FDU68" s="247"/>
      <c r="FDV68" s="248"/>
      <c r="FDW68" s="235"/>
      <c r="FDX68" s="235"/>
      <c r="FDY68" s="235"/>
      <c r="FDZ68" s="99"/>
      <c r="FEA68" s="235"/>
      <c r="FEB68" s="235"/>
      <c r="FEC68" s="235"/>
      <c r="FED68" s="226"/>
      <c r="FEE68" s="249"/>
      <c r="FEF68" s="227"/>
      <c r="FEG68" s="250"/>
      <c r="FEH68" s="235"/>
      <c r="FEI68" s="235"/>
      <c r="FEJ68" s="235"/>
      <c r="FEK68" s="235"/>
      <c r="FEL68" s="231"/>
      <c r="FEM68" s="231"/>
      <c r="FEN68" s="140"/>
      <c r="FEO68" s="235"/>
      <c r="FEP68" s="231"/>
      <c r="FEQ68" s="231"/>
      <c r="FER68" s="231"/>
      <c r="FES68" s="246"/>
      <c r="FET68" s="247"/>
      <c r="FEU68" s="248"/>
      <c r="FEV68" s="235"/>
      <c r="FEW68" s="235"/>
      <c r="FEX68" s="235"/>
      <c r="FEY68" s="99"/>
      <c r="FEZ68" s="235"/>
      <c r="FFA68" s="235"/>
      <c r="FFB68" s="235"/>
      <c r="FFC68" s="226"/>
      <c r="FFD68" s="249"/>
      <c r="FFE68" s="227"/>
      <c r="FFF68" s="250"/>
      <c r="FFG68" s="235"/>
      <c r="FFH68" s="235"/>
      <c r="FFI68" s="235"/>
      <c r="FFJ68" s="235"/>
      <c r="FFK68" s="231"/>
      <c r="FFL68" s="231"/>
      <c r="FFM68" s="140"/>
      <c r="FFN68" s="235"/>
      <c r="FFO68" s="231"/>
      <c r="FFP68" s="231"/>
      <c r="FFQ68" s="231"/>
      <c r="FFR68" s="246"/>
      <c r="FFS68" s="247"/>
      <c r="FFT68" s="248"/>
      <c r="FFU68" s="235"/>
      <c r="FFV68" s="235"/>
      <c r="FFW68" s="235"/>
      <c r="FFX68" s="99"/>
      <c r="FFY68" s="235"/>
      <c r="FFZ68" s="235"/>
      <c r="FGA68" s="235"/>
      <c r="FGB68" s="226"/>
      <c r="FGC68" s="249"/>
      <c r="FGD68" s="227"/>
      <c r="FGE68" s="250"/>
      <c r="FGF68" s="235"/>
      <c r="FGG68" s="235"/>
      <c r="FGH68" s="235"/>
      <c r="FGI68" s="235"/>
      <c r="FGJ68" s="231"/>
      <c r="FGK68" s="231"/>
      <c r="FGL68" s="140"/>
      <c r="FGM68" s="235"/>
      <c r="FGN68" s="231"/>
      <c r="FGO68" s="231"/>
      <c r="FGP68" s="231"/>
      <c r="FGQ68" s="246"/>
      <c r="FGR68" s="247"/>
      <c r="FGS68" s="248"/>
      <c r="FGT68" s="235"/>
      <c r="FGU68" s="235"/>
      <c r="FGV68" s="235"/>
      <c r="FGW68" s="99"/>
      <c r="FGX68" s="235"/>
      <c r="FGY68" s="235"/>
      <c r="FGZ68" s="235"/>
      <c r="FHA68" s="226"/>
      <c r="FHB68" s="249"/>
      <c r="FHC68" s="227"/>
      <c r="FHD68" s="250"/>
      <c r="FHE68" s="235"/>
      <c r="FHF68" s="235"/>
      <c r="FHG68" s="235"/>
      <c r="FHH68" s="235"/>
      <c r="FHI68" s="231"/>
      <c r="FHJ68" s="231"/>
      <c r="FHK68" s="140"/>
      <c r="FHL68" s="235"/>
      <c r="FHM68" s="231"/>
      <c r="FHN68" s="231"/>
      <c r="FHO68" s="231"/>
      <c r="FHP68" s="246"/>
      <c r="FHQ68" s="247"/>
      <c r="FHR68" s="248"/>
      <c r="FHS68" s="235"/>
      <c r="FHT68" s="235"/>
      <c r="FHU68" s="235"/>
      <c r="FHV68" s="99"/>
      <c r="FHW68" s="235"/>
      <c r="FHX68" s="235"/>
      <c r="FHY68" s="235"/>
      <c r="FHZ68" s="226"/>
      <c r="FIA68" s="249"/>
      <c r="FIB68" s="227"/>
      <c r="FIC68" s="250"/>
      <c r="FID68" s="235"/>
      <c r="FIE68" s="235"/>
      <c r="FIF68" s="235"/>
      <c r="FIG68" s="235"/>
      <c r="FIH68" s="231"/>
      <c r="FII68" s="231"/>
      <c r="FIJ68" s="140"/>
      <c r="FIK68" s="235"/>
      <c r="FIL68" s="231"/>
      <c r="FIM68" s="231"/>
      <c r="FIN68" s="231"/>
      <c r="FIO68" s="246"/>
      <c r="FIP68" s="247"/>
      <c r="FIQ68" s="248"/>
      <c r="FIR68" s="235"/>
      <c r="FIS68" s="235"/>
      <c r="FIT68" s="235"/>
      <c r="FIU68" s="99"/>
      <c r="FIV68" s="235"/>
      <c r="FIW68" s="235"/>
      <c r="FIX68" s="235"/>
      <c r="FIY68" s="226"/>
      <c r="FIZ68" s="249"/>
      <c r="FJA68" s="227"/>
      <c r="FJB68" s="250"/>
      <c r="FJC68" s="235"/>
      <c r="FJD68" s="235"/>
      <c r="FJE68" s="235"/>
      <c r="FJF68" s="235"/>
      <c r="FJG68" s="231"/>
      <c r="FJH68" s="231"/>
      <c r="FJI68" s="140"/>
      <c r="FJJ68" s="235"/>
      <c r="FJK68" s="231"/>
      <c r="FJL68" s="231"/>
      <c r="FJM68" s="231"/>
      <c r="FJN68" s="246"/>
      <c r="FJO68" s="247"/>
      <c r="FJP68" s="248"/>
      <c r="FJQ68" s="235"/>
      <c r="FJR68" s="235"/>
      <c r="FJS68" s="235"/>
      <c r="FJT68" s="99"/>
      <c r="FJU68" s="235"/>
      <c r="FJV68" s="235"/>
      <c r="FJW68" s="235"/>
      <c r="FJX68" s="226"/>
      <c r="FJY68" s="249"/>
      <c r="FJZ68" s="227"/>
      <c r="FKA68" s="250"/>
      <c r="FKB68" s="235"/>
      <c r="FKC68" s="235"/>
      <c r="FKD68" s="235"/>
      <c r="FKE68" s="235"/>
      <c r="FKF68" s="231"/>
      <c r="FKG68" s="231"/>
      <c r="FKH68" s="140"/>
      <c r="FKI68" s="235"/>
      <c r="FKJ68" s="231"/>
      <c r="FKK68" s="231"/>
      <c r="FKL68" s="231"/>
      <c r="FKM68" s="246"/>
      <c r="FKN68" s="247"/>
      <c r="FKO68" s="248"/>
      <c r="FKP68" s="235"/>
      <c r="FKQ68" s="235"/>
      <c r="FKR68" s="235"/>
      <c r="FKS68" s="99"/>
      <c r="FKT68" s="235"/>
      <c r="FKU68" s="235"/>
      <c r="FKV68" s="235"/>
      <c r="FKW68" s="226"/>
      <c r="FKX68" s="249"/>
      <c r="FKY68" s="227"/>
      <c r="FKZ68" s="250"/>
      <c r="FLA68" s="235"/>
      <c r="FLB68" s="235"/>
      <c r="FLC68" s="235"/>
      <c r="FLD68" s="235"/>
      <c r="FLE68" s="231"/>
      <c r="FLF68" s="231"/>
      <c r="FLG68" s="140"/>
      <c r="FLH68" s="235"/>
      <c r="FLI68" s="231"/>
      <c r="FLJ68" s="231"/>
      <c r="FLK68" s="231"/>
      <c r="FLL68" s="246"/>
      <c r="FLM68" s="247"/>
      <c r="FLN68" s="248"/>
      <c r="FLO68" s="235"/>
      <c r="FLP68" s="235"/>
      <c r="FLQ68" s="235"/>
      <c r="FLR68" s="99"/>
      <c r="FLS68" s="235"/>
      <c r="FLT68" s="235"/>
      <c r="FLU68" s="235"/>
      <c r="FLV68" s="226"/>
      <c r="FLW68" s="249"/>
      <c r="FLX68" s="227"/>
      <c r="FLY68" s="250"/>
      <c r="FLZ68" s="235"/>
      <c r="FMA68" s="235"/>
      <c r="FMB68" s="235"/>
      <c r="FMC68" s="235"/>
      <c r="FMD68" s="231"/>
      <c r="FME68" s="231"/>
      <c r="FMF68" s="140"/>
      <c r="FMG68" s="235"/>
      <c r="FMH68" s="231"/>
      <c r="FMI68" s="231"/>
      <c r="FMJ68" s="231"/>
      <c r="FMK68" s="246"/>
      <c r="FML68" s="247"/>
      <c r="FMM68" s="248"/>
      <c r="FMN68" s="235"/>
      <c r="FMO68" s="235"/>
      <c r="FMP68" s="235"/>
      <c r="FMQ68" s="99"/>
      <c r="FMR68" s="235"/>
      <c r="FMS68" s="235"/>
      <c r="FMT68" s="235"/>
      <c r="FMU68" s="226"/>
      <c r="FMV68" s="249"/>
      <c r="FMW68" s="227"/>
      <c r="FMX68" s="250"/>
      <c r="FMY68" s="235"/>
      <c r="FMZ68" s="235"/>
      <c r="FNA68" s="235"/>
      <c r="FNB68" s="235"/>
      <c r="FNC68" s="231"/>
      <c r="FND68" s="231"/>
      <c r="FNE68" s="140"/>
      <c r="FNF68" s="235"/>
      <c r="FNG68" s="231"/>
      <c r="FNH68" s="231"/>
      <c r="FNI68" s="231"/>
      <c r="FNJ68" s="246"/>
      <c r="FNK68" s="247"/>
      <c r="FNL68" s="248"/>
      <c r="FNM68" s="235"/>
      <c r="FNN68" s="235"/>
      <c r="FNO68" s="235"/>
      <c r="FNP68" s="99"/>
      <c r="FNQ68" s="235"/>
      <c r="FNR68" s="235"/>
      <c r="FNS68" s="235"/>
      <c r="FNT68" s="226"/>
      <c r="FNU68" s="249"/>
      <c r="FNV68" s="227"/>
      <c r="FNW68" s="250"/>
      <c r="FNX68" s="235"/>
      <c r="FNY68" s="235"/>
      <c r="FNZ68" s="235"/>
      <c r="FOA68" s="235"/>
      <c r="FOB68" s="231"/>
      <c r="FOC68" s="231"/>
      <c r="FOD68" s="140"/>
      <c r="FOE68" s="235"/>
      <c r="FOF68" s="231"/>
      <c r="FOG68" s="231"/>
      <c r="FOH68" s="231"/>
      <c r="FOI68" s="246"/>
      <c r="FOJ68" s="247"/>
      <c r="FOK68" s="248"/>
      <c r="FOL68" s="235"/>
      <c r="FOM68" s="235"/>
      <c r="FON68" s="235"/>
      <c r="FOO68" s="99"/>
      <c r="FOP68" s="235"/>
      <c r="FOQ68" s="235"/>
      <c r="FOR68" s="235"/>
      <c r="FOS68" s="226"/>
      <c r="FOT68" s="249"/>
      <c r="FOU68" s="227"/>
      <c r="FOV68" s="250"/>
      <c r="FOW68" s="235"/>
      <c r="FOX68" s="235"/>
      <c r="FOY68" s="235"/>
      <c r="FOZ68" s="235"/>
      <c r="FPA68" s="231"/>
      <c r="FPB68" s="231"/>
      <c r="FPC68" s="140"/>
      <c r="FPD68" s="235"/>
      <c r="FPE68" s="231"/>
      <c r="FPF68" s="231"/>
      <c r="FPG68" s="231"/>
      <c r="FPH68" s="246"/>
      <c r="FPI68" s="247"/>
      <c r="FPJ68" s="248"/>
      <c r="FPK68" s="235"/>
      <c r="FPL68" s="235"/>
      <c r="FPM68" s="235"/>
      <c r="FPN68" s="99"/>
      <c r="FPO68" s="235"/>
      <c r="FPP68" s="235"/>
      <c r="FPQ68" s="235"/>
      <c r="FPR68" s="226"/>
      <c r="FPS68" s="249"/>
      <c r="FPT68" s="227"/>
      <c r="FPU68" s="250"/>
      <c r="FPV68" s="235"/>
      <c r="FPW68" s="235"/>
      <c r="FPX68" s="235"/>
      <c r="FPY68" s="235"/>
      <c r="FPZ68" s="231"/>
      <c r="FQA68" s="231"/>
      <c r="FQB68" s="140"/>
      <c r="FQC68" s="235"/>
      <c r="FQD68" s="231"/>
      <c r="FQE68" s="231"/>
      <c r="FQF68" s="231"/>
      <c r="FQG68" s="246"/>
      <c r="FQH68" s="247"/>
      <c r="FQI68" s="248"/>
      <c r="FQJ68" s="235"/>
      <c r="FQK68" s="235"/>
      <c r="FQL68" s="235"/>
      <c r="FQM68" s="99"/>
      <c r="FQN68" s="235"/>
      <c r="FQO68" s="235"/>
      <c r="FQP68" s="235"/>
      <c r="FQQ68" s="226"/>
      <c r="FQR68" s="249"/>
      <c r="FQS68" s="227"/>
      <c r="FQT68" s="250"/>
      <c r="FQU68" s="235"/>
      <c r="FQV68" s="235"/>
      <c r="FQW68" s="235"/>
      <c r="FQX68" s="235"/>
      <c r="FQY68" s="231"/>
      <c r="FQZ68" s="231"/>
      <c r="FRA68" s="140"/>
      <c r="FRB68" s="235"/>
      <c r="FRC68" s="231"/>
      <c r="FRD68" s="231"/>
      <c r="FRE68" s="231"/>
      <c r="FRF68" s="246"/>
      <c r="FRG68" s="247"/>
      <c r="FRH68" s="248"/>
      <c r="FRI68" s="235"/>
      <c r="FRJ68" s="235"/>
      <c r="FRK68" s="235"/>
      <c r="FRL68" s="99"/>
      <c r="FRM68" s="235"/>
      <c r="FRN68" s="235"/>
      <c r="FRO68" s="235"/>
      <c r="FRP68" s="226"/>
      <c r="FRQ68" s="249"/>
      <c r="FRR68" s="227"/>
      <c r="FRS68" s="250"/>
      <c r="FRT68" s="235"/>
      <c r="FRU68" s="235"/>
      <c r="FRV68" s="235"/>
      <c r="FRW68" s="235"/>
      <c r="FRX68" s="231"/>
      <c r="FRY68" s="231"/>
      <c r="FRZ68" s="140"/>
      <c r="FSA68" s="235"/>
      <c r="FSB68" s="231"/>
      <c r="FSC68" s="231"/>
      <c r="FSD68" s="231"/>
      <c r="FSE68" s="246"/>
      <c r="FSF68" s="247"/>
      <c r="FSG68" s="248"/>
      <c r="FSH68" s="235"/>
      <c r="FSI68" s="235"/>
      <c r="FSJ68" s="235"/>
      <c r="FSK68" s="99"/>
      <c r="FSL68" s="235"/>
      <c r="FSM68" s="235"/>
      <c r="FSN68" s="235"/>
      <c r="FSO68" s="226"/>
      <c r="FSP68" s="249"/>
      <c r="FSQ68" s="227"/>
      <c r="FSR68" s="250"/>
      <c r="FSS68" s="235"/>
      <c r="FST68" s="235"/>
      <c r="FSU68" s="235"/>
      <c r="FSV68" s="235"/>
      <c r="FSW68" s="231"/>
      <c r="FSX68" s="231"/>
      <c r="FSY68" s="140"/>
      <c r="FSZ68" s="235"/>
      <c r="FTA68" s="231"/>
      <c r="FTB68" s="231"/>
      <c r="FTC68" s="231"/>
      <c r="FTD68" s="246"/>
      <c r="FTE68" s="247"/>
      <c r="FTF68" s="248"/>
      <c r="FTG68" s="235"/>
      <c r="FTH68" s="235"/>
      <c r="FTI68" s="235"/>
      <c r="FTJ68" s="99"/>
      <c r="FTK68" s="235"/>
      <c r="FTL68" s="235"/>
      <c r="FTM68" s="235"/>
      <c r="FTN68" s="226"/>
      <c r="FTO68" s="249"/>
      <c r="FTP68" s="227"/>
      <c r="FTQ68" s="250"/>
      <c r="FTR68" s="235"/>
      <c r="FTS68" s="235"/>
      <c r="FTT68" s="235"/>
      <c r="FTU68" s="235"/>
      <c r="FTV68" s="231"/>
      <c r="FTW68" s="231"/>
      <c r="FTX68" s="140"/>
      <c r="FTY68" s="235"/>
      <c r="FTZ68" s="231"/>
      <c r="FUA68" s="231"/>
      <c r="FUB68" s="231"/>
      <c r="FUC68" s="246"/>
      <c r="FUD68" s="247"/>
      <c r="FUE68" s="248"/>
      <c r="FUF68" s="235"/>
      <c r="FUG68" s="235"/>
      <c r="FUH68" s="235"/>
      <c r="FUI68" s="99"/>
      <c r="FUJ68" s="235"/>
      <c r="FUK68" s="235"/>
      <c r="FUL68" s="235"/>
      <c r="FUM68" s="226"/>
      <c r="FUN68" s="249"/>
      <c r="FUO68" s="227"/>
      <c r="FUP68" s="250"/>
      <c r="FUQ68" s="235"/>
      <c r="FUR68" s="235"/>
      <c r="FUS68" s="235"/>
      <c r="FUT68" s="235"/>
      <c r="FUU68" s="231"/>
      <c r="FUV68" s="231"/>
      <c r="FUW68" s="140"/>
      <c r="FUX68" s="235"/>
      <c r="FUY68" s="231"/>
      <c r="FUZ68" s="231"/>
      <c r="FVA68" s="231"/>
      <c r="FVB68" s="246"/>
      <c r="FVC68" s="247"/>
      <c r="FVD68" s="248"/>
      <c r="FVE68" s="235"/>
      <c r="FVF68" s="235"/>
      <c r="FVG68" s="235"/>
      <c r="FVH68" s="99"/>
      <c r="FVI68" s="235"/>
      <c r="FVJ68" s="235"/>
      <c r="FVK68" s="235"/>
      <c r="FVL68" s="226"/>
      <c r="FVM68" s="249"/>
      <c r="FVN68" s="227"/>
      <c r="FVO68" s="250"/>
      <c r="FVP68" s="235"/>
      <c r="FVQ68" s="235"/>
      <c r="FVR68" s="235"/>
      <c r="FVS68" s="235"/>
      <c r="FVT68" s="231"/>
      <c r="FVU68" s="231"/>
      <c r="FVV68" s="140"/>
      <c r="FVW68" s="235"/>
      <c r="FVX68" s="231"/>
      <c r="FVY68" s="231"/>
      <c r="FVZ68" s="231"/>
      <c r="FWA68" s="246"/>
      <c r="FWB68" s="247"/>
      <c r="FWC68" s="248"/>
      <c r="FWD68" s="235"/>
      <c r="FWE68" s="235"/>
      <c r="FWF68" s="235"/>
      <c r="FWG68" s="99"/>
      <c r="FWH68" s="235"/>
      <c r="FWI68" s="235"/>
      <c r="FWJ68" s="235"/>
      <c r="FWK68" s="226"/>
      <c r="FWL68" s="249"/>
      <c r="FWM68" s="227"/>
      <c r="FWN68" s="250"/>
      <c r="FWO68" s="235"/>
      <c r="FWP68" s="235"/>
      <c r="FWQ68" s="235"/>
      <c r="FWR68" s="235"/>
      <c r="FWS68" s="231"/>
      <c r="FWT68" s="231"/>
      <c r="FWU68" s="140"/>
      <c r="FWV68" s="235"/>
      <c r="FWW68" s="231"/>
      <c r="FWX68" s="231"/>
      <c r="FWY68" s="231"/>
      <c r="FWZ68" s="246"/>
      <c r="FXA68" s="247"/>
      <c r="FXB68" s="248"/>
      <c r="FXC68" s="235"/>
      <c r="FXD68" s="235"/>
      <c r="FXE68" s="235"/>
      <c r="FXF68" s="99"/>
      <c r="FXG68" s="235"/>
      <c r="FXH68" s="235"/>
      <c r="FXI68" s="235"/>
      <c r="FXJ68" s="226"/>
      <c r="FXK68" s="249"/>
      <c r="FXL68" s="227"/>
      <c r="FXM68" s="250"/>
      <c r="FXN68" s="235"/>
      <c r="FXO68" s="235"/>
      <c r="FXP68" s="235"/>
      <c r="FXQ68" s="235"/>
      <c r="FXR68" s="231"/>
      <c r="FXS68" s="231"/>
      <c r="FXT68" s="140"/>
      <c r="FXU68" s="235"/>
      <c r="FXV68" s="231"/>
      <c r="FXW68" s="231"/>
      <c r="FXX68" s="231"/>
      <c r="FXY68" s="246"/>
      <c r="FXZ68" s="247"/>
      <c r="FYA68" s="248"/>
      <c r="FYB68" s="235"/>
      <c r="FYC68" s="235"/>
      <c r="FYD68" s="235"/>
      <c r="FYE68" s="99"/>
      <c r="FYF68" s="235"/>
      <c r="FYG68" s="235"/>
      <c r="FYH68" s="235"/>
      <c r="FYI68" s="226"/>
      <c r="FYJ68" s="249"/>
      <c r="FYK68" s="227"/>
      <c r="FYL68" s="250"/>
      <c r="FYM68" s="235"/>
      <c r="FYN68" s="235"/>
      <c r="FYO68" s="235"/>
      <c r="FYP68" s="235"/>
      <c r="FYQ68" s="231"/>
      <c r="FYR68" s="231"/>
      <c r="FYS68" s="140"/>
      <c r="FYT68" s="235"/>
      <c r="FYU68" s="231"/>
      <c r="FYV68" s="231"/>
      <c r="FYW68" s="231"/>
      <c r="FYX68" s="246"/>
      <c r="FYY68" s="247"/>
      <c r="FYZ68" s="248"/>
      <c r="FZA68" s="235"/>
      <c r="FZB68" s="235"/>
      <c r="FZC68" s="235"/>
      <c r="FZD68" s="99"/>
      <c r="FZE68" s="235"/>
      <c r="FZF68" s="235"/>
      <c r="FZG68" s="235"/>
      <c r="FZH68" s="226"/>
      <c r="FZI68" s="249"/>
      <c r="FZJ68" s="227"/>
      <c r="FZK68" s="250"/>
      <c r="FZL68" s="235"/>
      <c r="FZM68" s="235"/>
      <c r="FZN68" s="235"/>
      <c r="FZO68" s="235"/>
      <c r="FZP68" s="231"/>
      <c r="FZQ68" s="231"/>
      <c r="FZR68" s="140"/>
      <c r="FZS68" s="235"/>
      <c r="FZT68" s="231"/>
      <c r="FZU68" s="231"/>
      <c r="FZV68" s="231"/>
      <c r="FZW68" s="246"/>
      <c r="FZX68" s="247"/>
      <c r="FZY68" s="248"/>
      <c r="FZZ68" s="235"/>
      <c r="GAA68" s="235"/>
      <c r="GAB68" s="235"/>
      <c r="GAC68" s="99"/>
      <c r="GAD68" s="235"/>
      <c r="GAE68" s="235"/>
      <c r="GAF68" s="235"/>
      <c r="GAG68" s="226"/>
      <c r="GAH68" s="249"/>
      <c r="GAI68" s="227"/>
      <c r="GAJ68" s="250"/>
      <c r="GAK68" s="235"/>
      <c r="GAL68" s="235"/>
      <c r="GAM68" s="235"/>
      <c r="GAN68" s="235"/>
      <c r="GAO68" s="231"/>
      <c r="GAP68" s="231"/>
      <c r="GAQ68" s="140"/>
      <c r="GAR68" s="235"/>
      <c r="GAS68" s="231"/>
      <c r="GAT68" s="231"/>
      <c r="GAU68" s="231"/>
      <c r="GAV68" s="246"/>
      <c r="GAW68" s="247"/>
      <c r="GAX68" s="248"/>
      <c r="GAY68" s="235"/>
      <c r="GAZ68" s="235"/>
      <c r="GBA68" s="235"/>
      <c r="GBB68" s="99"/>
      <c r="GBC68" s="235"/>
      <c r="GBD68" s="235"/>
      <c r="GBE68" s="235"/>
      <c r="GBF68" s="226"/>
      <c r="GBG68" s="249"/>
      <c r="GBH68" s="227"/>
      <c r="GBI68" s="250"/>
      <c r="GBJ68" s="235"/>
      <c r="GBK68" s="235"/>
      <c r="GBL68" s="235"/>
      <c r="GBM68" s="235"/>
      <c r="GBN68" s="231"/>
      <c r="GBO68" s="231"/>
      <c r="GBP68" s="140"/>
      <c r="GBQ68" s="235"/>
      <c r="GBR68" s="231"/>
      <c r="GBS68" s="231"/>
      <c r="GBT68" s="231"/>
      <c r="GBU68" s="246"/>
      <c r="GBV68" s="247"/>
      <c r="GBW68" s="248"/>
      <c r="GBX68" s="235"/>
      <c r="GBY68" s="235"/>
      <c r="GBZ68" s="235"/>
      <c r="GCA68" s="99"/>
      <c r="GCB68" s="235"/>
      <c r="GCC68" s="235"/>
      <c r="GCD68" s="235"/>
      <c r="GCE68" s="226"/>
      <c r="GCF68" s="249"/>
      <c r="GCG68" s="227"/>
      <c r="GCH68" s="250"/>
      <c r="GCI68" s="235"/>
      <c r="GCJ68" s="235"/>
      <c r="GCK68" s="235"/>
      <c r="GCL68" s="235"/>
      <c r="GCM68" s="231"/>
      <c r="GCN68" s="231"/>
      <c r="GCO68" s="140"/>
      <c r="GCP68" s="235"/>
      <c r="GCQ68" s="231"/>
      <c r="GCR68" s="231"/>
      <c r="GCS68" s="231"/>
      <c r="GCT68" s="246"/>
      <c r="GCU68" s="247"/>
      <c r="GCV68" s="248"/>
      <c r="GCW68" s="235"/>
      <c r="GCX68" s="235"/>
      <c r="GCY68" s="235"/>
      <c r="GCZ68" s="99"/>
      <c r="GDA68" s="235"/>
      <c r="GDB68" s="235"/>
      <c r="GDC68" s="235"/>
      <c r="GDD68" s="226"/>
      <c r="GDE68" s="249"/>
      <c r="GDF68" s="227"/>
      <c r="GDG68" s="250"/>
      <c r="GDH68" s="235"/>
      <c r="GDI68" s="235"/>
      <c r="GDJ68" s="235"/>
      <c r="GDK68" s="235"/>
      <c r="GDL68" s="231"/>
      <c r="GDM68" s="231"/>
      <c r="GDN68" s="140"/>
      <c r="GDO68" s="235"/>
      <c r="GDP68" s="231"/>
      <c r="GDQ68" s="231"/>
      <c r="GDR68" s="231"/>
      <c r="GDS68" s="246"/>
      <c r="GDT68" s="247"/>
      <c r="GDU68" s="248"/>
      <c r="GDV68" s="235"/>
      <c r="GDW68" s="235"/>
      <c r="GDX68" s="235"/>
      <c r="GDY68" s="99"/>
      <c r="GDZ68" s="235"/>
      <c r="GEA68" s="235"/>
      <c r="GEB68" s="235"/>
      <c r="GEC68" s="226"/>
      <c r="GED68" s="249"/>
      <c r="GEE68" s="227"/>
      <c r="GEF68" s="250"/>
      <c r="GEG68" s="235"/>
      <c r="GEH68" s="235"/>
      <c r="GEI68" s="235"/>
      <c r="GEJ68" s="235"/>
      <c r="GEK68" s="231"/>
      <c r="GEL68" s="231"/>
      <c r="GEM68" s="140"/>
      <c r="GEN68" s="235"/>
      <c r="GEO68" s="231"/>
      <c r="GEP68" s="231"/>
      <c r="GEQ68" s="231"/>
      <c r="GER68" s="246"/>
      <c r="GES68" s="247"/>
      <c r="GET68" s="248"/>
      <c r="GEU68" s="235"/>
      <c r="GEV68" s="235"/>
      <c r="GEW68" s="235"/>
      <c r="GEX68" s="99"/>
      <c r="GEY68" s="235"/>
      <c r="GEZ68" s="235"/>
      <c r="GFA68" s="235"/>
      <c r="GFB68" s="226"/>
      <c r="GFC68" s="249"/>
      <c r="GFD68" s="227"/>
      <c r="GFE68" s="250"/>
      <c r="GFF68" s="235"/>
      <c r="GFG68" s="235"/>
      <c r="GFH68" s="235"/>
      <c r="GFI68" s="235"/>
      <c r="GFJ68" s="231"/>
      <c r="GFK68" s="231"/>
      <c r="GFL68" s="140"/>
      <c r="GFM68" s="235"/>
      <c r="GFN68" s="231"/>
      <c r="GFO68" s="231"/>
      <c r="GFP68" s="231"/>
      <c r="GFQ68" s="246"/>
      <c r="GFR68" s="247"/>
      <c r="GFS68" s="248"/>
      <c r="GFT68" s="235"/>
      <c r="GFU68" s="235"/>
      <c r="GFV68" s="235"/>
      <c r="GFW68" s="99"/>
      <c r="GFX68" s="235"/>
      <c r="GFY68" s="235"/>
      <c r="GFZ68" s="235"/>
      <c r="GGA68" s="226"/>
      <c r="GGB68" s="249"/>
      <c r="GGC68" s="227"/>
      <c r="GGD68" s="250"/>
      <c r="GGE68" s="235"/>
      <c r="GGF68" s="235"/>
      <c r="GGG68" s="235"/>
      <c r="GGH68" s="235"/>
      <c r="GGI68" s="231"/>
      <c r="GGJ68" s="231"/>
      <c r="GGK68" s="140"/>
      <c r="GGL68" s="235"/>
      <c r="GGM68" s="231"/>
      <c r="GGN68" s="231"/>
      <c r="GGO68" s="231"/>
      <c r="GGP68" s="246"/>
      <c r="GGQ68" s="247"/>
      <c r="GGR68" s="248"/>
      <c r="GGS68" s="235"/>
      <c r="GGT68" s="235"/>
      <c r="GGU68" s="235"/>
      <c r="GGV68" s="99"/>
      <c r="GGW68" s="235"/>
      <c r="GGX68" s="235"/>
      <c r="GGY68" s="235"/>
      <c r="GGZ68" s="226"/>
      <c r="GHA68" s="249"/>
      <c r="GHB68" s="227"/>
      <c r="GHC68" s="250"/>
      <c r="GHD68" s="235"/>
      <c r="GHE68" s="235"/>
      <c r="GHF68" s="235"/>
      <c r="GHG68" s="235"/>
      <c r="GHH68" s="231"/>
      <c r="GHI68" s="231"/>
      <c r="GHJ68" s="140"/>
      <c r="GHK68" s="235"/>
      <c r="GHL68" s="231"/>
      <c r="GHM68" s="231"/>
      <c r="GHN68" s="231"/>
      <c r="GHO68" s="246"/>
      <c r="GHP68" s="247"/>
      <c r="GHQ68" s="248"/>
      <c r="GHR68" s="235"/>
      <c r="GHS68" s="235"/>
      <c r="GHT68" s="235"/>
      <c r="GHU68" s="99"/>
      <c r="GHV68" s="235"/>
      <c r="GHW68" s="235"/>
      <c r="GHX68" s="235"/>
      <c r="GHY68" s="226"/>
      <c r="GHZ68" s="249"/>
      <c r="GIA68" s="227"/>
      <c r="GIB68" s="250"/>
      <c r="GIC68" s="235"/>
      <c r="GID68" s="235"/>
      <c r="GIE68" s="235"/>
      <c r="GIF68" s="235"/>
      <c r="GIG68" s="231"/>
      <c r="GIH68" s="231"/>
      <c r="GII68" s="140"/>
      <c r="GIJ68" s="235"/>
      <c r="GIK68" s="231"/>
      <c r="GIL68" s="231"/>
      <c r="GIM68" s="231"/>
      <c r="GIN68" s="246"/>
      <c r="GIO68" s="247"/>
      <c r="GIP68" s="248"/>
      <c r="GIQ68" s="235"/>
      <c r="GIR68" s="235"/>
      <c r="GIS68" s="235"/>
      <c r="GIT68" s="99"/>
      <c r="GIU68" s="235"/>
      <c r="GIV68" s="235"/>
      <c r="GIW68" s="235"/>
      <c r="GIX68" s="226"/>
      <c r="GIY68" s="249"/>
      <c r="GIZ68" s="227"/>
      <c r="GJA68" s="250"/>
      <c r="GJB68" s="235"/>
      <c r="GJC68" s="235"/>
      <c r="GJD68" s="235"/>
      <c r="GJE68" s="235"/>
      <c r="GJF68" s="231"/>
      <c r="GJG68" s="231"/>
      <c r="GJH68" s="140"/>
      <c r="GJI68" s="235"/>
      <c r="GJJ68" s="231"/>
      <c r="GJK68" s="231"/>
      <c r="GJL68" s="231"/>
      <c r="GJM68" s="246"/>
      <c r="GJN68" s="247"/>
      <c r="GJO68" s="248"/>
      <c r="GJP68" s="235"/>
      <c r="GJQ68" s="235"/>
      <c r="GJR68" s="235"/>
      <c r="GJS68" s="99"/>
      <c r="GJT68" s="235"/>
      <c r="GJU68" s="235"/>
      <c r="GJV68" s="235"/>
      <c r="GJW68" s="226"/>
      <c r="GJX68" s="249"/>
      <c r="GJY68" s="227"/>
      <c r="GJZ68" s="250"/>
      <c r="GKA68" s="235"/>
      <c r="GKB68" s="235"/>
      <c r="GKC68" s="235"/>
      <c r="GKD68" s="235"/>
      <c r="GKE68" s="231"/>
      <c r="GKF68" s="231"/>
      <c r="GKG68" s="140"/>
      <c r="GKH68" s="235"/>
      <c r="GKI68" s="231"/>
      <c r="GKJ68" s="231"/>
      <c r="GKK68" s="231"/>
      <c r="GKL68" s="246"/>
      <c r="GKM68" s="247"/>
      <c r="GKN68" s="248"/>
      <c r="GKO68" s="235"/>
      <c r="GKP68" s="235"/>
      <c r="GKQ68" s="235"/>
      <c r="GKR68" s="99"/>
      <c r="GKS68" s="235"/>
      <c r="GKT68" s="235"/>
      <c r="GKU68" s="235"/>
      <c r="GKV68" s="226"/>
      <c r="GKW68" s="249"/>
      <c r="GKX68" s="227"/>
      <c r="GKY68" s="250"/>
      <c r="GKZ68" s="235"/>
      <c r="GLA68" s="235"/>
      <c r="GLB68" s="235"/>
      <c r="GLC68" s="235"/>
      <c r="GLD68" s="231"/>
      <c r="GLE68" s="231"/>
      <c r="GLF68" s="140"/>
      <c r="GLG68" s="235"/>
      <c r="GLH68" s="231"/>
      <c r="GLI68" s="231"/>
      <c r="GLJ68" s="231"/>
      <c r="GLK68" s="246"/>
      <c r="GLL68" s="247"/>
      <c r="GLM68" s="248"/>
      <c r="GLN68" s="235"/>
      <c r="GLO68" s="235"/>
      <c r="GLP68" s="235"/>
      <c r="GLQ68" s="99"/>
      <c r="GLR68" s="235"/>
      <c r="GLS68" s="235"/>
      <c r="GLT68" s="235"/>
      <c r="GLU68" s="226"/>
      <c r="GLV68" s="249"/>
      <c r="GLW68" s="227"/>
      <c r="GLX68" s="250"/>
      <c r="GLY68" s="235"/>
      <c r="GLZ68" s="235"/>
      <c r="GMA68" s="235"/>
      <c r="GMB68" s="235"/>
      <c r="GMC68" s="231"/>
      <c r="GMD68" s="231"/>
      <c r="GME68" s="140"/>
      <c r="GMF68" s="235"/>
      <c r="GMG68" s="231"/>
      <c r="GMH68" s="231"/>
      <c r="GMI68" s="231"/>
      <c r="GMJ68" s="246"/>
      <c r="GMK68" s="247"/>
      <c r="GML68" s="248"/>
      <c r="GMM68" s="235"/>
      <c r="GMN68" s="235"/>
      <c r="GMO68" s="235"/>
      <c r="GMP68" s="99"/>
      <c r="GMQ68" s="235"/>
      <c r="GMR68" s="235"/>
      <c r="GMS68" s="235"/>
      <c r="GMT68" s="226"/>
      <c r="GMU68" s="249"/>
      <c r="GMV68" s="227"/>
      <c r="GMW68" s="250"/>
      <c r="GMX68" s="235"/>
      <c r="GMY68" s="235"/>
      <c r="GMZ68" s="235"/>
      <c r="GNA68" s="235"/>
      <c r="GNB68" s="231"/>
      <c r="GNC68" s="231"/>
      <c r="GND68" s="140"/>
      <c r="GNE68" s="235"/>
      <c r="GNF68" s="231"/>
      <c r="GNG68" s="231"/>
      <c r="GNH68" s="231"/>
      <c r="GNI68" s="246"/>
      <c r="GNJ68" s="247"/>
      <c r="GNK68" s="248"/>
      <c r="GNL68" s="235"/>
      <c r="GNM68" s="235"/>
      <c r="GNN68" s="235"/>
      <c r="GNO68" s="99"/>
      <c r="GNP68" s="235"/>
      <c r="GNQ68" s="235"/>
      <c r="GNR68" s="235"/>
      <c r="GNS68" s="226"/>
      <c r="GNT68" s="249"/>
      <c r="GNU68" s="227"/>
      <c r="GNV68" s="250"/>
      <c r="GNW68" s="235"/>
      <c r="GNX68" s="235"/>
      <c r="GNY68" s="235"/>
      <c r="GNZ68" s="235"/>
      <c r="GOA68" s="231"/>
      <c r="GOB68" s="231"/>
      <c r="GOC68" s="140"/>
      <c r="GOD68" s="235"/>
      <c r="GOE68" s="231"/>
      <c r="GOF68" s="231"/>
      <c r="GOG68" s="231"/>
      <c r="GOH68" s="246"/>
      <c r="GOI68" s="247"/>
      <c r="GOJ68" s="248"/>
      <c r="GOK68" s="235"/>
      <c r="GOL68" s="235"/>
      <c r="GOM68" s="235"/>
      <c r="GON68" s="99"/>
      <c r="GOO68" s="235"/>
      <c r="GOP68" s="235"/>
      <c r="GOQ68" s="235"/>
      <c r="GOR68" s="226"/>
      <c r="GOS68" s="249"/>
      <c r="GOT68" s="227"/>
      <c r="GOU68" s="250"/>
      <c r="GOV68" s="235"/>
      <c r="GOW68" s="235"/>
      <c r="GOX68" s="235"/>
      <c r="GOY68" s="235"/>
      <c r="GOZ68" s="231"/>
      <c r="GPA68" s="231"/>
      <c r="GPB68" s="140"/>
      <c r="GPC68" s="235"/>
      <c r="GPD68" s="231"/>
      <c r="GPE68" s="231"/>
      <c r="GPF68" s="231"/>
      <c r="GPG68" s="246"/>
      <c r="GPH68" s="247"/>
      <c r="GPI68" s="248"/>
      <c r="GPJ68" s="235"/>
      <c r="GPK68" s="235"/>
      <c r="GPL68" s="235"/>
      <c r="GPM68" s="99"/>
      <c r="GPN68" s="235"/>
      <c r="GPO68" s="235"/>
      <c r="GPP68" s="235"/>
      <c r="GPQ68" s="226"/>
      <c r="GPR68" s="249"/>
      <c r="GPS68" s="227"/>
      <c r="GPT68" s="250"/>
      <c r="GPU68" s="235"/>
      <c r="GPV68" s="235"/>
      <c r="GPW68" s="235"/>
      <c r="GPX68" s="235"/>
      <c r="GPY68" s="231"/>
      <c r="GPZ68" s="231"/>
      <c r="GQA68" s="140"/>
      <c r="GQB68" s="235"/>
      <c r="GQC68" s="231"/>
      <c r="GQD68" s="231"/>
      <c r="GQE68" s="231"/>
      <c r="GQF68" s="246"/>
      <c r="GQG68" s="247"/>
      <c r="GQH68" s="248"/>
      <c r="GQI68" s="235"/>
      <c r="GQJ68" s="235"/>
      <c r="GQK68" s="235"/>
      <c r="GQL68" s="99"/>
      <c r="GQM68" s="235"/>
      <c r="GQN68" s="235"/>
      <c r="GQO68" s="235"/>
      <c r="GQP68" s="226"/>
      <c r="GQQ68" s="249"/>
      <c r="GQR68" s="227"/>
      <c r="GQS68" s="250"/>
      <c r="GQT68" s="235"/>
      <c r="GQU68" s="235"/>
      <c r="GQV68" s="235"/>
      <c r="GQW68" s="235"/>
      <c r="GQX68" s="231"/>
      <c r="GQY68" s="231"/>
      <c r="GQZ68" s="140"/>
      <c r="GRA68" s="235"/>
      <c r="GRB68" s="231"/>
      <c r="GRC68" s="231"/>
      <c r="GRD68" s="231"/>
      <c r="GRE68" s="246"/>
      <c r="GRF68" s="247"/>
      <c r="GRG68" s="248"/>
      <c r="GRH68" s="235"/>
      <c r="GRI68" s="235"/>
      <c r="GRJ68" s="235"/>
      <c r="GRK68" s="99"/>
      <c r="GRL68" s="235"/>
      <c r="GRM68" s="235"/>
      <c r="GRN68" s="235"/>
      <c r="GRO68" s="226"/>
      <c r="GRP68" s="249"/>
      <c r="GRQ68" s="227"/>
      <c r="GRR68" s="250"/>
      <c r="GRS68" s="235"/>
      <c r="GRT68" s="235"/>
      <c r="GRU68" s="235"/>
      <c r="GRV68" s="235"/>
      <c r="GRW68" s="231"/>
      <c r="GRX68" s="231"/>
      <c r="GRY68" s="140"/>
      <c r="GRZ68" s="235"/>
      <c r="GSA68" s="231"/>
      <c r="GSB68" s="231"/>
      <c r="GSC68" s="231"/>
      <c r="GSD68" s="246"/>
      <c r="GSE68" s="247"/>
      <c r="GSF68" s="248"/>
      <c r="GSG68" s="235"/>
      <c r="GSH68" s="235"/>
      <c r="GSI68" s="235"/>
      <c r="GSJ68" s="99"/>
      <c r="GSK68" s="235"/>
      <c r="GSL68" s="235"/>
      <c r="GSM68" s="235"/>
      <c r="GSN68" s="226"/>
      <c r="GSO68" s="249"/>
      <c r="GSP68" s="227"/>
      <c r="GSQ68" s="250"/>
      <c r="GSR68" s="235"/>
      <c r="GSS68" s="235"/>
      <c r="GST68" s="235"/>
      <c r="GSU68" s="235"/>
      <c r="GSV68" s="231"/>
      <c r="GSW68" s="231"/>
      <c r="GSX68" s="140"/>
      <c r="GSY68" s="235"/>
      <c r="GSZ68" s="231"/>
      <c r="GTA68" s="231"/>
      <c r="GTB68" s="231"/>
      <c r="GTC68" s="246"/>
      <c r="GTD68" s="247"/>
      <c r="GTE68" s="248"/>
      <c r="GTF68" s="235"/>
      <c r="GTG68" s="235"/>
      <c r="GTH68" s="235"/>
      <c r="GTI68" s="99"/>
      <c r="GTJ68" s="235"/>
      <c r="GTK68" s="235"/>
      <c r="GTL68" s="235"/>
      <c r="GTM68" s="226"/>
      <c r="GTN68" s="249"/>
      <c r="GTO68" s="227"/>
      <c r="GTP68" s="250"/>
      <c r="GTQ68" s="235"/>
      <c r="GTR68" s="235"/>
      <c r="GTS68" s="235"/>
      <c r="GTT68" s="235"/>
      <c r="GTU68" s="231"/>
      <c r="GTV68" s="231"/>
      <c r="GTW68" s="140"/>
      <c r="GTX68" s="235"/>
      <c r="GTY68" s="231"/>
      <c r="GTZ68" s="231"/>
      <c r="GUA68" s="231"/>
      <c r="GUB68" s="246"/>
      <c r="GUC68" s="247"/>
      <c r="GUD68" s="248"/>
      <c r="GUE68" s="235"/>
      <c r="GUF68" s="235"/>
      <c r="GUG68" s="235"/>
      <c r="GUH68" s="99"/>
      <c r="GUI68" s="235"/>
      <c r="GUJ68" s="235"/>
      <c r="GUK68" s="235"/>
      <c r="GUL68" s="226"/>
      <c r="GUM68" s="249"/>
      <c r="GUN68" s="227"/>
      <c r="GUO68" s="250"/>
      <c r="GUP68" s="235"/>
      <c r="GUQ68" s="235"/>
      <c r="GUR68" s="235"/>
      <c r="GUS68" s="235"/>
      <c r="GUT68" s="231"/>
      <c r="GUU68" s="231"/>
      <c r="GUV68" s="140"/>
      <c r="GUW68" s="235"/>
      <c r="GUX68" s="231"/>
      <c r="GUY68" s="231"/>
      <c r="GUZ68" s="231"/>
      <c r="GVA68" s="246"/>
      <c r="GVB68" s="247"/>
      <c r="GVC68" s="248"/>
      <c r="GVD68" s="235"/>
      <c r="GVE68" s="235"/>
      <c r="GVF68" s="235"/>
      <c r="GVG68" s="99"/>
      <c r="GVH68" s="235"/>
      <c r="GVI68" s="235"/>
      <c r="GVJ68" s="235"/>
      <c r="GVK68" s="226"/>
      <c r="GVL68" s="249"/>
      <c r="GVM68" s="227"/>
      <c r="GVN68" s="250"/>
      <c r="GVO68" s="235"/>
      <c r="GVP68" s="235"/>
      <c r="GVQ68" s="235"/>
      <c r="GVR68" s="235"/>
      <c r="GVS68" s="231"/>
      <c r="GVT68" s="231"/>
      <c r="GVU68" s="140"/>
      <c r="GVV68" s="235"/>
      <c r="GVW68" s="231"/>
      <c r="GVX68" s="231"/>
      <c r="GVY68" s="231"/>
      <c r="GVZ68" s="246"/>
      <c r="GWA68" s="247"/>
      <c r="GWB68" s="248"/>
      <c r="GWC68" s="235"/>
      <c r="GWD68" s="235"/>
      <c r="GWE68" s="235"/>
      <c r="GWF68" s="99"/>
      <c r="GWG68" s="235"/>
      <c r="GWH68" s="235"/>
      <c r="GWI68" s="235"/>
      <c r="GWJ68" s="226"/>
      <c r="GWK68" s="249"/>
      <c r="GWL68" s="227"/>
      <c r="GWM68" s="250"/>
      <c r="GWN68" s="235"/>
      <c r="GWO68" s="235"/>
      <c r="GWP68" s="235"/>
      <c r="GWQ68" s="235"/>
      <c r="GWR68" s="231"/>
      <c r="GWS68" s="231"/>
      <c r="GWT68" s="140"/>
      <c r="GWU68" s="235"/>
      <c r="GWV68" s="231"/>
      <c r="GWW68" s="231"/>
      <c r="GWX68" s="231"/>
      <c r="GWY68" s="246"/>
      <c r="GWZ68" s="247"/>
      <c r="GXA68" s="248"/>
      <c r="GXB68" s="235"/>
      <c r="GXC68" s="235"/>
      <c r="GXD68" s="235"/>
      <c r="GXE68" s="99"/>
      <c r="GXF68" s="235"/>
      <c r="GXG68" s="235"/>
      <c r="GXH68" s="235"/>
      <c r="GXI68" s="226"/>
      <c r="GXJ68" s="249"/>
      <c r="GXK68" s="227"/>
      <c r="GXL68" s="250"/>
      <c r="GXM68" s="235"/>
      <c r="GXN68" s="235"/>
      <c r="GXO68" s="235"/>
      <c r="GXP68" s="235"/>
      <c r="GXQ68" s="231"/>
      <c r="GXR68" s="231"/>
      <c r="GXS68" s="140"/>
      <c r="GXT68" s="235"/>
      <c r="GXU68" s="231"/>
      <c r="GXV68" s="231"/>
      <c r="GXW68" s="231"/>
      <c r="GXX68" s="246"/>
      <c r="GXY68" s="247"/>
      <c r="GXZ68" s="248"/>
      <c r="GYA68" s="235"/>
      <c r="GYB68" s="235"/>
      <c r="GYC68" s="235"/>
      <c r="GYD68" s="99"/>
      <c r="GYE68" s="235"/>
      <c r="GYF68" s="235"/>
      <c r="GYG68" s="235"/>
      <c r="GYH68" s="226"/>
      <c r="GYI68" s="249"/>
      <c r="GYJ68" s="227"/>
      <c r="GYK68" s="250"/>
      <c r="GYL68" s="235"/>
      <c r="GYM68" s="235"/>
      <c r="GYN68" s="235"/>
      <c r="GYO68" s="235"/>
      <c r="GYP68" s="231"/>
      <c r="GYQ68" s="231"/>
      <c r="GYR68" s="140"/>
      <c r="GYS68" s="235"/>
      <c r="GYT68" s="231"/>
      <c r="GYU68" s="231"/>
      <c r="GYV68" s="231"/>
      <c r="GYW68" s="246"/>
      <c r="GYX68" s="247"/>
      <c r="GYY68" s="248"/>
      <c r="GYZ68" s="235"/>
      <c r="GZA68" s="235"/>
      <c r="GZB68" s="235"/>
      <c r="GZC68" s="99"/>
      <c r="GZD68" s="235"/>
      <c r="GZE68" s="235"/>
      <c r="GZF68" s="235"/>
      <c r="GZG68" s="226"/>
      <c r="GZH68" s="249"/>
      <c r="GZI68" s="227"/>
      <c r="GZJ68" s="250"/>
      <c r="GZK68" s="235"/>
      <c r="GZL68" s="235"/>
      <c r="GZM68" s="235"/>
      <c r="GZN68" s="235"/>
      <c r="GZO68" s="231"/>
      <c r="GZP68" s="231"/>
      <c r="GZQ68" s="140"/>
      <c r="GZR68" s="235"/>
      <c r="GZS68" s="231"/>
      <c r="GZT68" s="231"/>
      <c r="GZU68" s="231"/>
      <c r="GZV68" s="246"/>
      <c r="GZW68" s="247"/>
      <c r="GZX68" s="248"/>
      <c r="GZY68" s="235"/>
      <c r="GZZ68" s="235"/>
      <c r="HAA68" s="235"/>
      <c r="HAB68" s="99"/>
      <c r="HAC68" s="235"/>
      <c r="HAD68" s="235"/>
      <c r="HAE68" s="235"/>
      <c r="HAF68" s="226"/>
      <c r="HAG68" s="249"/>
      <c r="HAH68" s="227"/>
      <c r="HAI68" s="250"/>
      <c r="HAJ68" s="235"/>
      <c r="HAK68" s="235"/>
      <c r="HAL68" s="235"/>
      <c r="HAM68" s="235"/>
      <c r="HAN68" s="231"/>
      <c r="HAO68" s="231"/>
      <c r="HAP68" s="140"/>
      <c r="HAQ68" s="235"/>
      <c r="HAR68" s="231"/>
      <c r="HAS68" s="231"/>
      <c r="HAT68" s="231"/>
      <c r="HAU68" s="246"/>
      <c r="HAV68" s="247"/>
      <c r="HAW68" s="248"/>
      <c r="HAX68" s="235"/>
      <c r="HAY68" s="235"/>
      <c r="HAZ68" s="235"/>
      <c r="HBA68" s="99"/>
      <c r="HBB68" s="235"/>
      <c r="HBC68" s="235"/>
      <c r="HBD68" s="235"/>
      <c r="HBE68" s="226"/>
      <c r="HBF68" s="249"/>
      <c r="HBG68" s="227"/>
      <c r="HBH68" s="250"/>
      <c r="HBI68" s="235"/>
      <c r="HBJ68" s="235"/>
      <c r="HBK68" s="235"/>
      <c r="HBL68" s="235"/>
      <c r="HBM68" s="231"/>
      <c r="HBN68" s="231"/>
      <c r="HBO68" s="140"/>
      <c r="HBP68" s="235"/>
      <c r="HBQ68" s="231"/>
      <c r="HBR68" s="231"/>
      <c r="HBS68" s="231"/>
      <c r="HBT68" s="246"/>
      <c r="HBU68" s="247"/>
      <c r="HBV68" s="248"/>
      <c r="HBW68" s="235"/>
      <c r="HBX68" s="235"/>
      <c r="HBY68" s="235"/>
      <c r="HBZ68" s="99"/>
      <c r="HCA68" s="235"/>
      <c r="HCB68" s="235"/>
      <c r="HCC68" s="235"/>
      <c r="HCD68" s="226"/>
      <c r="HCE68" s="249"/>
      <c r="HCF68" s="227"/>
      <c r="HCG68" s="250"/>
      <c r="HCH68" s="235"/>
      <c r="HCI68" s="235"/>
      <c r="HCJ68" s="235"/>
      <c r="HCK68" s="235"/>
      <c r="HCL68" s="231"/>
      <c r="HCM68" s="231"/>
      <c r="HCN68" s="140"/>
      <c r="HCO68" s="235"/>
      <c r="HCP68" s="231"/>
      <c r="HCQ68" s="231"/>
      <c r="HCR68" s="231"/>
      <c r="HCS68" s="246"/>
      <c r="HCT68" s="247"/>
      <c r="HCU68" s="248"/>
      <c r="HCV68" s="235"/>
      <c r="HCW68" s="235"/>
      <c r="HCX68" s="235"/>
      <c r="HCY68" s="99"/>
      <c r="HCZ68" s="235"/>
      <c r="HDA68" s="235"/>
      <c r="HDB68" s="235"/>
      <c r="HDC68" s="226"/>
      <c r="HDD68" s="249"/>
      <c r="HDE68" s="227"/>
      <c r="HDF68" s="250"/>
      <c r="HDG68" s="235"/>
      <c r="HDH68" s="235"/>
      <c r="HDI68" s="235"/>
      <c r="HDJ68" s="235"/>
      <c r="HDK68" s="231"/>
      <c r="HDL68" s="231"/>
      <c r="HDM68" s="140"/>
      <c r="HDN68" s="235"/>
      <c r="HDO68" s="231"/>
      <c r="HDP68" s="231"/>
      <c r="HDQ68" s="231"/>
      <c r="HDR68" s="246"/>
      <c r="HDS68" s="247"/>
      <c r="HDT68" s="248"/>
      <c r="HDU68" s="235"/>
      <c r="HDV68" s="235"/>
      <c r="HDW68" s="235"/>
      <c r="HDX68" s="99"/>
      <c r="HDY68" s="235"/>
      <c r="HDZ68" s="235"/>
      <c r="HEA68" s="235"/>
      <c r="HEB68" s="226"/>
      <c r="HEC68" s="249"/>
      <c r="HED68" s="227"/>
      <c r="HEE68" s="250"/>
      <c r="HEF68" s="235"/>
      <c r="HEG68" s="235"/>
      <c r="HEH68" s="235"/>
      <c r="HEI68" s="235"/>
      <c r="HEJ68" s="231"/>
      <c r="HEK68" s="231"/>
      <c r="HEL68" s="140"/>
      <c r="HEM68" s="235"/>
      <c r="HEN68" s="231"/>
      <c r="HEO68" s="231"/>
      <c r="HEP68" s="231"/>
      <c r="HEQ68" s="246"/>
      <c r="HER68" s="247"/>
      <c r="HES68" s="248"/>
      <c r="HET68" s="235"/>
      <c r="HEU68" s="235"/>
      <c r="HEV68" s="235"/>
      <c r="HEW68" s="99"/>
      <c r="HEX68" s="235"/>
      <c r="HEY68" s="235"/>
      <c r="HEZ68" s="235"/>
      <c r="HFA68" s="226"/>
      <c r="HFB68" s="249"/>
      <c r="HFC68" s="227"/>
      <c r="HFD68" s="250"/>
      <c r="HFE68" s="235"/>
      <c r="HFF68" s="235"/>
      <c r="HFG68" s="235"/>
      <c r="HFH68" s="235"/>
      <c r="HFI68" s="231"/>
      <c r="HFJ68" s="231"/>
      <c r="HFK68" s="140"/>
      <c r="HFL68" s="235"/>
      <c r="HFM68" s="231"/>
      <c r="HFN68" s="231"/>
      <c r="HFO68" s="231"/>
      <c r="HFP68" s="246"/>
      <c r="HFQ68" s="247"/>
      <c r="HFR68" s="248"/>
      <c r="HFS68" s="235"/>
      <c r="HFT68" s="235"/>
      <c r="HFU68" s="235"/>
      <c r="HFV68" s="99"/>
      <c r="HFW68" s="235"/>
      <c r="HFX68" s="235"/>
      <c r="HFY68" s="235"/>
      <c r="HFZ68" s="226"/>
      <c r="HGA68" s="249"/>
      <c r="HGB68" s="227"/>
      <c r="HGC68" s="250"/>
      <c r="HGD68" s="235"/>
      <c r="HGE68" s="235"/>
      <c r="HGF68" s="235"/>
      <c r="HGG68" s="235"/>
      <c r="HGH68" s="231"/>
      <c r="HGI68" s="231"/>
      <c r="HGJ68" s="140"/>
      <c r="HGK68" s="235"/>
      <c r="HGL68" s="231"/>
      <c r="HGM68" s="231"/>
      <c r="HGN68" s="231"/>
      <c r="HGO68" s="246"/>
      <c r="HGP68" s="247"/>
      <c r="HGQ68" s="248"/>
      <c r="HGR68" s="235"/>
      <c r="HGS68" s="235"/>
      <c r="HGT68" s="235"/>
      <c r="HGU68" s="99"/>
      <c r="HGV68" s="235"/>
      <c r="HGW68" s="235"/>
      <c r="HGX68" s="235"/>
      <c r="HGY68" s="226"/>
      <c r="HGZ68" s="249"/>
      <c r="HHA68" s="227"/>
      <c r="HHB68" s="250"/>
      <c r="HHC68" s="235"/>
      <c r="HHD68" s="235"/>
      <c r="HHE68" s="235"/>
      <c r="HHF68" s="235"/>
      <c r="HHG68" s="231"/>
      <c r="HHH68" s="231"/>
      <c r="HHI68" s="140"/>
      <c r="HHJ68" s="235"/>
      <c r="HHK68" s="231"/>
      <c r="HHL68" s="231"/>
      <c r="HHM68" s="231"/>
      <c r="HHN68" s="246"/>
      <c r="HHO68" s="247"/>
      <c r="HHP68" s="248"/>
      <c r="HHQ68" s="235"/>
      <c r="HHR68" s="235"/>
      <c r="HHS68" s="235"/>
      <c r="HHT68" s="99"/>
      <c r="HHU68" s="235"/>
      <c r="HHV68" s="235"/>
      <c r="HHW68" s="235"/>
      <c r="HHX68" s="226"/>
      <c r="HHY68" s="249"/>
      <c r="HHZ68" s="227"/>
      <c r="HIA68" s="250"/>
      <c r="HIB68" s="235"/>
      <c r="HIC68" s="235"/>
      <c r="HID68" s="235"/>
      <c r="HIE68" s="235"/>
      <c r="HIF68" s="231"/>
      <c r="HIG68" s="231"/>
      <c r="HIH68" s="140"/>
      <c r="HII68" s="235"/>
      <c r="HIJ68" s="231"/>
      <c r="HIK68" s="231"/>
      <c r="HIL68" s="231"/>
      <c r="HIM68" s="246"/>
      <c r="HIN68" s="247"/>
      <c r="HIO68" s="248"/>
      <c r="HIP68" s="235"/>
      <c r="HIQ68" s="235"/>
      <c r="HIR68" s="235"/>
      <c r="HIS68" s="99"/>
      <c r="HIT68" s="235"/>
      <c r="HIU68" s="235"/>
      <c r="HIV68" s="235"/>
      <c r="HIW68" s="226"/>
      <c r="HIX68" s="249"/>
      <c r="HIY68" s="227"/>
      <c r="HIZ68" s="250"/>
      <c r="HJA68" s="235"/>
      <c r="HJB68" s="235"/>
      <c r="HJC68" s="235"/>
      <c r="HJD68" s="235"/>
      <c r="HJE68" s="231"/>
      <c r="HJF68" s="231"/>
      <c r="HJG68" s="140"/>
      <c r="HJH68" s="235"/>
      <c r="HJI68" s="231"/>
      <c r="HJJ68" s="231"/>
      <c r="HJK68" s="231"/>
      <c r="HJL68" s="246"/>
      <c r="HJM68" s="247"/>
      <c r="HJN68" s="248"/>
      <c r="HJO68" s="235"/>
      <c r="HJP68" s="235"/>
      <c r="HJQ68" s="235"/>
      <c r="HJR68" s="99"/>
      <c r="HJS68" s="235"/>
      <c r="HJT68" s="235"/>
      <c r="HJU68" s="235"/>
      <c r="HJV68" s="226"/>
      <c r="HJW68" s="249"/>
      <c r="HJX68" s="227"/>
      <c r="HJY68" s="250"/>
      <c r="HJZ68" s="235"/>
      <c r="HKA68" s="235"/>
      <c r="HKB68" s="235"/>
      <c r="HKC68" s="235"/>
      <c r="HKD68" s="231"/>
      <c r="HKE68" s="231"/>
      <c r="HKF68" s="140"/>
      <c r="HKG68" s="235"/>
      <c r="HKH68" s="231"/>
      <c r="HKI68" s="231"/>
      <c r="HKJ68" s="231"/>
      <c r="HKK68" s="246"/>
      <c r="HKL68" s="247"/>
      <c r="HKM68" s="248"/>
      <c r="HKN68" s="235"/>
      <c r="HKO68" s="235"/>
      <c r="HKP68" s="235"/>
      <c r="HKQ68" s="99"/>
      <c r="HKR68" s="235"/>
      <c r="HKS68" s="235"/>
      <c r="HKT68" s="235"/>
      <c r="HKU68" s="226"/>
      <c r="HKV68" s="249"/>
      <c r="HKW68" s="227"/>
      <c r="HKX68" s="250"/>
      <c r="HKY68" s="235"/>
      <c r="HKZ68" s="235"/>
      <c r="HLA68" s="235"/>
      <c r="HLB68" s="235"/>
      <c r="HLC68" s="231"/>
      <c r="HLD68" s="231"/>
      <c r="HLE68" s="140"/>
      <c r="HLF68" s="235"/>
      <c r="HLG68" s="231"/>
      <c r="HLH68" s="231"/>
      <c r="HLI68" s="231"/>
      <c r="HLJ68" s="246"/>
      <c r="HLK68" s="247"/>
      <c r="HLL68" s="248"/>
      <c r="HLM68" s="235"/>
      <c r="HLN68" s="235"/>
      <c r="HLO68" s="235"/>
      <c r="HLP68" s="99"/>
      <c r="HLQ68" s="235"/>
      <c r="HLR68" s="235"/>
      <c r="HLS68" s="235"/>
      <c r="HLT68" s="226"/>
      <c r="HLU68" s="249"/>
      <c r="HLV68" s="227"/>
      <c r="HLW68" s="250"/>
      <c r="HLX68" s="235"/>
      <c r="HLY68" s="235"/>
      <c r="HLZ68" s="235"/>
      <c r="HMA68" s="235"/>
      <c r="HMB68" s="231"/>
      <c r="HMC68" s="231"/>
      <c r="HMD68" s="140"/>
      <c r="HME68" s="235"/>
      <c r="HMF68" s="231"/>
      <c r="HMG68" s="231"/>
      <c r="HMH68" s="231"/>
      <c r="HMI68" s="246"/>
      <c r="HMJ68" s="247"/>
      <c r="HMK68" s="248"/>
      <c r="HML68" s="235"/>
      <c r="HMM68" s="235"/>
      <c r="HMN68" s="235"/>
      <c r="HMO68" s="99"/>
      <c r="HMP68" s="235"/>
      <c r="HMQ68" s="235"/>
      <c r="HMR68" s="235"/>
      <c r="HMS68" s="226"/>
      <c r="HMT68" s="249"/>
      <c r="HMU68" s="227"/>
      <c r="HMV68" s="250"/>
      <c r="HMW68" s="235"/>
      <c r="HMX68" s="235"/>
      <c r="HMY68" s="235"/>
      <c r="HMZ68" s="235"/>
      <c r="HNA68" s="231"/>
      <c r="HNB68" s="231"/>
      <c r="HNC68" s="140"/>
      <c r="HND68" s="235"/>
      <c r="HNE68" s="231"/>
      <c r="HNF68" s="231"/>
      <c r="HNG68" s="231"/>
      <c r="HNH68" s="246"/>
      <c r="HNI68" s="247"/>
      <c r="HNJ68" s="248"/>
      <c r="HNK68" s="235"/>
      <c r="HNL68" s="235"/>
      <c r="HNM68" s="235"/>
      <c r="HNN68" s="99"/>
      <c r="HNO68" s="235"/>
      <c r="HNP68" s="235"/>
      <c r="HNQ68" s="235"/>
      <c r="HNR68" s="226"/>
      <c r="HNS68" s="249"/>
      <c r="HNT68" s="227"/>
      <c r="HNU68" s="250"/>
      <c r="HNV68" s="235"/>
      <c r="HNW68" s="235"/>
      <c r="HNX68" s="235"/>
      <c r="HNY68" s="235"/>
      <c r="HNZ68" s="231"/>
      <c r="HOA68" s="231"/>
      <c r="HOB68" s="140"/>
      <c r="HOC68" s="235"/>
      <c r="HOD68" s="231"/>
      <c r="HOE68" s="231"/>
      <c r="HOF68" s="231"/>
      <c r="HOG68" s="246"/>
      <c r="HOH68" s="247"/>
      <c r="HOI68" s="248"/>
      <c r="HOJ68" s="235"/>
      <c r="HOK68" s="235"/>
      <c r="HOL68" s="235"/>
      <c r="HOM68" s="99"/>
      <c r="HON68" s="235"/>
      <c r="HOO68" s="235"/>
      <c r="HOP68" s="235"/>
      <c r="HOQ68" s="226"/>
      <c r="HOR68" s="249"/>
      <c r="HOS68" s="227"/>
      <c r="HOT68" s="250"/>
      <c r="HOU68" s="235"/>
      <c r="HOV68" s="235"/>
      <c r="HOW68" s="235"/>
      <c r="HOX68" s="235"/>
      <c r="HOY68" s="231"/>
      <c r="HOZ68" s="231"/>
      <c r="HPA68" s="140"/>
      <c r="HPB68" s="235"/>
      <c r="HPC68" s="231"/>
      <c r="HPD68" s="231"/>
      <c r="HPE68" s="231"/>
      <c r="HPF68" s="246"/>
      <c r="HPG68" s="247"/>
      <c r="HPH68" s="248"/>
      <c r="HPI68" s="235"/>
      <c r="HPJ68" s="235"/>
      <c r="HPK68" s="235"/>
      <c r="HPL68" s="99"/>
      <c r="HPM68" s="235"/>
      <c r="HPN68" s="235"/>
      <c r="HPO68" s="235"/>
      <c r="HPP68" s="226"/>
      <c r="HPQ68" s="249"/>
      <c r="HPR68" s="227"/>
      <c r="HPS68" s="250"/>
      <c r="HPT68" s="235"/>
      <c r="HPU68" s="235"/>
      <c r="HPV68" s="235"/>
      <c r="HPW68" s="235"/>
      <c r="HPX68" s="231"/>
      <c r="HPY68" s="231"/>
      <c r="HPZ68" s="140"/>
      <c r="HQA68" s="235"/>
      <c r="HQB68" s="231"/>
      <c r="HQC68" s="231"/>
      <c r="HQD68" s="231"/>
      <c r="HQE68" s="246"/>
      <c r="HQF68" s="247"/>
      <c r="HQG68" s="248"/>
      <c r="HQH68" s="235"/>
      <c r="HQI68" s="235"/>
      <c r="HQJ68" s="235"/>
      <c r="HQK68" s="99"/>
      <c r="HQL68" s="235"/>
      <c r="HQM68" s="235"/>
      <c r="HQN68" s="235"/>
      <c r="HQO68" s="226"/>
      <c r="HQP68" s="249"/>
      <c r="HQQ68" s="227"/>
      <c r="HQR68" s="250"/>
      <c r="HQS68" s="235"/>
      <c r="HQT68" s="235"/>
      <c r="HQU68" s="235"/>
      <c r="HQV68" s="235"/>
      <c r="HQW68" s="231"/>
      <c r="HQX68" s="231"/>
      <c r="HQY68" s="140"/>
      <c r="HQZ68" s="235"/>
      <c r="HRA68" s="231"/>
      <c r="HRB68" s="231"/>
      <c r="HRC68" s="231"/>
      <c r="HRD68" s="246"/>
      <c r="HRE68" s="247"/>
      <c r="HRF68" s="248"/>
      <c r="HRG68" s="235"/>
      <c r="HRH68" s="235"/>
      <c r="HRI68" s="235"/>
      <c r="HRJ68" s="99"/>
      <c r="HRK68" s="235"/>
      <c r="HRL68" s="235"/>
      <c r="HRM68" s="235"/>
      <c r="HRN68" s="226"/>
      <c r="HRO68" s="249"/>
      <c r="HRP68" s="227"/>
      <c r="HRQ68" s="250"/>
      <c r="HRR68" s="235"/>
      <c r="HRS68" s="235"/>
      <c r="HRT68" s="235"/>
      <c r="HRU68" s="235"/>
      <c r="HRV68" s="231"/>
      <c r="HRW68" s="231"/>
      <c r="HRX68" s="140"/>
      <c r="HRY68" s="235"/>
      <c r="HRZ68" s="231"/>
      <c r="HSA68" s="231"/>
      <c r="HSB68" s="231"/>
      <c r="HSC68" s="246"/>
      <c r="HSD68" s="247"/>
      <c r="HSE68" s="248"/>
      <c r="HSF68" s="235"/>
      <c r="HSG68" s="235"/>
      <c r="HSH68" s="235"/>
      <c r="HSI68" s="99"/>
      <c r="HSJ68" s="235"/>
      <c r="HSK68" s="235"/>
      <c r="HSL68" s="235"/>
      <c r="HSM68" s="226"/>
      <c r="HSN68" s="249"/>
      <c r="HSO68" s="227"/>
      <c r="HSP68" s="250"/>
      <c r="HSQ68" s="235"/>
      <c r="HSR68" s="235"/>
      <c r="HSS68" s="235"/>
      <c r="HST68" s="235"/>
      <c r="HSU68" s="231"/>
      <c r="HSV68" s="231"/>
      <c r="HSW68" s="140"/>
      <c r="HSX68" s="235"/>
      <c r="HSY68" s="231"/>
      <c r="HSZ68" s="231"/>
      <c r="HTA68" s="231"/>
      <c r="HTB68" s="246"/>
      <c r="HTC68" s="247"/>
      <c r="HTD68" s="248"/>
      <c r="HTE68" s="235"/>
      <c r="HTF68" s="235"/>
      <c r="HTG68" s="235"/>
      <c r="HTH68" s="99"/>
      <c r="HTI68" s="235"/>
      <c r="HTJ68" s="235"/>
      <c r="HTK68" s="235"/>
      <c r="HTL68" s="226"/>
      <c r="HTM68" s="249"/>
      <c r="HTN68" s="227"/>
      <c r="HTO68" s="250"/>
      <c r="HTP68" s="235"/>
      <c r="HTQ68" s="235"/>
      <c r="HTR68" s="235"/>
      <c r="HTS68" s="235"/>
      <c r="HTT68" s="231"/>
      <c r="HTU68" s="231"/>
      <c r="HTV68" s="140"/>
      <c r="HTW68" s="235"/>
      <c r="HTX68" s="231"/>
      <c r="HTY68" s="231"/>
      <c r="HTZ68" s="231"/>
      <c r="HUA68" s="246"/>
      <c r="HUB68" s="247"/>
      <c r="HUC68" s="248"/>
      <c r="HUD68" s="235"/>
      <c r="HUE68" s="235"/>
      <c r="HUF68" s="235"/>
      <c r="HUG68" s="99"/>
      <c r="HUH68" s="235"/>
      <c r="HUI68" s="235"/>
      <c r="HUJ68" s="235"/>
      <c r="HUK68" s="226"/>
      <c r="HUL68" s="249"/>
      <c r="HUM68" s="227"/>
      <c r="HUN68" s="250"/>
      <c r="HUO68" s="235"/>
      <c r="HUP68" s="235"/>
      <c r="HUQ68" s="235"/>
      <c r="HUR68" s="235"/>
      <c r="HUS68" s="231"/>
      <c r="HUT68" s="231"/>
      <c r="HUU68" s="140"/>
      <c r="HUV68" s="235"/>
      <c r="HUW68" s="231"/>
      <c r="HUX68" s="231"/>
      <c r="HUY68" s="231"/>
      <c r="HUZ68" s="246"/>
      <c r="HVA68" s="247"/>
      <c r="HVB68" s="248"/>
      <c r="HVC68" s="235"/>
      <c r="HVD68" s="235"/>
      <c r="HVE68" s="235"/>
      <c r="HVF68" s="99"/>
      <c r="HVG68" s="235"/>
      <c r="HVH68" s="235"/>
      <c r="HVI68" s="235"/>
      <c r="HVJ68" s="226"/>
      <c r="HVK68" s="249"/>
      <c r="HVL68" s="227"/>
      <c r="HVM68" s="250"/>
      <c r="HVN68" s="235"/>
      <c r="HVO68" s="235"/>
      <c r="HVP68" s="235"/>
      <c r="HVQ68" s="235"/>
      <c r="HVR68" s="231"/>
      <c r="HVS68" s="231"/>
      <c r="HVT68" s="140"/>
      <c r="HVU68" s="235"/>
      <c r="HVV68" s="231"/>
      <c r="HVW68" s="231"/>
      <c r="HVX68" s="231"/>
      <c r="HVY68" s="246"/>
      <c r="HVZ68" s="247"/>
      <c r="HWA68" s="248"/>
      <c r="HWB68" s="235"/>
      <c r="HWC68" s="235"/>
      <c r="HWD68" s="235"/>
      <c r="HWE68" s="99"/>
      <c r="HWF68" s="235"/>
      <c r="HWG68" s="235"/>
      <c r="HWH68" s="235"/>
      <c r="HWI68" s="226"/>
      <c r="HWJ68" s="249"/>
      <c r="HWK68" s="227"/>
      <c r="HWL68" s="250"/>
      <c r="HWM68" s="235"/>
      <c r="HWN68" s="235"/>
      <c r="HWO68" s="235"/>
      <c r="HWP68" s="235"/>
      <c r="HWQ68" s="231"/>
      <c r="HWR68" s="231"/>
      <c r="HWS68" s="140"/>
      <c r="HWT68" s="235"/>
      <c r="HWU68" s="231"/>
      <c r="HWV68" s="231"/>
      <c r="HWW68" s="231"/>
      <c r="HWX68" s="246"/>
      <c r="HWY68" s="247"/>
      <c r="HWZ68" s="248"/>
      <c r="HXA68" s="235"/>
      <c r="HXB68" s="235"/>
      <c r="HXC68" s="235"/>
      <c r="HXD68" s="99"/>
      <c r="HXE68" s="235"/>
      <c r="HXF68" s="235"/>
      <c r="HXG68" s="235"/>
      <c r="HXH68" s="226"/>
      <c r="HXI68" s="249"/>
      <c r="HXJ68" s="227"/>
      <c r="HXK68" s="250"/>
      <c r="HXL68" s="235"/>
      <c r="HXM68" s="235"/>
      <c r="HXN68" s="235"/>
      <c r="HXO68" s="235"/>
      <c r="HXP68" s="231"/>
      <c r="HXQ68" s="231"/>
      <c r="HXR68" s="140"/>
      <c r="HXS68" s="235"/>
      <c r="HXT68" s="231"/>
      <c r="HXU68" s="231"/>
      <c r="HXV68" s="231"/>
      <c r="HXW68" s="246"/>
      <c r="HXX68" s="247"/>
      <c r="HXY68" s="248"/>
      <c r="HXZ68" s="235"/>
      <c r="HYA68" s="235"/>
      <c r="HYB68" s="235"/>
      <c r="HYC68" s="99"/>
      <c r="HYD68" s="235"/>
      <c r="HYE68" s="235"/>
      <c r="HYF68" s="235"/>
      <c r="HYG68" s="226"/>
      <c r="HYH68" s="249"/>
      <c r="HYI68" s="227"/>
      <c r="HYJ68" s="250"/>
      <c r="HYK68" s="235"/>
      <c r="HYL68" s="235"/>
      <c r="HYM68" s="235"/>
      <c r="HYN68" s="235"/>
      <c r="HYO68" s="231"/>
      <c r="HYP68" s="231"/>
      <c r="HYQ68" s="140"/>
      <c r="HYR68" s="235"/>
      <c r="HYS68" s="231"/>
      <c r="HYT68" s="231"/>
      <c r="HYU68" s="231"/>
      <c r="HYV68" s="246"/>
      <c r="HYW68" s="247"/>
      <c r="HYX68" s="248"/>
      <c r="HYY68" s="235"/>
      <c r="HYZ68" s="235"/>
      <c r="HZA68" s="235"/>
      <c r="HZB68" s="99"/>
      <c r="HZC68" s="235"/>
      <c r="HZD68" s="235"/>
      <c r="HZE68" s="235"/>
      <c r="HZF68" s="226"/>
      <c r="HZG68" s="249"/>
      <c r="HZH68" s="227"/>
      <c r="HZI68" s="250"/>
      <c r="HZJ68" s="235"/>
      <c r="HZK68" s="235"/>
      <c r="HZL68" s="235"/>
      <c r="HZM68" s="235"/>
      <c r="HZN68" s="231"/>
      <c r="HZO68" s="231"/>
      <c r="HZP68" s="140"/>
      <c r="HZQ68" s="235"/>
      <c r="HZR68" s="231"/>
      <c r="HZS68" s="231"/>
      <c r="HZT68" s="231"/>
      <c r="HZU68" s="246"/>
      <c r="HZV68" s="247"/>
      <c r="HZW68" s="248"/>
      <c r="HZX68" s="235"/>
      <c r="HZY68" s="235"/>
      <c r="HZZ68" s="235"/>
      <c r="IAA68" s="99"/>
      <c r="IAB68" s="235"/>
      <c r="IAC68" s="235"/>
      <c r="IAD68" s="235"/>
      <c r="IAE68" s="226"/>
      <c r="IAF68" s="249"/>
      <c r="IAG68" s="227"/>
      <c r="IAH68" s="250"/>
      <c r="IAI68" s="235"/>
      <c r="IAJ68" s="235"/>
      <c r="IAK68" s="235"/>
      <c r="IAL68" s="235"/>
      <c r="IAM68" s="231"/>
      <c r="IAN68" s="231"/>
      <c r="IAO68" s="140"/>
      <c r="IAP68" s="235"/>
      <c r="IAQ68" s="231"/>
      <c r="IAR68" s="231"/>
      <c r="IAS68" s="231"/>
      <c r="IAT68" s="246"/>
      <c r="IAU68" s="247"/>
      <c r="IAV68" s="248"/>
      <c r="IAW68" s="235"/>
      <c r="IAX68" s="235"/>
      <c r="IAY68" s="235"/>
      <c r="IAZ68" s="99"/>
      <c r="IBA68" s="235"/>
      <c r="IBB68" s="235"/>
      <c r="IBC68" s="235"/>
      <c r="IBD68" s="226"/>
      <c r="IBE68" s="249"/>
      <c r="IBF68" s="227"/>
      <c r="IBG68" s="250"/>
      <c r="IBH68" s="235"/>
      <c r="IBI68" s="235"/>
      <c r="IBJ68" s="235"/>
      <c r="IBK68" s="235"/>
      <c r="IBL68" s="231"/>
      <c r="IBM68" s="231"/>
      <c r="IBN68" s="140"/>
      <c r="IBO68" s="235"/>
      <c r="IBP68" s="231"/>
      <c r="IBQ68" s="231"/>
      <c r="IBR68" s="231"/>
      <c r="IBS68" s="246"/>
      <c r="IBT68" s="247"/>
      <c r="IBU68" s="248"/>
      <c r="IBV68" s="235"/>
      <c r="IBW68" s="235"/>
      <c r="IBX68" s="235"/>
      <c r="IBY68" s="99"/>
      <c r="IBZ68" s="235"/>
      <c r="ICA68" s="235"/>
      <c r="ICB68" s="235"/>
      <c r="ICC68" s="226"/>
      <c r="ICD68" s="249"/>
      <c r="ICE68" s="227"/>
      <c r="ICF68" s="250"/>
      <c r="ICG68" s="235"/>
      <c r="ICH68" s="235"/>
      <c r="ICI68" s="235"/>
      <c r="ICJ68" s="235"/>
      <c r="ICK68" s="231"/>
      <c r="ICL68" s="231"/>
      <c r="ICM68" s="140"/>
      <c r="ICN68" s="235"/>
      <c r="ICO68" s="231"/>
      <c r="ICP68" s="231"/>
      <c r="ICQ68" s="231"/>
      <c r="ICR68" s="246"/>
      <c r="ICS68" s="247"/>
      <c r="ICT68" s="248"/>
      <c r="ICU68" s="235"/>
      <c r="ICV68" s="235"/>
      <c r="ICW68" s="235"/>
      <c r="ICX68" s="99"/>
      <c r="ICY68" s="235"/>
      <c r="ICZ68" s="235"/>
      <c r="IDA68" s="235"/>
      <c r="IDB68" s="226"/>
      <c r="IDC68" s="249"/>
      <c r="IDD68" s="227"/>
      <c r="IDE68" s="250"/>
      <c r="IDF68" s="235"/>
      <c r="IDG68" s="235"/>
      <c r="IDH68" s="235"/>
      <c r="IDI68" s="235"/>
      <c r="IDJ68" s="231"/>
      <c r="IDK68" s="231"/>
      <c r="IDL68" s="140"/>
      <c r="IDM68" s="235"/>
      <c r="IDN68" s="231"/>
      <c r="IDO68" s="231"/>
      <c r="IDP68" s="231"/>
      <c r="IDQ68" s="246"/>
      <c r="IDR68" s="247"/>
      <c r="IDS68" s="248"/>
      <c r="IDT68" s="235"/>
      <c r="IDU68" s="235"/>
      <c r="IDV68" s="235"/>
      <c r="IDW68" s="99"/>
      <c r="IDX68" s="235"/>
      <c r="IDY68" s="235"/>
      <c r="IDZ68" s="235"/>
      <c r="IEA68" s="226"/>
      <c r="IEB68" s="249"/>
      <c r="IEC68" s="227"/>
      <c r="IED68" s="250"/>
      <c r="IEE68" s="235"/>
      <c r="IEF68" s="235"/>
      <c r="IEG68" s="235"/>
      <c r="IEH68" s="235"/>
      <c r="IEI68" s="231"/>
      <c r="IEJ68" s="231"/>
      <c r="IEK68" s="140"/>
      <c r="IEL68" s="235"/>
      <c r="IEM68" s="231"/>
      <c r="IEN68" s="231"/>
      <c r="IEO68" s="231"/>
      <c r="IEP68" s="246"/>
      <c r="IEQ68" s="247"/>
      <c r="IER68" s="248"/>
      <c r="IES68" s="235"/>
      <c r="IET68" s="235"/>
      <c r="IEU68" s="235"/>
      <c r="IEV68" s="99"/>
      <c r="IEW68" s="235"/>
      <c r="IEX68" s="235"/>
      <c r="IEY68" s="235"/>
      <c r="IEZ68" s="226"/>
      <c r="IFA68" s="249"/>
      <c r="IFB68" s="227"/>
      <c r="IFC68" s="250"/>
      <c r="IFD68" s="235"/>
      <c r="IFE68" s="235"/>
      <c r="IFF68" s="235"/>
      <c r="IFG68" s="235"/>
      <c r="IFH68" s="231"/>
      <c r="IFI68" s="231"/>
      <c r="IFJ68" s="140"/>
      <c r="IFK68" s="235"/>
      <c r="IFL68" s="231"/>
      <c r="IFM68" s="231"/>
      <c r="IFN68" s="231"/>
      <c r="IFO68" s="246"/>
      <c r="IFP68" s="247"/>
      <c r="IFQ68" s="248"/>
      <c r="IFR68" s="235"/>
      <c r="IFS68" s="235"/>
      <c r="IFT68" s="235"/>
      <c r="IFU68" s="99"/>
      <c r="IFV68" s="235"/>
      <c r="IFW68" s="235"/>
      <c r="IFX68" s="235"/>
      <c r="IFY68" s="226"/>
      <c r="IFZ68" s="249"/>
      <c r="IGA68" s="227"/>
      <c r="IGB68" s="250"/>
      <c r="IGC68" s="235"/>
      <c r="IGD68" s="235"/>
      <c r="IGE68" s="235"/>
      <c r="IGF68" s="235"/>
      <c r="IGG68" s="231"/>
      <c r="IGH68" s="231"/>
      <c r="IGI68" s="140"/>
      <c r="IGJ68" s="235"/>
      <c r="IGK68" s="231"/>
      <c r="IGL68" s="231"/>
      <c r="IGM68" s="231"/>
      <c r="IGN68" s="246"/>
      <c r="IGO68" s="247"/>
      <c r="IGP68" s="248"/>
      <c r="IGQ68" s="235"/>
      <c r="IGR68" s="235"/>
      <c r="IGS68" s="235"/>
      <c r="IGT68" s="99"/>
      <c r="IGU68" s="235"/>
      <c r="IGV68" s="235"/>
      <c r="IGW68" s="235"/>
      <c r="IGX68" s="226"/>
      <c r="IGY68" s="249"/>
      <c r="IGZ68" s="227"/>
      <c r="IHA68" s="250"/>
      <c r="IHB68" s="235"/>
      <c r="IHC68" s="235"/>
      <c r="IHD68" s="235"/>
      <c r="IHE68" s="235"/>
      <c r="IHF68" s="231"/>
      <c r="IHG68" s="231"/>
      <c r="IHH68" s="140"/>
      <c r="IHI68" s="235"/>
      <c r="IHJ68" s="231"/>
      <c r="IHK68" s="231"/>
      <c r="IHL68" s="231"/>
      <c r="IHM68" s="246"/>
      <c r="IHN68" s="247"/>
      <c r="IHO68" s="248"/>
      <c r="IHP68" s="235"/>
      <c r="IHQ68" s="235"/>
      <c r="IHR68" s="235"/>
      <c r="IHS68" s="99"/>
      <c r="IHT68" s="235"/>
      <c r="IHU68" s="235"/>
      <c r="IHV68" s="235"/>
      <c r="IHW68" s="226"/>
      <c r="IHX68" s="249"/>
      <c r="IHY68" s="227"/>
      <c r="IHZ68" s="250"/>
      <c r="IIA68" s="235"/>
      <c r="IIB68" s="235"/>
      <c r="IIC68" s="235"/>
      <c r="IID68" s="235"/>
      <c r="IIE68" s="231"/>
      <c r="IIF68" s="231"/>
      <c r="IIG68" s="140"/>
      <c r="IIH68" s="235"/>
      <c r="III68" s="231"/>
      <c r="IIJ68" s="231"/>
      <c r="IIK68" s="231"/>
      <c r="IIL68" s="246"/>
      <c r="IIM68" s="247"/>
      <c r="IIN68" s="248"/>
      <c r="IIO68" s="235"/>
      <c r="IIP68" s="235"/>
      <c r="IIQ68" s="235"/>
      <c r="IIR68" s="99"/>
      <c r="IIS68" s="235"/>
      <c r="IIT68" s="235"/>
      <c r="IIU68" s="235"/>
      <c r="IIV68" s="226"/>
      <c r="IIW68" s="249"/>
      <c r="IIX68" s="227"/>
      <c r="IIY68" s="250"/>
      <c r="IIZ68" s="235"/>
      <c r="IJA68" s="235"/>
      <c r="IJB68" s="235"/>
      <c r="IJC68" s="235"/>
      <c r="IJD68" s="231"/>
      <c r="IJE68" s="231"/>
      <c r="IJF68" s="140"/>
      <c r="IJG68" s="235"/>
      <c r="IJH68" s="231"/>
      <c r="IJI68" s="231"/>
      <c r="IJJ68" s="231"/>
      <c r="IJK68" s="246"/>
      <c r="IJL68" s="247"/>
      <c r="IJM68" s="248"/>
      <c r="IJN68" s="235"/>
      <c r="IJO68" s="235"/>
      <c r="IJP68" s="235"/>
      <c r="IJQ68" s="99"/>
      <c r="IJR68" s="235"/>
      <c r="IJS68" s="235"/>
      <c r="IJT68" s="235"/>
      <c r="IJU68" s="226"/>
      <c r="IJV68" s="249"/>
      <c r="IJW68" s="227"/>
      <c r="IJX68" s="250"/>
      <c r="IJY68" s="235"/>
      <c r="IJZ68" s="235"/>
      <c r="IKA68" s="235"/>
      <c r="IKB68" s="235"/>
      <c r="IKC68" s="231"/>
      <c r="IKD68" s="231"/>
      <c r="IKE68" s="140"/>
      <c r="IKF68" s="235"/>
      <c r="IKG68" s="231"/>
      <c r="IKH68" s="231"/>
      <c r="IKI68" s="231"/>
      <c r="IKJ68" s="246"/>
      <c r="IKK68" s="247"/>
      <c r="IKL68" s="248"/>
      <c r="IKM68" s="235"/>
      <c r="IKN68" s="235"/>
      <c r="IKO68" s="235"/>
      <c r="IKP68" s="99"/>
      <c r="IKQ68" s="235"/>
      <c r="IKR68" s="235"/>
      <c r="IKS68" s="235"/>
      <c r="IKT68" s="226"/>
      <c r="IKU68" s="249"/>
      <c r="IKV68" s="227"/>
      <c r="IKW68" s="250"/>
      <c r="IKX68" s="235"/>
      <c r="IKY68" s="235"/>
      <c r="IKZ68" s="235"/>
      <c r="ILA68" s="235"/>
      <c r="ILB68" s="231"/>
      <c r="ILC68" s="231"/>
      <c r="ILD68" s="140"/>
      <c r="ILE68" s="235"/>
      <c r="ILF68" s="231"/>
      <c r="ILG68" s="231"/>
      <c r="ILH68" s="231"/>
      <c r="ILI68" s="246"/>
      <c r="ILJ68" s="247"/>
      <c r="ILK68" s="248"/>
      <c r="ILL68" s="235"/>
      <c r="ILM68" s="235"/>
      <c r="ILN68" s="235"/>
      <c r="ILO68" s="99"/>
      <c r="ILP68" s="235"/>
      <c r="ILQ68" s="235"/>
      <c r="ILR68" s="235"/>
      <c r="ILS68" s="226"/>
      <c r="ILT68" s="249"/>
      <c r="ILU68" s="227"/>
      <c r="ILV68" s="250"/>
      <c r="ILW68" s="235"/>
      <c r="ILX68" s="235"/>
      <c r="ILY68" s="235"/>
      <c r="ILZ68" s="235"/>
      <c r="IMA68" s="231"/>
      <c r="IMB68" s="231"/>
      <c r="IMC68" s="140"/>
      <c r="IMD68" s="235"/>
      <c r="IME68" s="231"/>
      <c r="IMF68" s="231"/>
      <c r="IMG68" s="231"/>
      <c r="IMH68" s="246"/>
      <c r="IMI68" s="247"/>
      <c r="IMJ68" s="248"/>
      <c r="IMK68" s="235"/>
      <c r="IML68" s="235"/>
      <c r="IMM68" s="235"/>
      <c r="IMN68" s="99"/>
      <c r="IMO68" s="235"/>
      <c r="IMP68" s="235"/>
      <c r="IMQ68" s="235"/>
      <c r="IMR68" s="226"/>
      <c r="IMS68" s="249"/>
      <c r="IMT68" s="227"/>
      <c r="IMU68" s="250"/>
      <c r="IMV68" s="235"/>
      <c r="IMW68" s="235"/>
      <c r="IMX68" s="235"/>
      <c r="IMY68" s="235"/>
      <c r="IMZ68" s="231"/>
      <c r="INA68" s="231"/>
      <c r="INB68" s="140"/>
      <c r="INC68" s="235"/>
      <c r="IND68" s="231"/>
      <c r="INE68" s="231"/>
      <c r="INF68" s="231"/>
      <c r="ING68" s="246"/>
      <c r="INH68" s="247"/>
      <c r="INI68" s="248"/>
      <c r="INJ68" s="235"/>
      <c r="INK68" s="235"/>
      <c r="INL68" s="235"/>
      <c r="INM68" s="99"/>
      <c r="INN68" s="235"/>
      <c r="INO68" s="235"/>
      <c r="INP68" s="235"/>
      <c r="INQ68" s="226"/>
      <c r="INR68" s="249"/>
      <c r="INS68" s="227"/>
      <c r="INT68" s="250"/>
      <c r="INU68" s="235"/>
      <c r="INV68" s="235"/>
      <c r="INW68" s="235"/>
      <c r="INX68" s="235"/>
      <c r="INY68" s="231"/>
      <c r="INZ68" s="231"/>
      <c r="IOA68" s="140"/>
      <c r="IOB68" s="235"/>
      <c r="IOC68" s="231"/>
      <c r="IOD68" s="231"/>
      <c r="IOE68" s="231"/>
      <c r="IOF68" s="246"/>
      <c r="IOG68" s="247"/>
      <c r="IOH68" s="248"/>
      <c r="IOI68" s="235"/>
      <c r="IOJ68" s="235"/>
      <c r="IOK68" s="235"/>
      <c r="IOL68" s="99"/>
      <c r="IOM68" s="235"/>
      <c r="ION68" s="235"/>
      <c r="IOO68" s="235"/>
      <c r="IOP68" s="226"/>
      <c r="IOQ68" s="249"/>
      <c r="IOR68" s="227"/>
      <c r="IOS68" s="250"/>
      <c r="IOT68" s="235"/>
      <c r="IOU68" s="235"/>
      <c r="IOV68" s="235"/>
      <c r="IOW68" s="235"/>
      <c r="IOX68" s="231"/>
      <c r="IOY68" s="231"/>
      <c r="IOZ68" s="140"/>
      <c r="IPA68" s="235"/>
      <c r="IPB68" s="231"/>
      <c r="IPC68" s="231"/>
      <c r="IPD68" s="231"/>
      <c r="IPE68" s="246"/>
      <c r="IPF68" s="247"/>
      <c r="IPG68" s="248"/>
      <c r="IPH68" s="235"/>
      <c r="IPI68" s="235"/>
      <c r="IPJ68" s="235"/>
      <c r="IPK68" s="99"/>
      <c r="IPL68" s="235"/>
      <c r="IPM68" s="235"/>
      <c r="IPN68" s="235"/>
      <c r="IPO68" s="226"/>
      <c r="IPP68" s="249"/>
      <c r="IPQ68" s="227"/>
      <c r="IPR68" s="250"/>
      <c r="IPS68" s="235"/>
      <c r="IPT68" s="235"/>
      <c r="IPU68" s="235"/>
      <c r="IPV68" s="235"/>
      <c r="IPW68" s="231"/>
      <c r="IPX68" s="231"/>
      <c r="IPY68" s="140"/>
      <c r="IPZ68" s="235"/>
      <c r="IQA68" s="231"/>
      <c r="IQB68" s="231"/>
      <c r="IQC68" s="231"/>
      <c r="IQD68" s="246"/>
      <c r="IQE68" s="247"/>
      <c r="IQF68" s="248"/>
      <c r="IQG68" s="235"/>
      <c r="IQH68" s="235"/>
      <c r="IQI68" s="235"/>
      <c r="IQJ68" s="99"/>
      <c r="IQK68" s="235"/>
      <c r="IQL68" s="235"/>
      <c r="IQM68" s="235"/>
      <c r="IQN68" s="226"/>
      <c r="IQO68" s="249"/>
      <c r="IQP68" s="227"/>
      <c r="IQQ68" s="250"/>
      <c r="IQR68" s="235"/>
      <c r="IQS68" s="235"/>
      <c r="IQT68" s="235"/>
      <c r="IQU68" s="235"/>
      <c r="IQV68" s="231"/>
      <c r="IQW68" s="231"/>
      <c r="IQX68" s="140"/>
      <c r="IQY68" s="235"/>
      <c r="IQZ68" s="231"/>
      <c r="IRA68" s="231"/>
      <c r="IRB68" s="231"/>
      <c r="IRC68" s="246"/>
      <c r="IRD68" s="247"/>
      <c r="IRE68" s="248"/>
      <c r="IRF68" s="235"/>
      <c r="IRG68" s="235"/>
      <c r="IRH68" s="235"/>
      <c r="IRI68" s="99"/>
      <c r="IRJ68" s="235"/>
      <c r="IRK68" s="235"/>
      <c r="IRL68" s="235"/>
      <c r="IRM68" s="226"/>
      <c r="IRN68" s="249"/>
      <c r="IRO68" s="227"/>
      <c r="IRP68" s="250"/>
      <c r="IRQ68" s="235"/>
      <c r="IRR68" s="235"/>
      <c r="IRS68" s="235"/>
      <c r="IRT68" s="235"/>
      <c r="IRU68" s="231"/>
      <c r="IRV68" s="231"/>
      <c r="IRW68" s="140"/>
      <c r="IRX68" s="235"/>
      <c r="IRY68" s="231"/>
      <c r="IRZ68" s="231"/>
      <c r="ISA68" s="231"/>
      <c r="ISB68" s="246"/>
      <c r="ISC68" s="247"/>
      <c r="ISD68" s="248"/>
      <c r="ISE68" s="235"/>
      <c r="ISF68" s="235"/>
      <c r="ISG68" s="235"/>
      <c r="ISH68" s="99"/>
      <c r="ISI68" s="235"/>
      <c r="ISJ68" s="235"/>
      <c r="ISK68" s="235"/>
      <c r="ISL68" s="226"/>
      <c r="ISM68" s="249"/>
      <c r="ISN68" s="227"/>
      <c r="ISO68" s="250"/>
      <c r="ISP68" s="235"/>
      <c r="ISQ68" s="235"/>
      <c r="ISR68" s="235"/>
      <c r="ISS68" s="235"/>
      <c r="IST68" s="231"/>
      <c r="ISU68" s="231"/>
      <c r="ISV68" s="140"/>
      <c r="ISW68" s="235"/>
      <c r="ISX68" s="231"/>
      <c r="ISY68" s="231"/>
      <c r="ISZ68" s="231"/>
      <c r="ITA68" s="246"/>
      <c r="ITB68" s="247"/>
      <c r="ITC68" s="248"/>
      <c r="ITD68" s="235"/>
      <c r="ITE68" s="235"/>
      <c r="ITF68" s="235"/>
      <c r="ITG68" s="99"/>
      <c r="ITH68" s="235"/>
      <c r="ITI68" s="235"/>
      <c r="ITJ68" s="235"/>
      <c r="ITK68" s="226"/>
      <c r="ITL68" s="249"/>
      <c r="ITM68" s="227"/>
      <c r="ITN68" s="250"/>
      <c r="ITO68" s="235"/>
      <c r="ITP68" s="235"/>
      <c r="ITQ68" s="235"/>
      <c r="ITR68" s="235"/>
      <c r="ITS68" s="231"/>
      <c r="ITT68" s="231"/>
      <c r="ITU68" s="140"/>
      <c r="ITV68" s="235"/>
      <c r="ITW68" s="231"/>
      <c r="ITX68" s="231"/>
      <c r="ITY68" s="231"/>
      <c r="ITZ68" s="246"/>
      <c r="IUA68" s="247"/>
      <c r="IUB68" s="248"/>
      <c r="IUC68" s="235"/>
      <c r="IUD68" s="235"/>
      <c r="IUE68" s="235"/>
      <c r="IUF68" s="99"/>
      <c r="IUG68" s="235"/>
      <c r="IUH68" s="235"/>
      <c r="IUI68" s="235"/>
      <c r="IUJ68" s="226"/>
      <c r="IUK68" s="249"/>
      <c r="IUL68" s="227"/>
      <c r="IUM68" s="250"/>
      <c r="IUN68" s="235"/>
      <c r="IUO68" s="235"/>
      <c r="IUP68" s="235"/>
      <c r="IUQ68" s="235"/>
      <c r="IUR68" s="231"/>
      <c r="IUS68" s="231"/>
      <c r="IUT68" s="140"/>
      <c r="IUU68" s="235"/>
      <c r="IUV68" s="231"/>
      <c r="IUW68" s="231"/>
      <c r="IUX68" s="231"/>
      <c r="IUY68" s="246"/>
      <c r="IUZ68" s="247"/>
      <c r="IVA68" s="248"/>
      <c r="IVB68" s="235"/>
      <c r="IVC68" s="235"/>
      <c r="IVD68" s="235"/>
      <c r="IVE68" s="99"/>
      <c r="IVF68" s="235"/>
      <c r="IVG68" s="235"/>
      <c r="IVH68" s="235"/>
      <c r="IVI68" s="226"/>
      <c r="IVJ68" s="249"/>
      <c r="IVK68" s="227"/>
      <c r="IVL68" s="250"/>
      <c r="IVM68" s="235"/>
      <c r="IVN68" s="235"/>
      <c r="IVO68" s="235"/>
      <c r="IVP68" s="235"/>
      <c r="IVQ68" s="231"/>
      <c r="IVR68" s="231"/>
      <c r="IVS68" s="140"/>
      <c r="IVT68" s="235"/>
      <c r="IVU68" s="231"/>
      <c r="IVV68" s="231"/>
      <c r="IVW68" s="231"/>
      <c r="IVX68" s="246"/>
      <c r="IVY68" s="247"/>
      <c r="IVZ68" s="248"/>
      <c r="IWA68" s="235"/>
      <c r="IWB68" s="235"/>
      <c r="IWC68" s="235"/>
      <c r="IWD68" s="99"/>
      <c r="IWE68" s="235"/>
      <c r="IWF68" s="235"/>
      <c r="IWG68" s="235"/>
      <c r="IWH68" s="226"/>
      <c r="IWI68" s="249"/>
      <c r="IWJ68" s="227"/>
      <c r="IWK68" s="250"/>
      <c r="IWL68" s="235"/>
      <c r="IWM68" s="235"/>
      <c r="IWN68" s="235"/>
      <c r="IWO68" s="235"/>
      <c r="IWP68" s="231"/>
      <c r="IWQ68" s="231"/>
      <c r="IWR68" s="140"/>
      <c r="IWS68" s="235"/>
      <c r="IWT68" s="231"/>
      <c r="IWU68" s="231"/>
      <c r="IWV68" s="231"/>
      <c r="IWW68" s="246"/>
      <c r="IWX68" s="247"/>
      <c r="IWY68" s="248"/>
      <c r="IWZ68" s="235"/>
      <c r="IXA68" s="235"/>
      <c r="IXB68" s="235"/>
      <c r="IXC68" s="99"/>
      <c r="IXD68" s="235"/>
      <c r="IXE68" s="235"/>
      <c r="IXF68" s="235"/>
      <c r="IXG68" s="226"/>
      <c r="IXH68" s="249"/>
      <c r="IXI68" s="227"/>
      <c r="IXJ68" s="250"/>
      <c r="IXK68" s="235"/>
      <c r="IXL68" s="235"/>
      <c r="IXM68" s="235"/>
      <c r="IXN68" s="235"/>
      <c r="IXO68" s="231"/>
      <c r="IXP68" s="231"/>
      <c r="IXQ68" s="140"/>
      <c r="IXR68" s="235"/>
      <c r="IXS68" s="231"/>
      <c r="IXT68" s="231"/>
      <c r="IXU68" s="231"/>
      <c r="IXV68" s="246"/>
      <c r="IXW68" s="247"/>
      <c r="IXX68" s="248"/>
      <c r="IXY68" s="235"/>
      <c r="IXZ68" s="235"/>
      <c r="IYA68" s="235"/>
      <c r="IYB68" s="99"/>
      <c r="IYC68" s="235"/>
      <c r="IYD68" s="235"/>
      <c r="IYE68" s="235"/>
      <c r="IYF68" s="226"/>
      <c r="IYG68" s="249"/>
      <c r="IYH68" s="227"/>
      <c r="IYI68" s="250"/>
      <c r="IYJ68" s="235"/>
      <c r="IYK68" s="235"/>
      <c r="IYL68" s="235"/>
      <c r="IYM68" s="235"/>
      <c r="IYN68" s="231"/>
      <c r="IYO68" s="231"/>
      <c r="IYP68" s="140"/>
      <c r="IYQ68" s="235"/>
      <c r="IYR68" s="231"/>
      <c r="IYS68" s="231"/>
      <c r="IYT68" s="231"/>
      <c r="IYU68" s="246"/>
      <c r="IYV68" s="247"/>
      <c r="IYW68" s="248"/>
      <c r="IYX68" s="235"/>
      <c r="IYY68" s="235"/>
      <c r="IYZ68" s="235"/>
      <c r="IZA68" s="99"/>
      <c r="IZB68" s="235"/>
      <c r="IZC68" s="235"/>
      <c r="IZD68" s="235"/>
      <c r="IZE68" s="226"/>
      <c r="IZF68" s="249"/>
      <c r="IZG68" s="227"/>
      <c r="IZH68" s="250"/>
      <c r="IZI68" s="235"/>
      <c r="IZJ68" s="235"/>
      <c r="IZK68" s="235"/>
      <c r="IZL68" s="235"/>
      <c r="IZM68" s="231"/>
      <c r="IZN68" s="231"/>
      <c r="IZO68" s="140"/>
      <c r="IZP68" s="235"/>
      <c r="IZQ68" s="231"/>
      <c r="IZR68" s="231"/>
      <c r="IZS68" s="231"/>
      <c r="IZT68" s="246"/>
      <c r="IZU68" s="247"/>
      <c r="IZV68" s="248"/>
      <c r="IZW68" s="235"/>
      <c r="IZX68" s="235"/>
      <c r="IZY68" s="235"/>
      <c r="IZZ68" s="99"/>
      <c r="JAA68" s="235"/>
      <c r="JAB68" s="235"/>
      <c r="JAC68" s="235"/>
      <c r="JAD68" s="226"/>
      <c r="JAE68" s="249"/>
      <c r="JAF68" s="227"/>
      <c r="JAG68" s="250"/>
      <c r="JAH68" s="235"/>
      <c r="JAI68" s="235"/>
      <c r="JAJ68" s="235"/>
      <c r="JAK68" s="235"/>
      <c r="JAL68" s="231"/>
      <c r="JAM68" s="231"/>
      <c r="JAN68" s="140"/>
      <c r="JAO68" s="235"/>
      <c r="JAP68" s="231"/>
      <c r="JAQ68" s="231"/>
      <c r="JAR68" s="231"/>
      <c r="JAS68" s="246"/>
      <c r="JAT68" s="247"/>
      <c r="JAU68" s="248"/>
      <c r="JAV68" s="235"/>
      <c r="JAW68" s="235"/>
      <c r="JAX68" s="235"/>
      <c r="JAY68" s="99"/>
      <c r="JAZ68" s="235"/>
      <c r="JBA68" s="235"/>
      <c r="JBB68" s="235"/>
      <c r="JBC68" s="226"/>
      <c r="JBD68" s="249"/>
      <c r="JBE68" s="227"/>
      <c r="JBF68" s="250"/>
      <c r="JBG68" s="235"/>
      <c r="JBH68" s="235"/>
      <c r="JBI68" s="235"/>
      <c r="JBJ68" s="235"/>
      <c r="JBK68" s="231"/>
      <c r="JBL68" s="231"/>
      <c r="JBM68" s="140"/>
      <c r="JBN68" s="235"/>
      <c r="JBO68" s="231"/>
      <c r="JBP68" s="231"/>
      <c r="JBQ68" s="231"/>
      <c r="JBR68" s="246"/>
      <c r="JBS68" s="247"/>
      <c r="JBT68" s="248"/>
      <c r="JBU68" s="235"/>
      <c r="JBV68" s="235"/>
      <c r="JBW68" s="235"/>
      <c r="JBX68" s="99"/>
      <c r="JBY68" s="235"/>
      <c r="JBZ68" s="235"/>
      <c r="JCA68" s="235"/>
      <c r="JCB68" s="226"/>
      <c r="JCC68" s="249"/>
      <c r="JCD68" s="227"/>
      <c r="JCE68" s="250"/>
      <c r="JCF68" s="235"/>
      <c r="JCG68" s="235"/>
      <c r="JCH68" s="235"/>
      <c r="JCI68" s="235"/>
      <c r="JCJ68" s="231"/>
      <c r="JCK68" s="231"/>
      <c r="JCL68" s="140"/>
      <c r="JCM68" s="235"/>
      <c r="JCN68" s="231"/>
      <c r="JCO68" s="231"/>
      <c r="JCP68" s="231"/>
      <c r="JCQ68" s="246"/>
      <c r="JCR68" s="247"/>
      <c r="JCS68" s="248"/>
      <c r="JCT68" s="235"/>
      <c r="JCU68" s="235"/>
      <c r="JCV68" s="235"/>
      <c r="JCW68" s="99"/>
      <c r="JCX68" s="235"/>
      <c r="JCY68" s="235"/>
      <c r="JCZ68" s="235"/>
      <c r="JDA68" s="226"/>
      <c r="JDB68" s="249"/>
      <c r="JDC68" s="227"/>
      <c r="JDD68" s="250"/>
      <c r="JDE68" s="235"/>
      <c r="JDF68" s="235"/>
      <c r="JDG68" s="235"/>
      <c r="JDH68" s="235"/>
      <c r="JDI68" s="231"/>
      <c r="JDJ68" s="231"/>
      <c r="JDK68" s="140"/>
      <c r="JDL68" s="235"/>
      <c r="JDM68" s="231"/>
      <c r="JDN68" s="231"/>
      <c r="JDO68" s="231"/>
      <c r="JDP68" s="246"/>
      <c r="JDQ68" s="247"/>
      <c r="JDR68" s="248"/>
      <c r="JDS68" s="235"/>
      <c r="JDT68" s="235"/>
      <c r="JDU68" s="235"/>
      <c r="JDV68" s="99"/>
      <c r="JDW68" s="235"/>
      <c r="JDX68" s="235"/>
      <c r="JDY68" s="235"/>
      <c r="JDZ68" s="226"/>
      <c r="JEA68" s="249"/>
      <c r="JEB68" s="227"/>
      <c r="JEC68" s="250"/>
      <c r="JED68" s="235"/>
      <c r="JEE68" s="235"/>
      <c r="JEF68" s="235"/>
      <c r="JEG68" s="235"/>
      <c r="JEH68" s="231"/>
      <c r="JEI68" s="231"/>
      <c r="JEJ68" s="140"/>
      <c r="JEK68" s="235"/>
      <c r="JEL68" s="231"/>
      <c r="JEM68" s="231"/>
      <c r="JEN68" s="231"/>
      <c r="JEO68" s="246"/>
      <c r="JEP68" s="247"/>
      <c r="JEQ68" s="248"/>
      <c r="JER68" s="235"/>
      <c r="JES68" s="235"/>
      <c r="JET68" s="235"/>
      <c r="JEU68" s="99"/>
      <c r="JEV68" s="235"/>
      <c r="JEW68" s="235"/>
      <c r="JEX68" s="235"/>
      <c r="JEY68" s="226"/>
      <c r="JEZ68" s="249"/>
      <c r="JFA68" s="227"/>
      <c r="JFB68" s="250"/>
      <c r="JFC68" s="235"/>
      <c r="JFD68" s="235"/>
      <c r="JFE68" s="235"/>
      <c r="JFF68" s="235"/>
      <c r="JFG68" s="231"/>
      <c r="JFH68" s="231"/>
      <c r="JFI68" s="140"/>
      <c r="JFJ68" s="235"/>
      <c r="JFK68" s="231"/>
      <c r="JFL68" s="231"/>
      <c r="JFM68" s="231"/>
      <c r="JFN68" s="246"/>
      <c r="JFO68" s="247"/>
      <c r="JFP68" s="248"/>
      <c r="JFQ68" s="235"/>
      <c r="JFR68" s="235"/>
      <c r="JFS68" s="235"/>
      <c r="JFT68" s="99"/>
      <c r="JFU68" s="235"/>
      <c r="JFV68" s="235"/>
      <c r="JFW68" s="235"/>
      <c r="JFX68" s="226"/>
      <c r="JFY68" s="249"/>
      <c r="JFZ68" s="227"/>
      <c r="JGA68" s="250"/>
      <c r="JGB68" s="235"/>
      <c r="JGC68" s="235"/>
      <c r="JGD68" s="235"/>
      <c r="JGE68" s="235"/>
      <c r="JGF68" s="231"/>
      <c r="JGG68" s="231"/>
      <c r="JGH68" s="140"/>
      <c r="JGI68" s="235"/>
      <c r="JGJ68" s="231"/>
      <c r="JGK68" s="231"/>
      <c r="JGL68" s="231"/>
      <c r="JGM68" s="246"/>
      <c r="JGN68" s="247"/>
      <c r="JGO68" s="248"/>
      <c r="JGP68" s="235"/>
      <c r="JGQ68" s="235"/>
      <c r="JGR68" s="235"/>
      <c r="JGS68" s="99"/>
      <c r="JGT68" s="235"/>
      <c r="JGU68" s="235"/>
      <c r="JGV68" s="235"/>
      <c r="JGW68" s="226"/>
      <c r="JGX68" s="249"/>
      <c r="JGY68" s="227"/>
      <c r="JGZ68" s="250"/>
      <c r="JHA68" s="235"/>
      <c r="JHB68" s="235"/>
      <c r="JHC68" s="235"/>
      <c r="JHD68" s="235"/>
      <c r="JHE68" s="231"/>
      <c r="JHF68" s="231"/>
      <c r="JHG68" s="140"/>
      <c r="JHH68" s="235"/>
      <c r="JHI68" s="231"/>
      <c r="JHJ68" s="231"/>
      <c r="JHK68" s="231"/>
      <c r="JHL68" s="246"/>
      <c r="JHM68" s="247"/>
      <c r="JHN68" s="248"/>
      <c r="JHO68" s="235"/>
      <c r="JHP68" s="235"/>
      <c r="JHQ68" s="235"/>
      <c r="JHR68" s="99"/>
      <c r="JHS68" s="235"/>
      <c r="JHT68" s="235"/>
      <c r="JHU68" s="235"/>
      <c r="JHV68" s="226"/>
      <c r="JHW68" s="249"/>
      <c r="JHX68" s="227"/>
      <c r="JHY68" s="250"/>
      <c r="JHZ68" s="235"/>
      <c r="JIA68" s="235"/>
      <c r="JIB68" s="235"/>
      <c r="JIC68" s="235"/>
      <c r="JID68" s="231"/>
      <c r="JIE68" s="231"/>
      <c r="JIF68" s="140"/>
      <c r="JIG68" s="235"/>
      <c r="JIH68" s="231"/>
      <c r="JII68" s="231"/>
      <c r="JIJ68" s="231"/>
      <c r="JIK68" s="246"/>
      <c r="JIL68" s="247"/>
      <c r="JIM68" s="248"/>
      <c r="JIN68" s="235"/>
      <c r="JIO68" s="235"/>
      <c r="JIP68" s="235"/>
      <c r="JIQ68" s="99"/>
      <c r="JIR68" s="235"/>
      <c r="JIS68" s="235"/>
      <c r="JIT68" s="235"/>
      <c r="JIU68" s="226"/>
      <c r="JIV68" s="249"/>
      <c r="JIW68" s="227"/>
      <c r="JIX68" s="250"/>
      <c r="JIY68" s="235"/>
      <c r="JIZ68" s="235"/>
      <c r="JJA68" s="235"/>
      <c r="JJB68" s="235"/>
      <c r="JJC68" s="231"/>
      <c r="JJD68" s="231"/>
      <c r="JJE68" s="140"/>
      <c r="JJF68" s="235"/>
      <c r="JJG68" s="231"/>
      <c r="JJH68" s="231"/>
      <c r="JJI68" s="231"/>
      <c r="JJJ68" s="246"/>
      <c r="JJK68" s="247"/>
      <c r="JJL68" s="248"/>
      <c r="JJM68" s="235"/>
      <c r="JJN68" s="235"/>
      <c r="JJO68" s="235"/>
      <c r="JJP68" s="99"/>
      <c r="JJQ68" s="235"/>
      <c r="JJR68" s="235"/>
      <c r="JJS68" s="235"/>
      <c r="JJT68" s="226"/>
      <c r="JJU68" s="249"/>
      <c r="JJV68" s="227"/>
      <c r="JJW68" s="250"/>
      <c r="JJX68" s="235"/>
      <c r="JJY68" s="235"/>
      <c r="JJZ68" s="235"/>
      <c r="JKA68" s="235"/>
      <c r="JKB68" s="231"/>
      <c r="JKC68" s="231"/>
      <c r="JKD68" s="140"/>
      <c r="JKE68" s="235"/>
      <c r="JKF68" s="231"/>
      <c r="JKG68" s="231"/>
      <c r="JKH68" s="231"/>
      <c r="JKI68" s="246"/>
      <c r="JKJ68" s="247"/>
      <c r="JKK68" s="248"/>
      <c r="JKL68" s="235"/>
      <c r="JKM68" s="235"/>
      <c r="JKN68" s="235"/>
      <c r="JKO68" s="99"/>
      <c r="JKP68" s="235"/>
      <c r="JKQ68" s="235"/>
      <c r="JKR68" s="235"/>
      <c r="JKS68" s="226"/>
      <c r="JKT68" s="249"/>
      <c r="JKU68" s="227"/>
      <c r="JKV68" s="250"/>
      <c r="JKW68" s="235"/>
      <c r="JKX68" s="235"/>
      <c r="JKY68" s="235"/>
      <c r="JKZ68" s="235"/>
      <c r="JLA68" s="231"/>
      <c r="JLB68" s="231"/>
      <c r="JLC68" s="140"/>
      <c r="JLD68" s="235"/>
      <c r="JLE68" s="231"/>
      <c r="JLF68" s="231"/>
      <c r="JLG68" s="231"/>
      <c r="JLH68" s="246"/>
      <c r="JLI68" s="247"/>
      <c r="JLJ68" s="248"/>
      <c r="JLK68" s="235"/>
      <c r="JLL68" s="235"/>
      <c r="JLM68" s="235"/>
      <c r="JLN68" s="99"/>
      <c r="JLO68" s="235"/>
      <c r="JLP68" s="235"/>
      <c r="JLQ68" s="235"/>
      <c r="JLR68" s="226"/>
      <c r="JLS68" s="249"/>
      <c r="JLT68" s="227"/>
      <c r="JLU68" s="250"/>
      <c r="JLV68" s="235"/>
      <c r="JLW68" s="235"/>
      <c r="JLX68" s="235"/>
      <c r="JLY68" s="235"/>
      <c r="JLZ68" s="231"/>
      <c r="JMA68" s="231"/>
      <c r="JMB68" s="140"/>
      <c r="JMC68" s="235"/>
      <c r="JMD68" s="231"/>
      <c r="JME68" s="231"/>
      <c r="JMF68" s="231"/>
      <c r="JMG68" s="246"/>
      <c r="JMH68" s="247"/>
      <c r="JMI68" s="248"/>
      <c r="JMJ68" s="235"/>
      <c r="JMK68" s="235"/>
      <c r="JML68" s="235"/>
      <c r="JMM68" s="99"/>
      <c r="JMN68" s="235"/>
      <c r="JMO68" s="235"/>
      <c r="JMP68" s="235"/>
      <c r="JMQ68" s="226"/>
      <c r="JMR68" s="249"/>
      <c r="JMS68" s="227"/>
      <c r="JMT68" s="250"/>
      <c r="JMU68" s="235"/>
      <c r="JMV68" s="235"/>
      <c r="JMW68" s="235"/>
      <c r="JMX68" s="235"/>
      <c r="JMY68" s="231"/>
      <c r="JMZ68" s="231"/>
      <c r="JNA68" s="140"/>
      <c r="JNB68" s="235"/>
      <c r="JNC68" s="231"/>
      <c r="JND68" s="231"/>
      <c r="JNE68" s="231"/>
      <c r="JNF68" s="246"/>
      <c r="JNG68" s="247"/>
      <c r="JNH68" s="248"/>
      <c r="JNI68" s="235"/>
      <c r="JNJ68" s="235"/>
      <c r="JNK68" s="235"/>
      <c r="JNL68" s="99"/>
      <c r="JNM68" s="235"/>
      <c r="JNN68" s="235"/>
      <c r="JNO68" s="235"/>
      <c r="JNP68" s="226"/>
      <c r="JNQ68" s="249"/>
      <c r="JNR68" s="227"/>
      <c r="JNS68" s="250"/>
      <c r="JNT68" s="235"/>
      <c r="JNU68" s="235"/>
      <c r="JNV68" s="235"/>
      <c r="JNW68" s="235"/>
      <c r="JNX68" s="231"/>
      <c r="JNY68" s="231"/>
      <c r="JNZ68" s="140"/>
      <c r="JOA68" s="235"/>
      <c r="JOB68" s="231"/>
      <c r="JOC68" s="231"/>
      <c r="JOD68" s="231"/>
      <c r="JOE68" s="246"/>
      <c r="JOF68" s="247"/>
      <c r="JOG68" s="248"/>
      <c r="JOH68" s="235"/>
      <c r="JOI68" s="235"/>
      <c r="JOJ68" s="235"/>
      <c r="JOK68" s="99"/>
      <c r="JOL68" s="235"/>
      <c r="JOM68" s="235"/>
      <c r="JON68" s="235"/>
      <c r="JOO68" s="226"/>
      <c r="JOP68" s="249"/>
      <c r="JOQ68" s="227"/>
      <c r="JOR68" s="250"/>
      <c r="JOS68" s="235"/>
      <c r="JOT68" s="235"/>
      <c r="JOU68" s="235"/>
      <c r="JOV68" s="235"/>
      <c r="JOW68" s="231"/>
      <c r="JOX68" s="231"/>
      <c r="JOY68" s="140"/>
      <c r="JOZ68" s="235"/>
      <c r="JPA68" s="231"/>
      <c r="JPB68" s="231"/>
      <c r="JPC68" s="231"/>
      <c r="JPD68" s="246"/>
      <c r="JPE68" s="247"/>
      <c r="JPF68" s="248"/>
      <c r="JPG68" s="235"/>
      <c r="JPH68" s="235"/>
      <c r="JPI68" s="235"/>
      <c r="JPJ68" s="99"/>
      <c r="JPK68" s="235"/>
      <c r="JPL68" s="235"/>
      <c r="JPM68" s="235"/>
      <c r="JPN68" s="226"/>
      <c r="JPO68" s="249"/>
      <c r="JPP68" s="227"/>
      <c r="JPQ68" s="250"/>
      <c r="JPR68" s="235"/>
      <c r="JPS68" s="235"/>
      <c r="JPT68" s="235"/>
      <c r="JPU68" s="235"/>
      <c r="JPV68" s="231"/>
      <c r="JPW68" s="231"/>
      <c r="JPX68" s="140"/>
      <c r="JPY68" s="235"/>
      <c r="JPZ68" s="231"/>
      <c r="JQA68" s="231"/>
      <c r="JQB68" s="231"/>
      <c r="JQC68" s="246"/>
      <c r="JQD68" s="247"/>
      <c r="JQE68" s="248"/>
      <c r="JQF68" s="235"/>
      <c r="JQG68" s="235"/>
      <c r="JQH68" s="235"/>
      <c r="JQI68" s="99"/>
      <c r="JQJ68" s="235"/>
      <c r="JQK68" s="235"/>
      <c r="JQL68" s="235"/>
      <c r="JQM68" s="226"/>
      <c r="JQN68" s="249"/>
      <c r="JQO68" s="227"/>
      <c r="JQP68" s="250"/>
      <c r="JQQ68" s="235"/>
      <c r="JQR68" s="235"/>
      <c r="JQS68" s="235"/>
      <c r="JQT68" s="235"/>
      <c r="JQU68" s="231"/>
      <c r="JQV68" s="231"/>
      <c r="JQW68" s="140"/>
      <c r="JQX68" s="235"/>
      <c r="JQY68" s="231"/>
      <c r="JQZ68" s="231"/>
      <c r="JRA68" s="231"/>
      <c r="JRB68" s="246"/>
      <c r="JRC68" s="247"/>
      <c r="JRD68" s="248"/>
      <c r="JRE68" s="235"/>
      <c r="JRF68" s="235"/>
      <c r="JRG68" s="235"/>
      <c r="JRH68" s="99"/>
      <c r="JRI68" s="235"/>
      <c r="JRJ68" s="235"/>
      <c r="JRK68" s="235"/>
      <c r="JRL68" s="226"/>
      <c r="JRM68" s="249"/>
      <c r="JRN68" s="227"/>
      <c r="JRO68" s="250"/>
      <c r="JRP68" s="235"/>
      <c r="JRQ68" s="235"/>
      <c r="JRR68" s="235"/>
      <c r="JRS68" s="235"/>
      <c r="JRT68" s="231"/>
      <c r="JRU68" s="231"/>
      <c r="JRV68" s="140"/>
      <c r="JRW68" s="235"/>
      <c r="JRX68" s="231"/>
      <c r="JRY68" s="231"/>
      <c r="JRZ68" s="231"/>
      <c r="JSA68" s="246"/>
      <c r="JSB68" s="247"/>
      <c r="JSC68" s="248"/>
      <c r="JSD68" s="235"/>
      <c r="JSE68" s="235"/>
      <c r="JSF68" s="235"/>
      <c r="JSG68" s="99"/>
      <c r="JSH68" s="235"/>
      <c r="JSI68" s="235"/>
      <c r="JSJ68" s="235"/>
      <c r="JSK68" s="226"/>
      <c r="JSL68" s="249"/>
      <c r="JSM68" s="227"/>
      <c r="JSN68" s="250"/>
      <c r="JSO68" s="235"/>
      <c r="JSP68" s="235"/>
      <c r="JSQ68" s="235"/>
      <c r="JSR68" s="235"/>
      <c r="JSS68" s="231"/>
      <c r="JST68" s="231"/>
      <c r="JSU68" s="140"/>
      <c r="JSV68" s="235"/>
      <c r="JSW68" s="231"/>
      <c r="JSX68" s="231"/>
      <c r="JSY68" s="231"/>
      <c r="JSZ68" s="246"/>
      <c r="JTA68" s="247"/>
      <c r="JTB68" s="248"/>
      <c r="JTC68" s="235"/>
      <c r="JTD68" s="235"/>
      <c r="JTE68" s="235"/>
      <c r="JTF68" s="99"/>
      <c r="JTG68" s="235"/>
      <c r="JTH68" s="235"/>
      <c r="JTI68" s="235"/>
      <c r="JTJ68" s="226"/>
      <c r="JTK68" s="249"/>
      <c r="JTL68" s="227"/>
      <c r="JTM68" s="250"/>
      <c r="JTN68" s="235"/>
      <c r="JTO68" s="235"/>
      <c r="JTP68" s="235"/>
      <c r="JTQ68" s="235"/>
      <c r="JTR68" s="231"/>
      <c r="JTS68" s="231"/>
      <c r="JTT68" s="140"/>
      <c r="JTU68" s="235"/>
      <c r="JTV68" s="231"/>
      <c r="JTW68" s="231"/>
      <c r="JTX68" s="231"/>
      <c r="JTY68" s="246"/>
      <c r="JTZ68" s="247"/>
      <c r="JUA68" s="248"/>
      <c r="JUB68" s="235"/>
      <c r="JUC68" s="235"/>
      <c r="JUD68" s="235"/>
      <c r="JUE68" s="99"/>
      <c r="JUF68" s="235"/>
      <c r="JUG68" s="235"/>
      <c r="JUH68" s="235"/>
      <c r="JUI68" s="226"/>
      <c r="JUJ68" s="249"/>
      <c r="JUK68" s="227"/>
      <c r="JUL68" s="250"/>
      <c r="JUM68" s="235"/>
      <c r="JUN68" s="235"/>
      <c r="JUO68" s="235"/>
      <c r="JUP68" s="235"/>
      <c r="JUQ68" s="231"/>
      <c r="JUR68" s="231"/>
      <c r="JUS68" s="140"/>
      <c r="JUT68" s="235"/>
      <c r="JUU68" s="231"/>
      <c r="JUV68" s="231"/>
      <c r="JUW68" s="231"/>
      <c r="JUX68" s="246"/>
      <c r="JUY68" s="247"/>
      <c r="JUZ68" s="248"/>
      <c r="JVA68" s="235"/>
      <c r="JVB68" s="235"/>
      <c r="JVC68" s="235"/>
      <c r="JVD68" s="99"/>
      <c r="JVE68" s="235"/>
      <c r="JVF68" s="235"/>
      <c r="JVG68" s="235"/>
      <c r="JVH68" s="226"/>
      <c r="JVI68" s="249"/>
      <c r="JVJ68" s="227"/>
      <c r="JVK68" s="250"/>
      <c r="JVL68" s="235"/>
      <c r="JVM68" s="235"/>
      <c r="JVN68" s="235"/>
      <c r="JVO68" s="235"/>
      <c r="JVP68" s="231"/>
      <c r="JVQ68" s="231"/>
      <c r="JVR68" s="140"/>
      <c r="JVS68" s="235"/>
      <c r="JVT68" s="231"/>
      <c r="JVU68" s="231"/>
      <c r="JVV68" s="231"/>
      <c r="JVW68" s="246"/>
      <c r="JVX68" s="247"/>
      <c r="JVY68" s="248"/>
      <c r="JVZ68" s="235"/>
      <c r="JWA68" s="235"/>
      <c r="JWB68" s="235"/>
      <c r="JWC68" s="99"/>
      <c r="JWD68" s="235"/>
      <c r="JWE68" s="235"/>
      <c r="JWF68" s="235"/>
      <c r="JWG68" s="226"/>
      <c r="JWH68" s="249"/>
      <c r="JWI68" s="227"/>
      <c r="JWJ68" s="250"/>
      <c r="JWK68" s="235"/>
      <c r="JWL68" s="235"/>
      <c r="JWM68" s="235"/>
      <c r="JWN68" s="235"/>
      <c r="JWO68" s="231"/>
      <c r="JWP68" s="231"/>
      <c r="JWQ68" s="140"/>
      <c r="JWR68" s="235"/>
      <c r="JWS68" s="231"/>
      <c r="JWT68" s="231"/>
      <c r="JWU68" s="231"/>
      <c r="JWV68" s="246"/>
      <c r="JWW68" s="247"/>
      <c r="JWX68" s="248"/>
      <c r="JWY68" s="235"/>
      <c r="JWZ68" s="235"/>
      <c r="JXA68" s="235"/>
      <c r="JXB68" s="99"/>
      <c r="JXC68" s="235"/>
      <c r="JXD68" s="235"/>
      <c r="JXE68" s="235"/>
      <c r="JXF68" s="226"/>
      <c r="JXG68" s="249"/>
      <c r="JXH68" s="227"/>
      <c r="JXI68" s="250"/>
      <c r="JXJ68" s="235"/>
      <c r="JXK68" s="235"/>
      <c r="JXL68" s="235"/>
      <c r="JXM68" s="235"/>
      <c r="JXN68" s="231"/>
      <c r="JXO68" s="231"/>
      <c r="JXP68" s="140"/>
      <c r="JXQ68" s="235"/>
      <c r="JXR68" s="231"/>
      <c r="JXS68" s="231"/>
      <c r="JXT68" s="231"/>
      <c r="JXU68" s="246"/>
      <c r="JXV68" s="247"/>
      <c r="JXW68" s="248"/>
      <c r="JXX68" s="235"/>
      <c r="JXY68" s="235"/>
      <c r="JXZ68" s="235"/>
      <c r="JYA68" s="99"/>
      <c r="JYB68" s="235"/>
      <c r="JYC68" s="235"/>
      <c r="JYD68" s="235"/>
      <c r="JYE68" s="226"/>
      <c r="JYF68" s="249"/>
      <c r="JYG68" s="227"/>
      <c r="JYH68" s="250"/>
      <c r="JYI68" s="235"/>
      <c r="JYJ68" s="235"/>
      <c r="JYK68" s="235"/>
      <c r="JYL68" s="235"/>
      <c r="JYM68" s="231"/>
      <c r="JYN68" s="231"/>
      <c r="JYO68" s="140"/>
      <c r="JYP68" s="235"/>
      <c r="JYQ68" s="231"/>
      <c r="JYR68" s="231"/>
      <c r="JYS68" s="231"/>
      <c r="JYT68" s="246"/>
      <c r="JYU68" s="247"/>
      <c r="JYV68" s="248"/>
      <c r="JYW68" s="235"/>
      <c r="JYX68" s="235"/>
      <c r="JYY68" s="235"/>
      <c r="JYZ68" s="99"/>
      <c r="JZA68" s="235"/>
      <c r="JZB68" s="235"/>
      <c r="JZC68" s="235"/>
      <c r="JZD68" s="226"/>
      <c r="JZE68" s="249"/>
      <c r="JZF68" s="227"/>
      <c r="JZG68" s="250"/>
      <c r="JZH68" s="235"/>
      <c r="JZI68" s="235"/>
      <c r="JZJ68" s="235"/>
      <c r="JZK68" s="235"/>
      <c r="JZL68" s="231"/>
      <c r="JZM68" s="231"/>
      <c r="JZN68" s="140"/>
      <c r="JZO68" s="235"/>
      <c r="JZP68" s="231"/>
      <c r="JZQ68" s="231"/>
      <c r="JZR68" s="231"/>
      <c r="JZS68" s="246"/>
      <c r="JZT68" s="247"/>
      <c r="JZU68" s="248"/>
      <c r="JZV68" s="235"/>
      <c r="JZW68" s="235"/>
      <c r="JZX68" s="235"/>
      <c r="JZY68" s="99"/>
      <c r="JZZ68" s="235"/>
      <c r="KAA68" s="235"/>
      <c r="KAB68" s="235"/>
      <c r="KAC68" s="226"/>
      <c r="KAD68" s="249"/>
      <c r="KAE68" s="227"/>
      <c r="KAF68" s="250"/>
      <c r="KAG68" s="235"/>
      <c r="KAH68" s="235"/>
      <c r="KAI68" s="235"/>
      <c r="KAJ68" s="235"/>
      <c r="KAK68" s="231"/>
      <c r="KAL68" s="231"/>
      <c r="KAM68" s="140"/>
      <c r="KAN68" s="235"/>
      <c r="KAO68" s="231"/>
      <c r="KAP68" s="231"/>
      <c r="KAQ68" s="231"/>
      <c r="KAR68" s="246"/>
      <c r="KAS68" s="247"/>
      <c r="KAT68" s="248"/>
      <c r="KAU68" s="235"/>
      <c r="KAV68" s="235"/>
      <c r="KAW68" s="235"/>
      <c r="KAX68" s="99"/>
      <c r="KAY68" s="235"/>
      <c r="KAZ68" s="235"/>
      <c r="KBA68" s="235"/>
      <c r="KBB68" s="226"/>
      <c r="KBC68" s="249"/>
      <c r="KBD68" s="227"/>
      <c r="KBE68" s="250"/>
      <c r="KBF68" s="235"/>
      <c r="KBG68" s="235"/>
      <c r="KBH68" s="235"/>
      <c r="KBI68" s="235"/>
      <c r="KBJ68" s="231"/>
      <c r="KBK68" s="231"/>
      <c r="KBL68" s="140"/>
      <c r="KBM68" s="235"/>
      <c r="KBN68" s="231"/>
      <c r="KBO68" s="231"/>
      <c r="KBP68" s="231"/>
      <c r="KBQ68" s="246"/>
      <c r="KBR68" s="247"/>
      <c r="KBS68" s="248"/>
      <c r="KBT68" s="235"/>
      <c r="KBU68" s="235"/>
      <c r="KBV68" s="235"/>
      <c r="KBW68" s="99"/>
      <c r="KBX68" s="235"/>
      <c r="KBY68" s="235"/>
      <c r="KBZ68" s="235"/>
      <c r="KCA68" s="226"/>
      <c r="KCB68" s="249"/>
      <c r="KCC68" s="227"/>
      <c r="KCD68" s="250"/>
      <c r="KCE68" s="235"/>
      <c r="KCF68" s="235"/>
      <c r="KCG68" s="235"/>
      <c r="KCH68" s="235"/>
      <c r="KCI68" s="231"/>
      <c r="KCJ68" s="231"/>
      <c r="KCK68" s="140"/>
      <c r="KCL68" s="235"/>
      <c r="KCM68" s="231"/>
      <c r="KCN68" s="231"/>
      <c r="KCO68" s="231"/>
      <c r="KCP68" s="246"/>
      <c r="KCQ68" s="247"/>
      <c r="KCR68" s="248"/>
      <c r="KCS68" s="235"/>
      <c r="KCT68" s="235"/>
      <c r="KCU68" s="235"/>
      <c r="KCV68" s="99"/>
      <c r="KCW68" s="235"/>
      <c r="KCX68" s="235"/>
      <c r="KCY68" s="235"/>
      <c r="KCZ68" s="226"/>
      <c r="KDA68" s="249"/>
      <c r="KDB68" s="227"/>
      <c r="KDC68" s="250"/>
      <c r="KDD68" s="235"/>
      <c r="KDE68" s="235"/>
      <c r="KDF68" s="235"/>
      <c r="KDG68" s="235"/>
      <c r="KDH68" s="231"/>
      <c r="KDI68" s="231"/>
      <c r="KDJ68" s="140"/>
      <c r="KDK68" s="235"/>
      <c r="KDL68" s="231"/>
      <c r="KDM68" s="231"/>
      <c r="KDN68" s="231"/>
      <c r="KDO68" s="246"/>
      <c r="KDP68" s="247"/>
      <c r="KDQ68" s="248"/>
      <c r="KDR68" s="235"/>
      <c r="KDS68" s="235"/>
      <c r="KDT68" s="235"/>
      <c r="KDU68" s="99"/>
      <c r="KDV68" s="235"/>
      <c r="KDW68" s="235"/>
      <c r="KDX68" s="235"/>
      <c r="KDY68" s="226"/>
      <c r="KDZ68" s="249"/>
      <c r="KEA68" s="227"/>
      <c r="KEB68" s="250"/>
      <c r="KEC68" s="235"/>
      <c r="KED68" s="235"/>
      <c r="KEE68" s="235"/>
      <c r="KEF68" s="235"/>
      <c r="KEG68" s="231"/>
      <c r="KEH68" s="231"/>
      <c r="KEI68" s="140"/>
      <c r="KEJ68" s="235"/>
      <c r="KEK68" s="231"/>
      <c r="KEL68" s="231"/>
      <c r="KEM68" s="231"/>
      <c r="KEN68" s="246"/>
      <c r="KEO68" s="247"/>
      <c r="KEP68" s="248"/>
      <c r="KEQ68" s="235"/>
      <c r="KER68" s="235"/>
      <c r="KES68" s="235"/>
      <c r="KET68" s="99"/>
      <c r="KEU68" s="235"/>
      <c r="KEV68" s="235"/>
      <c r="KEW68" s="235"/>
      <c r="KEX68" s="226"/>
      <c r="KEY68" s="249"/>
      <c r="KEZ68" s="227"/>
      <c r="KFA68" s="250"/>
      <c r="KFB68" s="235"/>
      <c r="KFC68" s="235"/>
      <c r="KFD68" s="235"/>
      <c r="KFE68" s="235"/>
      <c r="KFF68" s="231"/>
      <c r="KFG68" s="231"/>
      <c r="KFH68" s="140"/>
      <c r="KFI68" s="235"/>
      <c r="KFJ68" s="231"/>
      <c r="KFK68" s="231"/>
      <c r="KFL68" s="231"/>
      <c r="KFM68" s="246"/>
      <c r="KFN68" s="247"/>
      <c r="KFO68" s="248"/>
      <c r="KFP68" s="235"/>
      <c r="KFQ68" s="235"/>
      <c r="KFR68" s="235"/>
      <c r="KFS68" s="99"/>
      <c r="KFT68" s="235"/>
      <c r="KFU68" s="235"/>
      <c r="KFV68" s="235"/>
      <c r="KFW68" s="226"/>
      <c r="KFX68" s="249"/>
      <c r="KFY68" s="227"/>
      <c r="KFZ68" s="250"/>
      <c r="KGA68" s="235"/>
      <c r="KGB68" s="235"/>
      <c r="KGC68" s="235"/>
      <c r="KGD68" s="235"/>
      <c r="KGE68" s="231"/>
      <c r="KGF68" s="231"/>
      <c r="KGG68" s="140"/>
      <c r="KGH68" s="235"/>
      <c r="KGI68" s="231"/>
      <c r="KGJ68" s="231"/>
      <c r="KGK68" s="231"/>
      <c r="KGL68" s="246"/>
      <c r="KGM68" s="247"/>
      <c r="KGN68" s="248"/>
      <c r="KGO68" s="235"/>
      <c r="KGP68" s="235"/>
      <c r="KGQ68" s="235"/>
      <c r="KGR68" s="99"/>
      <c r="KGS68" s="235"/>
      <c r="KGT68" s="235"/>
      <c r="KGU68" s="235"/>
      <c r="KGV68" s="226"/>
      <c r="KGW68" s="249"/>
      <c r="KGX68" s="227"/>
      <c r="KGY68" s="250"/>
      <c r="KGZ68" s="235"/>
      <c r="KHA68" s="235"/>
      <c r="KHB68" s="235"/>
      <c r="KHC68" s="235"/>
      <c r="KHD68" s="231"/>
      <c r="KHE68" s="231"/>
      <c r="KHF68" s="140"/>
      <c r="KHG68" s="235"/>
      <c r="KHH68" s="231"/>
      <c r="KHI68" s="231"/>
      <c r="KHJ68" s="231"/>
      <c r="KHK68" s="246"/>
      <c r="KHL68" s="247"/>
      <c r="KHM68" s="248"/>
      <c r="KHN68" s="235"/>
      <c r="KHO68" s="235"/>
      <c r="KHP68" s="235"/>
      <c r="KHQ68" s="99"/>
      <c r="KHR68" s="235"/>
      <c r="KHS68" s="235"/>
      <c r="KHT68" s="235"/>
      <c r="KHU68" s="226"/>
      <c r="KHV68" s="249"/>
      <c r="KHW68" s="227"/>
      <c r="KHX68" s="250"/>
      <c r="KHY68" s="235"/>
      <c r="KHZ68" s="235"/>
      <c r="KIA68" s="235"/>
      <c r="KIB68" s="235"/>
      <c r="KIC68" s="231"/>
      <c r="KID68" s="231"/>
      <c r="KIE68" s="140"/>
      <c r="KIF68" s="235"/>
      <c r="KIG68" s="231"/>
      <c r="KIH68" s="231"/>
      <c r="KII68" s="231"/>
      <c r="KIJ68" s="246"/>
      <c r="KIK68" s="247"/>
      <c r="KIL68" s="248"/>
      <c r="KIM68" s="235"/>
      <c r="KIN68" s="235"/>
      <c r="KIO68" s="235"/>
      <c r="KIP68" s="99"/>
      <c r="KIQ68" s="235"/>
      <c r="KIR68" s="235"/>
      <c r="KIS68" s="235"/>
      <c r="KIT68" s="226"/>
      <c r="KIU68" s="249"/>
      <c r="KIV68" s="227"/>
      <c r="KIW68" s="250"/>
      <c r="KIX68" s="235"/>
      <c r="KIY68" s="235"/>
      <c r="KIZ68" s="235"/>
      <c r="KJA68" s="235"/>
      <c r="KJB68" s="231"/>
      <c r="KJC68" s="231"/>
      <c r="KJD68" s="140"/>
      <c r="KJE68" s="235"/>
      <c r="KJF68" s="231"/>
      <c r="KJG68" s="231"/>
      <c r="KJH68" s="231"/>
      <c r="KJI68" s="246"/>
      <c r="KJJ68" s="247"/>
      <c r="KJK68" s="248"/>
      <c r="KJL68" s="235"/>
      <c r="KJM68" s="235"/>
      <c r="KJN68" s="235"/>
      <c r="KJO68" s="99"/>
      <c r="KJP68" s="235"/>
      <c r="KJQ68" s="235"/>
      <c r="KJR68" s="235"/>
      <c r="KJS68" s="226"/>
      <c r="KJT68" s="249"/>
      <c r="KJU68" s="227"/>
      <c r="KJV68" s="250"/>
      <c r="KJW68" s="235"/>
      <c r="KJX68" s="235"/>
      <c r="KJY68" s="235"/>
      <c r="KJZ68" s="235"/>
      <c r="KKA68" s="231"/>
      <c r="KKB68" s="231"/>
      <c r="KKC68" s="140"/>
      <c r="KKD68" s="235"/>
      <c r="KKE68" s="231"/>
      <c r="KKF68" s="231"/>
      <c r="KKG68" s="231"/>
      <c r="KKH68" s="246"/>
      <c r="KKI68" s="247"/>
      <c r="KKJ68" s="248"/>
      <c r="KKK68" s="235"/>
      <c r="KKL68" s="235"/>
      <c r="KKM68" s="235"/>
      <c r="KKN68" s="99"/>
      <c r="KKO68" s="235"/>
      <c r="KKP68" s="235"/>
      <c r="KKQ68" s="235"/>
      <c r="KKR68" s="226"/>
      <c r="KKS68" s="249"/>
      <c r="KKT68" s="227"/>
      <c r="KKU68" s="250"/>
      <c r="KKV68" s="235"/>
      <c r="KKW68" s="235"/>
      <c r="KKX68" s="235"/>
      <c r="KKY68" s="235"/>
      <c r="KKZ68" s="231"/>
      <c r="KLA68" s="231"/>
      <c r="KLB68" s="140"/>
      <c r="KLC68" s="235"/>
      <c r="KLD68" s="231"/>
      <c r="KLE68" s="231"/>
      <c r="KLF68" s="231"/>
      <c r="KLG68" s="246"/>
      <c r="KLH68" s="247"/>
      <c r="KLI68" s="248"/>
      <c r="KLJ68" s="235"/>
      <c r="KLK68" s="235"/>
      <c r="KLL68" s="235"/>
      <c r="KLM68" s="99"/>
      <c r="KLN68" s="235"/>
      <c r="KLO68" s="235"/>
      <c r="KLP68" s="235"/>
      <c r="KLQ68" s="226"/>
      <c r="KLR68" s="249"/>
      <c r="KLS68" s="227"/>
      <c r="KLT68" s="250"/>
      <c r="KLU68" s="235"/>
      <c r="KLV68" s="235"/>
      <c r="KLW68" s="235"/>
      <c r="KLX68" s="235"/>
      <c r="KLY68" s="231"/>
      <c r="KLZ68" s="231"/>
      <c r="KMA68" s="140"/>
      <c r="KMB68" s="235"/>
      <c r="KMC68" s="231"/>
      <c r="KMD68" s="231"/>
      <c r="KME68" s="231"/>
      <c r="KMF68" s="246"/>
      <c r="KMG68" s="247"/>
      <c r="KMH68" s="248"/>
      <c r="KMI68" s="235"/>
      <c r="KMJ68" s="235"/>
      <c r="KMK68" s="235"/>
      <c r="KML68" s="99"/>
      <c r="KMM68" s="235"/>
      <c r="KMN68" s="235"/>
      <c r="KMO68" s="235"/>
      <c r="KMP68" s="226"/>
      <c r="KMQ68" s="249"/>
      <c r="KMR68" s="227"/>
      <c r="KMS68" s="250"/>
      <c r="KMT68" s="235"/>
      <c r="KMU68" s="235"/>
      <c r="KMV68" s="235"/>
      <c r="KMW68" s="235"/>
      <c r="KMX68" s="231"/>
      <c r="KMY68" s="231"/>
      <c r="KMZ68" s="140"/>
      <c r="KNA68" s="235"/>
      <c r="KNB68" s="231"/>
      <c r="KNC68" s="231"/>
      <c r="KND68" s="231"/>
      <c r="KNE68" s="246"/>
      <c r="KNF68" s="247"/>
      <c r="KNG68" s="248"/>
      <c r="KNH68" s="235"/>
      <c r="KNI68" s="235"/>
      <c r="KNJ68" s="235"/>
      <c r="KNK68" s="99"/>
      <c r="KNL68" s="235"/>
      <c r="KNM68" s="235"/>
      <c r="KNN68" s="235"/>
      <c r="KNO68" s="226"/>
      <c r="KNP68" s="249"/>
      <c r="KNQ68" s="227"/>
      <c r="KNR68" s="250"/>
      <c r="KNS68" s="235"/>
      <c r="KNT68" s="235"/>
      <c r="KNU68" s="235"/>
      <c r="KNV68" s="235"/>
      <c r="KNW68" s="231"/>
      <c r="KNX68" s="231"/>
      <c r="KNY68" s="140"/>
      <c r="KNZ68" s="235"/>
      <c r="KOA68" s="231"/>
      <c r="KOB68" s="231"/>
      <c r="KOC68" s="231"/>
      <c r="KOD68" s="246"/>
      <c r="KOE68" s="247"/>
      <c r="KOF68" s="248"/>
      <c r="KOG68" s="235"/>
      <c r="KOH68" s="235"/>
      <c r="KOI68" s="235"/>
      <c r="KOJ68" s="99"/>
      <c r="KOK68" s="235"/>
      <c r="KOL68" s="235"/>
      <c r="KOM68" s="235"/>
      <c r="KON68" s="226"/>
      <c r="KOO68" s="249"/>
      <c r="KOP68" s="227"/>
      <c r="KOQ68" s="250"/>
      <c r="KOR68" s="235"/>
      <c r="KOS68" s="235"/>
      <c r="KOT68" s="235"/>
      <c r="KOU68" s="235"/>
      <c r="KOV68" s="231"/>
      <c r="KOW68" s="231"/>
      <c r="KOX68" s="140"/>
      <c r="KOY68" s="235"/>
      <c r="KOZ68" s="231"/>
      <c r="KPA68" s="231"/>
      <c r="KPB68" s="231"/>
      <c r="KPC68" s="246"/>
      <c r="KPD68" s="247"/>
      <c r="KPE68" s="248"/>
      <c r="KPF68" s="235"/>
      <c r="KPG68" s="235"/>
      <c r="KPH68" s="235"/>
      <c r="KPI68" s="99"/>
      <c r="KPJ68" s="235"/>
      <c r="KPK68" s="235"/>
      <c r="KPL68" s="235"/>
      <c r="KPM68" s="226"/>
      <c r="KPN68" s="249"/>
      <c r="KPO68" s="227"/>
      <c r="KPP68" s="250"/>
      <c r="KPQ68" s="235"/>
      <c r="KPR68" s="235"/>
      <c r="KPS68" s="235"/>
      <c r="KPT68" s="235"/>
      <c r="KPU68" s="231"/>
      <c r="KPV68" s="231"/>
      <c r="KPW68" s="140"/>
      <c r="KPX68" s="235"/>
      <c r="KPY68" s="231"/>
      <c r="KPZ68" s="231"/>
      <c r="KQA68" s="231"/>
      <c r="KQB68" s="246"/>
      <c r="KQC68" s="247"/>
      <c r="KQD68" s="248"/>
      <c r="KQE68" s="235"/>
      <c r="KQF68" s="235"/>
      <c r="KQG68" s="235"/>
      <c r="KQH68" s="99"/>
      <c r="KQI68" s="235"/>
      <c r="KQJ68" s="235"/>
      <c r="KQK68" s="235"/>
      <c r="KQL68" s="226"/>
      <c r="KQM68" s="249"/>
      <c r="KQN68" s="227"/>
      <c r="KQO68" s="250"/>
      <c r="KQP68" s="235"/>
      <c r="KQQ68" s="235"/>
      <c r="KQR68" s="235"/>
      <c r="KQS68" s="235"/>
      <c r="KQT68" s="231"/>
      <c r="KQU68" s="231"/>
      <c r="KQV68" s="140"/>
      <c r="KQW68" s="235"/>
      <c r="KQX68" s="231"/>
      <c r="KQY68" s="231"/>
      <c r="KQZ68" s="231"/>
      <c r="KRA68" s="246"/>
      <c r="KRB68" s="247"/>
      <c r="KRC68" s="248"/>
      <c r="KRD68" s="235"/>
      <c r="KRE68" s="235"/>
      <c r="KRF68" s="235"/>
      <c r="KRG68" s="99"/>
      <c r="KRH68" s="235"/>
      <c r="KRI68" s="235"/>
      <c r="KRJ68" s="235"/>
      <c r="KRK68" s="226"/>
      <c r="KRL68" s="249"/>
      <c r="KRM68" s="227"/>
      <c r="KRN68" s="250"/>
      <c r="KRO68" s="235"/>
      <c r="KRP68" s="235"/>
      <c r="KRQ68" s="235"/>
      <c r="KRR68" s="235"/>
      <c r="KRS68" s="231"/>
      <c r="KRT68" s="231"/>
      <c r="KRU68" s="140"/>
      <c r="KRV68" s="235"/>
      <c r="KRW68" s="231"/>
      <c r="KRX68" s="231"/>
      <c r="KRY68" s="231"/>
      <c r="KRZ68" s="246"/>
      <c r="KSA68" s="247"/>
      <c r="KSB68" s="248"/>
      <c r="KSC68" s="235"/>
      <c r="KSD68" s="235"/>
      <c r="KSE68" s="235"/>
      <c r="KSF68" s="99"/>
      <c r="KSG68" s="235"/>
      <c r="KSH68" s="235"/>
      <c r="KSI68" s="235"/>
      <c r="KSJ68" s="226"/>
      <c r="KSK68" s="249"/>
      <c r="KSL68" s="227"/>
      <c r="KSM68" s="250"/>
      <c r="KSN68" s="235"/>
      <c r="KSO68" s="235"/>
      <c r="KSP68" s="235"/>
      <c r="KSQ68" s="235"/>
      <c r="KSR68" s="231"/>
      <c r="KSS68" s="231"/>
      <c r="KST68" s="140"/>
      <c r="KSU68" s="235"/>
      <c r="KSV68" s="231"/>
      <c r="KSW68" s="231"/>
      <c r="KSX68" s="231"/>
      <c r="KSY68" s="246"/>
      <c r="KSZ68" s="247"/>
      <c r="KTA68" s="248"/>
      <c r="KTB68" s="235"/>
      <c r="KTC68" s="235"/>
      <c r="KTD68" s="235"/>
      <c r="KTE68" s="99"/>
      <c r="KTF68" s="235"/>
      <c r="KTG68" s="235"/>
      <c r="KTH68" s="235"/>
      <c r="KTI68" s="226"/>
      <c r="KTJ68" s="249"/>
      <c r="KTK68" s="227"/>
      <c r="KTL68" s="250"/>
      <c r="KTM68" s="235"/>
      <c r="KTN68" s="235"/>
      <c r="KTO68" s="235"/>
      <c r="KTP68" s="235"/>
      <c r="KTQ68" s="231"/>
      <c r="KTR68" s="231"/>
      <c r="KTS68" s="140"/>
      <c r="KTT68" s="235"/>
      <c r="KTU68" s="231"/>
      <c r="KTV68" s="231"/>
      <c r="KTW68" s="231"/>
      <c r="KTX68" s="246"/>
      <c r="KTY68" s="247"/>
      <c r="KTZ68" s="248"/>
      <c r="KUA68" s="235"/>
      <c r="KUB68" s="235"/>
      <c r="KUC68" s="235"/>
      <c r="KUD68" s="99"/>
      <c r="KUE68" s="235"/>
      <c r="KUF68" s="235"/>
      <c r="KUG68" s="235"/>
      <c r="KUH68" s="226"/>
      <c r="KUI68" s="249"/>
      <c r="KUJ68" s="227"/>
      <c r="KUK68" s="250"/>
      <c r="KUL68" s="235"/>
      <c r="KUM68" s="235"/>
      <c r="KUN68" s="235"/>
      <c r="KUO68" s="235"/>
      <c r="KUP68" s="231"/>
      <c r="KUQ68" s="231"/>
      <c r="KUR68" s="140"/>
      <c r="KUS68" s="235"/>
      <c r="KUT68" s="231"/>
      <c r="KUU68" s="231"/>
      <c r="KUV68" s="231"/>
      <c r="KUW68" s="246"/>
      <c r="KUX68" s="247"/>
      <c r="KUY68" s="248"/>
      <c r="KUZ68" s="235"/>
      <c r="KVA68" s="235"/>
      <c r="KVB68" s="235"/>
      <c r="KVC68" s="99"/>
      <c r="KVD68" s="235"/>
      <c r="KVE68" s="235"/>
      <c r="KVF68" s="235"/>
      <c r="KVG68" s="226"/>
      <c r="KVH68" s="249"/>
      <c r="KVI68" s="227"/>
      <c r="KVJ68" s="250"/>
      <c r="KVK68" s="235"/>
      <c r="KVL68" s="235"/>
      <c r="KVM68" s="235"/>
      <c r="KVN68" s="235"/>
      <c r="KVO68" s="231"/>
      <c r="KVP68" s="231"/>
      <c r="KVQ68" s="140"/>
      <c r="KVR68" s="235"/>
      <c r="KVS68" s="231"/>
      <c r="KVT68" s="231"/>
      <c r="KVU68" s="231"/>
      <c r="KVV68" s="246"/>
      <c r="KVW68" s="247"/>
      <c r="KVX68" s="248"/>
      <c r="KVY68" s="235"/>
      <c r="KVZ68" s="235"/>
      <c r="KWA68" s="235"/>
      <c r="KWB68" s="99"/>
      <c r="KWC68" s="235"/>
      <c r="KWD68" s="235"/>
      <c r="KWE68" s="235"/>
      <c r="KWF68" s="226"/>
      <c r="KWG68" s="249"/>
      <c r="KWH68" s="227"/>
      <c r="KWI68" s="250"/>
      <c r="KWJ68" s="235"/>
      <c r="KWK68" s="235"/>
      <c r="KWL68" s="235"/>
      <c r="KWM68" s="235"/>
      <c r="KWN68" s="231"/>
      <c r="KWO68" s="231"/>
      <c r="KWP68" s="140"/>
      <c r="KWQ68" s="235"/>
      <c r="KWR68" s="231"/>
      <c r="KWS68" s="231"/>
      <c r="KWT68" s="231"/>
      <c r="KWU68" s="246"/>
      <c r="KWV68" s="247"/>
      <c r="KWW68" s="248"/>
      <c r="KWX68" s="235"/>
      <c r="KWY68" s="235"/>
      <c r="KWZ68" s="235"/>
      <c r="KXA68" s="99"/>
      <c r="KXB68" s="235"/>
      <c r="KXC68" s="235"/>
      <c r="KXD68" s="235"/>
      <c r="KXE68" s="226"/>
      <c r="KXF68" s="249"/>
      <c r="KXG68" s="227"/>
      <c r="KXH68" s="250"/>
      <c r="KXI68" s="235"/>
      <c r="KXJ68" s="235"/>
      <c r="KXK68" s="235"/>
      <c r="KXL68" s="235"/>
      <c r="KXM68" s="231"/>
      <c r="KXN68" s="231"/>
      <c r="KXO68" s="140"/>
      <c r="KXP68" s="235"/>
      <c r="KXQ68" s="231"/>
      <c r="KXR68" s="231"/>
      <c r="KXS68" s="231"/>
      <c r="KXT68" s="246"/>
      <c r="KXU68" s="247"/>
      <c r="KXV68" s="248"/>
      <c r="KXW68" s="235"/>
      <c r="KXX68" s="235"/>
      <c r="KXY68" s="235"/>
      <c r="KXZ68" s="99"/>
      <c r="KYA68" s="235"/>
      <c r="KYB68" s="235"/>
      <c r="KYC68" s="235"/>
      <c r="KYD68" s="226"/>
      <c r="KYE68" s="249"/>
      <c r="KYF68" s="227"/>
      <c r="KYG68" s="250"/>
      <c r="KYH68" s="235"/>
      <c r="KYI68" s="235"/>
      <c r="KYJ68" s="235"/>
      <c r="KYK68" s="235"/>
      <c r="KYL68" s="231"/>
      <c r="KYM68" s="231"/>
      <c r="KYN68" s="140"/>
      <c r="KYO68" s="235"/>
      <c r="KYP68" s="231"/>
      <c r="KYQ68" s="231"/>
      <c r="KYR68" s="231"/>
      <c r="KYS68" s="246"/>
      <c r="KYT68" s="247"/>
      <c r="KYU68" s="248"/>
      <c r="KYV68" s="235"/>
      <c r="KYW68" s="235"/>
      <c r="KYX68" s="235"/>
      <c r="KYY68" s="99"/>
      <c r="KYZ68" s="235"/>
      <c r="KZA68" s="235"/>
      <c r="KZB68" s="235"/>
      <c r="KZC68" s="226"/>
      <c r="KZD68" s="249"/>
      <c r="KZE68" s="227"/>
      <c r="KZF68" s="250"/>
      <c r="KZG68" s="235"/>
      <c r="KZH68" s="235"/>
      <c r="KZI68" s="235"/>
      <c r="KZJ68" s="235"/>
      <c r="KZK68" s="231"/>
      <c r="KZL68" s="231"/>
      <c r="KZM68" s="140"/>
      <c r="KZN68" s="235"/>
      <c r="KZO68" s="231"/>
      <c r="KZP68" s="231"/>
      <c r="KZQ68" s="231"/>
      <c r="KZR68" s="246"/>
      <c r="KZS68" s="247"/>
      <c r="KZT68" s="248"/>
      <c r="KZU68" s="235"/>
      <c r="KZV68" s="235"/>
      <c r="KZW68" s="235"/>
      <c r="KZX68" s="99"/>
      <c r="KZY68" s="235"/>
      <c r="KZZ68" s="235"/>
      <c r="LAA68" s="235"/>
      <c r="LAB68" s="226"/>
      <c r="LAC68" s="249"/>
      <c r="LAD68" s="227"/>
      <c r="LAE68" s="250"/>
      <c r="LAF68" s="235"/>
      <c r="LAG68" s="235"/>
      <c r="LAH68" s="235"/>
      <c r="LAI68" s="235"/>
      <c r="LAJ68" s="231"/>
      <c r="LAK68" s="231"/>
      <c r="LAL68" s="140"/>
      <c r="LAM68" s="235"/>
      <c r="LAN68" s="231"/>
      <c r="LAO68" s="231"/>
      <c r="LAP68" s="231"/>
      <c r="LAQ68" s="246"/>
      <c r="LAR68" s="247"/>
      <c r="LAS68" s="248"/>
      <c r="LAT68" s="235"/>
      <c r="LAU68" s="235"/>
      <c r="LAV68" s="235"/>
      <c r="LAW68" s="99"/>
      <c r="LAX68" s="235"/>
      <c r="LAY68" s="235"/>
      <c r="LAZ68" s="235"/>
      <c r="LBA68" s="226"/>
      <c r="LBB68" s="249"/>
      <c r="LBC68" s="227"/>
      <c r="LBD68" s="250"/>
      <c r="LBE68" s="235"/>
      <c r="LBF68" s="235"/>
      <c r="LBG68" s="235"/>
      <c r="LBH68" s="235"/>
      <c r="LBI68" s="231"/>
      <c r="LBJ68" s="231"/>
      <c r="LBK68" s="140"/>
      <c r="LBL68" s="235"/>
      <c r="LBM68" s="231"/>
      <c r="LBN68" s="231"/>
      <c r="LBO68" s="231"/>
      <c r="LBP68" s="246"/>
      <c r="LBQ68" s="247"/>
      <c r="LBR68" s="248"/>
      <c r="LBS68" s="235"/>
      <c r="LBT68" s="235"/>
      <c r="LBU68" s="235"/>
      <c r="LBV68" s="99"/>
      <c r="LBW68" s="235"/>
      <c r="LBX68" s="235"/>
      <c r="LBY68" s="235"/>
      <c r="LBZ68" s="226"/>
      <c r="LCA68" s="249"/>
      <c r="LCB68" s="227"/>
      <c r="LCC68" s="250"/>
      <c r="LCD68" s="235"/>
      <c r="LCE68" s="235"/>
      <c r="LCF68" s="235"/>
      <c r="LCG68" s="235"/>
      <c r="LCH68" s="231"/>
      <c r="LCI68" s="231"/>
      <c r="LCJ68" s="140"/>
      <c r="LCK68" s="235"/>
      <c r="LCL68" s="231"/>
      <c r="LCM68" s="231"/>
      <c r="LCN68" s="231"/>
      <c r="LCO68" s="246"/>
      <c r="LCP68" s="247"/>
      <c r="LCQ68" s="248"/>
      <c r="LCR68" s="235"/>
      <c r="LCS68" s="235"/>
      <c r="LCT68" s="235"/>
      <c r="LCU68" s="99"/>
      <c r="LCV68" s="235"/>
      <c r="LCW68" s="235"/>
      <c r="LCX68" s="235"/>
      <c r="LCY68" s="226"/>
      <c r="LCZ68" s="249"/>
      <c r="LDA68" s="227"/>
      <c r="LDB68" s="250"/>
      <c r="LDC68" s="235"/>
      <c r="LDD68" s="235"/>
      <c r="LDE68" s="235"/>
      <c r="LDF68" s="235"/>
      <c r="LDG68" s="231"/>
      <c r="LDH68" s="231"/>
      <c r="LDI68" s="140"/>
      <c r="LDJ68" s="235"/>
      <c r="LDK68" s="231"/>
      <c r="LDL68" s="231"/>
      <c r="LDM68" s="231"/>
      <c r="LDN68" s="246"/>
      <c r="LDO68" s="247"/>
      <c r="LDP68" s="248"/>
      <c r="LDQ68" s="235"/>
      <c r="LDR68" s="235"/>
      <c r="LDS68" s="235"/>
      <c r="LDT68" s="99"/>
      <c r="LDU68" s="235"/>
      <c r="LDV68" s="235"/>
      <c r="LDW68" s="235"/>
      <c r="LDX68" s="226"/>
      <c r="LDY68" s="249"/>
      <c r="LDZ68" s="227"/>
      <c r="LEA68" s="250"/>
      <c r="LEB68" s="235"/>
      <c r="LEC68" s="235"/>
      <c r="LED68" s="235"/>
      <c r="LEE68" s="235"/>
      <c r="LEF68" s="231"/>
      <c r="LEG68" s="231"/>
      <c r="LEH68" s="140"/>
      <c r="LEI68" s="235"/>
      <c r="LEJ68" s="231"/>
      <c r="LEK68" s="231"/>
      <c r="LEL68" s="231"/>
      <c r="LEM68" s="246"/>
      <c r="LEN68" s="247"/>
      <c r="LEO68" s="248"/>
      <c r="LEP68" s="235"/>
      <c r="LEQ68" s="235"/>
      <c r="LER68" s="235"/>
      <c r="LES68" s="99"/>
      <c r="LET68" s="235"/>
      <c r="LEU68" s="235"/>
      <c r="LEV68" s="235"/>
      <c r="LEW68" s="226"/>
      <c r="LEX68" s="249"/>
      <c r="LEY68" s="227"/>
      <c r="LEZ68" s="250"/>
      <c r="LFA68" s="235"/>
      <c r="LFB68" s="235"/>
      <c r="LFC68" s="235"/>
      <c r="LFD68" s="235"/>
      <c r="LFE68" s="231"/>
      <c r="LFF68" s="231"/>
      <c r="LFG68" s="140"/>
      <c r="LFH68" s="235"/>
      <c r="LFI68" s="231"/>
      <c r="LFJ68" s="231"/>
      <c r="LFK68" s="231"/>
      <c r="LFL68" s="246"/>
      <c r="LFM68" s="247"/>
      <c r="LFN68" s="248"/>
      <c r="LFO68" s="235"/>
      <c r="LFP68" s="235"/>
      <c r="LFQ68" s="235"/>
      <c r="LFR68" s="99"/>
      <c r="LFS68" s="235"/>
      <c r="LFT68" s="235"/>
      <c r="LFU68" s="235"/>
      <c r="LFV68" s="226"/>
      <c r="LFW68" s="249"/>
      <c r="LFX68" s="227"/>
      <c r="LFY68" s="250"/>
      <c r="LFZ68" s="235"/>
      <c r="LGA68" s="235"/>
      <c r="LGB68" s="235"/>
      <c r="LGC68" s="235"/>
      <c r="LGD68" s="231"/>
      <c r="LGE68" s="231"/>
      <c r="LGF68" s="140"/>
      <c r="LGG68" s="235"/>
      <c r="LGH68" s="231"/>
      <c r="LGI68" s="231"/>
      <c r="LGJ68" s="231"/>
      <c r="LGK68" s="246"/>
      <c r="LGL68" s="247"/>
      <c r="LGM68" s="248"/>
      <c r="LGN68" s="235"/>
      <c r="LGO68" s="235"/>
      <c r="LGP68" s="235"/>
      <c r="LGQ68" s="99"/>
      <c r="LGR68" s="235"/>
      <c r="LGS68" s="235"/>
      <c r="LGT68" s="235"/>
      <c r="LGU68" s="226"/>
      <c r="LGV68" s="249"/>
      <c r="LGW68" s="227"/>
      <c r="LGX68" s="250"/>
      <c r="LGY68" s="235"/>
      <c r="LGZ68" s="235"/>
      <c r="LHA68" s="235"/>
      <c r="LHB68" s="235"/>
      <c r="LHC68" s="231"/>
      <c r="LHD68" s="231"/>
      <c r="LHE68" s="140"/>
      <c r="LHF68" s="235"/>
      <c r="LHG68" s="231"/>
      <c r="LHH68" s="231"/>
      <c r="LHI68" s="231"/>
      <c r="LHJ68" s="246"/>
      <c r="LHK68" s="247"/>
      <c r="LHL68" s="248"/>
      <c r="LHM68" s="235"/>
      <c r="LHN68" s="235"/>
      <c r="LHO68" s="235"/>
      <c r="LHP68" s="99"/>
      <c r="LHQ68" s="235"/>
      <c r="LHR68" s="235"/>
      <c r="LHS68" s="235"/>
      <c r="LHT68" s="226"/>
      <c r="LHU68" s="249"/>
      <c r="LHV68" s="227"/>
      <c r="LHW68" s="250"/>
      <c r="LHX68" s="235"/>
      <c r="LHY68" s="235"/>
      <c r="LHZ68" s="235"/>
      <c r="LIA68" s="235"/>
      <c r="LIB68" s="231"/>
      <c r="LIC68" s="231"/>
      <c r="LID68" s="140"/>
      <c r="LIE68" s="235"/>
      <c r="LIF68" s="231"/>
      <c r="LIG68" s="231"/>
      <c r="LIH68" s="231"/>
      <c r="LII68" s="246"/>
      <c r="LIJ68" s="247"/>
      <c r="LIK68" s="248"/>
      <c r="LIL68" s="235"/>
      <c r="LIM68" s="235"/>
      <c r="LIN68" s="235"/>
      <c r="LIO68" s="99"/>
      <c r="LIP68" s="235"/>
      <c r="LIQ68" s="235"/>
      <c r="LIR68" s="235"/>
      <c r="LIS68" s="226"/>
      <c r="LIT68" s="249"/>
      <c r="LIU68" s="227"/>
      <c r="LIV68" s="250"/>
      <c r="LIW68" s="235"/>
      <c r="LIX68" s="235"/>
      <c r="LIY68" s="235"/>
      <c r="LIZ68" s="235"/>
      <c r="LJA68" s="231"/>
      <c r="LJB68" s="231"/>
      <c r="LJC68" s="140"/>
      <c r="LJD68" s="235"/>
      <c r="LJE68" s="231"/>
      <c r="LJF68" s="231"/>
      <c r="LJG68" s="231"/>
      <c r="LJH68" s="246"/>
      <c r="LJI68" s="247"/>
      <c r="LJJ68" s="248"/>
      <c r="LJK68" s="235"/>
      <c r="LJL68" s="235"/>
      <c r="LJM68" s="235"/>
      <c r="LJN68" s="99"/>
      <c r="LJO68" s="235"/>
      <c r="LJP68" s="235"/>
      <c r="LJQ68" s="235"/>
      <c r="LJR68" s="226"/>
      <c r="LJS68" s="249"/>
      <c r="LJT68" s="227"/>
      <c r="LJU68" s="250"/>
      <c r="LJV68" s="235"/>
      <c r="LJW68" s="235"/>
      <c r="LJX68" s="235"/>
      <c r="LJY68" s="235"/>
      <c r="LJZ68" s="231"/>
      <c r="LKA68" s="231"/>
      <c r="LKB68" s="140"/>
      <c r="LKC68" s="235"/>
      <c r="LKD68" s="231"/>
      <c r="LKE68" s="231"/>
      <c r="LKF68" s="231"/>
      <c r="LKG68" s="246"/>
      <c r="LKH68" s="247"/>
      <c r="LKI68" s="248"/>
      <c r="LKJ68" s="235"/>
      <c r="LKK68" s="235"/>
      <c r="LKL68" s="235"/>
      <c r="LKM68" s="99"/>
      <c r="LKN68" s="235"/>
      <c r="LKO68" s="235"/>
      <c r="LKP68" s="235"/>
      <c r="LKQ68" s="226"/>
      <c r="LKR68" s="249"/>
      <c r="LKS68" s="227"/>
      <c r="LKT68" s="250"/>
      <c r="LKU68" s="235"/>
      <c r="LKV68" s="235"/>
      <c r="LKW68" s="235"/>
      <c r="LKX68" s="235"/>
      <c r="LKY68" s="231"/>
      <c r="LKZ68" s="231"/>
      <c r="LLA68" s="140"/>
      <c r="LLB68" s="235"/>
      <c r="LLC68" s="231"/>
      <c r="LLD68" s="231"/>
      <c r="LLE68" s="231"/>
      <c r="LLF68" s="246"/>
      <c r="LLG68" s="247"/>
      <c r="LLH68" s="248"/>
      <c r="LLI68" s="235"/>
      <c r="LLJ68" s="235"/>
      <c r="LLK68" s="235"/>
      <c r="LLL68" s="99"/>
      <c r="LLM68" s="235"/>
      <c r="LLN68" s="235"/>
      <c r="LLO68" s="235"/>
      <c r="LLP68" s="226"/>
      <c r="LLQ68" s="249"/>
      <c r="LLR68" s="227"/>
      <c r="LLS68" s="250"/>
      <c r="LLT68" s="235"/>
      <c r="LLU68" s="235"/>
      <c r="LLV68" s="235"/>
      <c r="LLW68" s="235"/>
      <c r="LLX68" s="231"/>
      <c r="LLY68" s="231"/>
      <c r="LLZ68" s="140"/>
      <c r="LMA68" s="235"/>
      <c r="LMB68" s="231"/>
      <c r="LMC68" s="231"/>
      <c r="LMD68" s="231"/>
      <c r="LME68" s="246"/>
      <c r="LMF68" s="247"/>
      <c r="LMG68" s="248"/>
      <c r="LMH68" s="235"/>
      <c r="LMI68" s="235"/>
      <c r="LMJ68" s="235"/>
      <c r="LMK68" s="99"/>
      <c r="LML68" s="235"/>
      <c r="LMM68" s="235"/>
      <c r="LMN68" s="235"/>
      <c r="LMO68" s="226"/>
      <c r="LMP68" s="249"/>
      <c r="LMQ68" s="227"/>
      <c r="LMR68" s="250"/>
      <c r="LMS68" s="235"/>
      <c r="LMT68" s="235"/>
      <c r="LMU68" s="235"/>
      <c r="LMV68" s="235"/>
      <c r="LMW68" s="231"/>
      <c r="LMX68" s="231"/>
      <c r="LMY68" s="140"/>
      <c r="LMZ68" s="235"/>
      <c r="LNA68" s="231"/>
      <c r="LNB68" s="231"/>
      <c r="LNC68" s="231"/>
      <c r="LND68" s="246"/>
      <c r="LNE68" s="247"/>
      <c r="LNF68" s="248"/>
      <c r="LNG68" s="235"/>
      <c r="LNH68" s="235"/>
      <c r="LNI68" s="235"/>
      <c r="LNJ68" s="99"/>
      <c r="LNK68" s="235"/>
      <c r="LNL68" s="235"/>
      <c r="LNM68" s="235"/>
      <c r="LNN68" s="226"/>
      <c r="LNO68" s="249"/>
      <c r="LNP68" s="227"/>
      <c r="LNQ68" s="250"/>
      <c r="LNR68" s="235"/>
      <c r="LNS68" s="235"/>
      <c r="LNT68" s="235"/>
      <c r="LNU68" s="235"/>
      <c r="LNV68" s="231"/>
      <c r="LNW68" s="231"/>
      <c r="LNX68" s="140"/>
      <c r="LNY68" s="235"/>
      <c r="LNZ68" s="231"/>
      <c r="LOA68" s="231"/>
      <c r="LOB68" s="231"/>
      <c r="LOC68" s="246"/>
      <c r="LOD68" s="247"/>
      <c r="LOE68" s="248"/>
      <c r="LOF68" s="235"/>
      <c r="LOG68" s="235"/>
      <c r="LOH68" s="235"/>
      <c r="LOI68" s="99"/>
      <c r="LOJ68" s="235"/>
      <c r="LOK68" s="235"/>
      <c r="LOL68" s="235"/>
      <c r="LOM68" s="226"/>
      <c r="LON68" s="249"/>
      <c r="LOO68" s="227"/>
      <c r="LOP68" s="250"/>
      <c r="LOQ68" s="235"/>
      <c r="LOR68" s="235"/>
      <c r="LOS68" s="235"/>
      <c r="LOT68" s="235"/>
      <c r="LOU68" s="231"/>
      <c r="LOV68" s="231"/>
      <c r="LOW68" s="140"/>
      <c r="LOX68" s="235"/>
      <c r="LOY68" s="231"/>
      <c r="LOZ68" s="231"/>
      <c r="LPA68" s="231"/>
      <c r="LPB68" s="246"/>
      <c r="LPC68" s="247"/>
      <c r="LPD68" s="248"/>
      <c r="LPE68" s="235"/>
      <c r="LPF68" s="235"/>
      <c r="LPG68" s="235"/>
      <c r="LPH68" s="99"/>
      <c r="LPI68" s="235"/>
      <c r="LPJ68" s="235"/>
      <c r="LPK68" s="235"/>
      <c r="LPL68" s="226"/>
      <c r="LPM68" s="249"/>
      <c r="LPN68" s="227"/>
      <c r="LPO68" s="250"/>
      <c r="LPP68" s="235"/>
      <c r="LPQ68" s="235"/>
      <c r="LPR68" s="235"/>
      <c r="LPS68" s="235"/>
      <c r="LPT68" s="231"/>
      <c r="LPU68" s="231"/>
      <c r="LPV68" s="140"/>
      <c r="LPW68" s="235"/>
      <c r="LPX68" s="231"/>
      <c r="LPY68" s="231"/>
      <c r="LPZ68" s="231"/>
      <c r="LQA68" s="246"/>
      <c r="LQB68" s="247"/>
      <c r="LQC68" s="248"/>
      <c r="LQD68" s="235"/>
      <c r="LQE68" s="235"/>
      <c r="LQF68" s="235"/>
      <c r="LQG68" s="99"/>
      <c r="LQH68" s="235"/>
      <c r="LQI68" s="235"/>
      <c r="LQJ68" s="235"/>
      <c r="LQK68" s="226"/>
      <c r="LQL68" s="249"/>
      <c r="LQM68" s="227"/>
      <c r="LQN68" s="250"/>
      <c r="LQO68" s="235"/>
      <c r="LQP68" s="235"/>
      <c r="LQQ68" s="235"/>
      <c r="LQR68" s="235"/>
      <c r="LQS68" s="231"/>
      <c r="LQT68" s="231"/>
      <c r="LQU68" s="140"/>
      <c r="LQV68" s="235"/>
      <c r="LQW68" s="231"/>
      <c r="LQX68" s="231"/>
      <c r="LQY68" s="231"/>
      <c r="LQZ68" s="246"/>
      <c r="LRA68" s="247"/>
      <c r="LRB68" s="248"/>
      <c r="LRC68" s="235"/>
      <c r="LRD68" s="235"/>
      <c r="LRE68" s="235"/>
      <c r="LRF68" s="99"/>
      <c r="LRG68" s="235"/>
      <c r="LRH68" s="235"/>
      <c r="LRI68" s="235"/>
      <c r="LRJ68" s="226"/>
      <c r="LRK68" s="249"/>
      <c r="LRL68" s="227"/>
      <c r="LRM68" s="250"/>
      <c r="LRN68" s="235"/>
      <c r="LRO68" s="235"/>
      <c r="LRP68" s="235"/>
      <c r="LRQ68" s="235"/>
      <c r="LRR68" s="231"/>
      <c r="LRS68" s="231"/>
      <c r="LRT68" s="140"/>
      <c r="LRU68" s="235"/>
      <c r="LRV68" s="231"/>
      <c r="LRW68" s="231"/>
      <c r="LRX68" s="231"/>
      <c r="LRY68" s="246"/>
      <c r="LRZ68" s="247"/>
      <c r="LSA68" s="248"/>
      <c r="LSB68" s="235"/>
      <c r="LSC68" s="235"/>
      <c r="LSD68" s="235"/>
      <c r="LSE68" s="99"/>
      <c r="LSF68" s="235"/>
      <c r="LSG68" s="235"/>
      <c r="LSH68" s="235"/>
      <c r="LSI68" s="226"/>
      <c r="LSJ68" s="249"/>
      <c r="LSK68" s="227"/>
      <c r="LSL68" s="250"/>
      <c r="LSM68" s="235"/>
      <c r="LSN68" s="235"/>
      <c r="LSO68" s="235"/>
      <c r="LSP68" s="235"/>
      <c r="LSQ68" s="231"/>
      <c r="LSR68" s="231"/>
      <c r="LSS68" s="140"/>
      <c r="LST68" s="235"/>
      <c r="LSU68" s="231"/>
      <c r="LSV68" s="231"/>
      <c r="LSW68" s="231"/>
      <c r="LSX68" s="246"/>
      <c r="LSY68" s="247"/>
      <c r="LSZ68" s="248"/>
      <c r="LTA68" s="235"/>
      <c r="LTB68" s="235"/>
      <c r="LTC68" s="235"/>
      <c r="LTD68" s="99"/>
      <c r="LTE68" s="235"/>
      <c r="LTF68" s="235"/>
      <c r="LTG68" s="235"/>
      <c r="LTH68" s="226"/>
      <c r="LTI68" s="249"/>
      <c r="LTJ68" s="227"/>
      <c r="LTK68" s="250"/>
      <c r="LTL68" s="235"/>
      <c r="LTM68" s="235"/>
      <c r="LTN68" s="235"/>
      <c r="LTO68" s="235"/>
      <c r="LTP68" s="231"/>
      <c r="LTQ68" s="231"/>
      <c r="LTR68" s="140"/>
      <c r="LTS68" s="235"/>
      <c r="LTT68" s="231"/>
      <c r="LTU68" s="231"/>
      <c r="LTV68" s="231"/>
      <c r="LTW68" s="246"/>
      <c r="LTX68" s="247"/>
      <c r="LTY68" s="248"/>
      <c r="LTZ68" s="235"/>
      <c r="LUA68" s="235"/>
      <c r="LUB68" s="235"/>
      <c r="LUC68" s="99"/>
      <c r="LUD68" s="235"/>
      <c r="LUE68" s="235"/>
      <c r="LUF68" s="235"/>
      <c r="LUG68" s="226"/>
      <c r="LUH68" s="249"/>
      <c r="LUI68" s="227"/>
      <c r="LUJ68" s="250"/>
      <c r="LUK68" s="235"/>
      <c r="LUL68" s="235"/>
      <c r="LUM68" s="235"/>
      <c r="LUN68" s="235"/>
      <c r="LUO68" s="231"/>
      <c r="LUP68" s="231"/>
      <c r="LUQ68" s="140"/>
      <c r="LUR68" s="235"/>
      <c r="LUS68" s="231"/>
      <c r="LUT68" s="231"/>
      <c r="LUU68" s="231"/>
      <c r="LUV68" s="246"/>
      <c r="LUW68" s="247"/>
      <c r="LUX68" s="248"/>
      <c r="LUY68" s="235"/>
      <c r="LUZ68" s="235"/>
      <c r="LVA68" s="235"/>
      <c r="LVB68" s="99"/>
      <c r="LVC68" s="235"/>
      <c r="LVD68" s="235"/>
      <c r="LVE68" s="235"/>
      <c r="LVF68" s="226"/>
      <c r="LVG68" s="249"/>
      <c r="LVH68" s="227"/>
      <c r="LVI68" s="250"/>
      <c r="LVJ68" s="235"/>
      <c r="LVK68" s="235"/>
      <c r="LVL68" s="235"/>
      <c r="LVM68" s="235"/>
      <c r="LVN68" s="231"/>
      <c r="LVO68" s="231"/>
      <c r="LVP68" s="140"/>
      <c r="LVQ68" s="235"/>
      <c r="LVR68" s="231"/>
      <c r="LVS68" s="231"/>
      <c r="LVT68" s="231"/>
      <c r="LVU68" s="246"/>
      <c r="LVV68" s="247"/>
      <c r="LVW68" s="248"/>
      <c r="LVX68" s="235"/>
      <c r="LVY68" s="235"/>
      <c r="LVZ68" s="235"/>
      <c r="LWA68" s="99"/>
      <c r="LWB68" s="235"/>
      <c r="LWC68" s="235"/>
      <c r="LWD68" s="235"/>
      <c r="LWE68" s="226"/>
      <c r="LWF68" s="249"/>
      <c r="LWG68" s="227"/>
      <c r="LWH68" s="250"/>
      <c r="LWI68" s="235"/>
      <c r="LWJ68" s="235"/>
      <c r="LWK68" s="235"/>
      <c r="LWL68" s="235"/>
      <c r="LWM68" s="231"/>
      <c r="LWN68" s="231"/>
      <c r="LWO68" s="140"/>
      <c r="LWP68" s="235"/>
      <c r="LWQ68" s="231"/>
      <c r="LWR68" s="231"/>
      <c r="LWS68" s="231"/>
      <c r="LWT68" s="246"/>
      <c r="LWU68" s="247"/>
      <c r="LWV68" s="248"/>
      <c r="LWW68" s="235"/>
      <c r="LWX68" s="235"/>
      <c r="LWY68" s="235"/>
      <c r="LWZ68" s="99"/>
      <c r="LXA68" s="235"/>
      <c r="LXB68" s="235"/>
      <c r="LXC68" s="235"/>
      <c r="LXD68" s="226"/>
      <c r="LXE68" s="249"/>
      <c r="LXF68" s="227"/>
      <c r="LXG68" s="250"/>
      <c r="LXH68" s="235"/>
      <c r="LXI68" s="235"/>
      <c r="LXJ68" s="235"/>
      <c r="LXK68" s="235"/>
      <c r="LXL68" s="231"/>
      <c r="LXM68" s="231"/>
      <c r="LXN68" s="140"/>
      <c r="LXO68" s="235"/>
      <c r="LXP68" s="231"/>
      <c r="LXQ68" s="231"/>
      <c r="LXR68" s="231"/>
      <c r="LXS68" s="246"/>
      <c r="LXT68" s="247"/>
      <c r="LXU68" s="248"/>
      <c r="LXV68" s="235"/>
      <c r="LXW68" s="235"/>
      <c r="LXX68" s="235"/>
      <c r="LXY68" s="99"/>
      <c r="LXZ68" s="235"/>
      <c r="LYA68" s="235"/>
      <c r="LYB68" s="235"/>
      <c r="LYC68" s="226"/>
      <c r="LYD68" s="249"/>
      <c r="LYE68" s="227"/>
      <c r="LYF68" s="250"/>
      <c r="LYG68" s="235"/>
      <c r="LYH68" s="235"/>
      <c r="LYI68" s="235"/>
      <c r="LYJ68" s="235"/>
      <c r="LYK68" s="231"/>
      <c r="LYL68" s="231"/>
      <c r="LYM68" s="140"/>
      <c r="LYN68" s="235"/>
      <c r="LYO68" s="231"/>
      <c r="LYP68" s="231"/>
      <c r="LYQ68" s="231"/>
      <c r="LYR68" s="246"/>
      <c r="LYS68" s="247"/>
      <c r="LYT68" s="248"/>
      <c r="LYU68" s="235"/>
      <c r="LYV68" s="235"/>
      <c r="LYW68" s="235"/>
      <c r="LYX68" s="99"/>
      <c r="LYY68" s="235"/>
      <c r="LYZ68" s="235"/>
      <c r="LZA68" s="235"/>
      <c r="LZB68" s="226"/>
      <c r="LZC68" s="249"/>
      <c r="LZD68" s="227"/>
      <c r="LZE68" s="250"/>
      <c r="LZF68" s="235"/>
      <c r="LZG68" s="235"/>
      <c r="LZH68" s="235"/>
      <c r="LZI68" s="235"/>
      <c r="LZJ68" s="231"/>
      <c r="LZK68" s="231"/>
      <c r="LZL68" s="140"/>
      <c r="LZM68" s="235"/>
      <c r="LZN68" s="231"/>
      <c r="LZO68" s="231"/>
      <c r="LZP68" s="231"/>
      <c r="LZQ68" s="246"/>
      <c r="LZR68" s="247"/>
      <c r="LZS68" s="248"/>
      <c r="LZT68" s="235"/>
      <c r="LZU68" s="235"/>
      <c r="LZV68" s="235"/>
      <c r="LZW68" s="99"/>
      <c r="LZX68" s="235"/>
      <c r="LZY68" s="235"/>
      <c r="LZZ68" s="235"/>
      <c r="MAA68" s="226"/>
      <c r="MAB68" s="249"/>
      <c r="MAC68" s="227"/>
      <c r="MAD68" s="250"/>
      <c r="MAE68" s="235"/>
      <c r="MAF68" s="235"/>
      <c r="MAG68" s="235"/>
      <c r="MAH68" s="235"/>
      <c r="MAI68" s="231"/>
      <c r="MAJ68" s="231"/>
      <c r="MAK68" s="140"/>
      <c r="MAL68" s="235"/>
      <c r="MAM68" s="231"/>
      <c r="MAN68" s="231"/>
      <c r="MAO68" s="231"/>
      <c r="MAP68" s="246"/>
      <c r="MAQ68" s="247"/>
      <c r="MAR68" s="248"/>
      <c r="MAS68" s="235"/>
      <c r="MAT68" s="235"/>
      <c r="MAU68" s="235"/>
      <c r="MAV68" s="99"/>
      <c r="MAW68" s="235"/>
      <c r="MAX68" s="235"/>
      <c r="MAY68" s="235"/>
      <c r="MAZ68" s="226"/>
      <c r="MBA68" s="249"/>
      <c r="MBB68" s="227"/>
      <c r="MBC68" s="250"/>
      <c r="MBD68" s="235"/>
      <c r="MBE68" s="235"/>
      <c r="MBF68" s="235"/>
      <c r="MBG68" s="235"/>
      <c r="MBH68" s="231"/>
      <c r="MBI68" s="231"/>
      <c r="MBJ68" s="140"/>
      <c r="MBK68" s="235"/>
      <c r="MBL68" s="231"/>
      <c r="MBM68" s="231"/>
      <c r="MBN68" s="231"/>
      <c r="MBO68" s="246"/>
      <c r="MBP68" s="247"/>
      <c r="MBQ68" s="248"/>
      <c r="MBR68" s="235"/>
      <c r="MBS68" s="235"/>
      <c r="MBT68" s="235"/>
      <c r="MBU68" s="99"/>
      <c r="MBV68" s="235"/>
      <c r="MBW68" s="235"/>
      <c r="MBX68" s="235"/>
      <c r="MBY68" s="226"/>
      <c r="MBZ68" s="249"/>
      <c r="MCA68" s="227"/>
      <c r="MCB68" s="250"/>
      <c r="MCC68" s="235"/>
      <c r="MCD68" s="235"/>
      <c r="MCE68" s="235"/>
      <c r="MCF68" s="235"/>
      <c r="MCG68" s="231"/>
      <c r="MCH68" s="231"/>
      <c r="MCI68" s="140"/>
      <c r="MCJ68" s="235"/>
      <c r="MCK68" s="231"/>
      <c r="MCL68" s="231"/>
      <c r="MCM68" s="231"/>
      <c r="MCN68" s="246"/>
      <c r="MCO68" s="247"/>
      <c r="MCP68" s="248"/>
      <c r="MCQ68" s="235"/>
      <c r="MCR68" s="235"/>
      <c r="MCS68" s="235"/>
      <c r="MCT68" s="99"/>
      <c r="MCU68" s="235"/>
      <c r="MCV68" s="235"/>
      <c r="MCW68" s="235"/>
      <c r="MCX68" s="226"/>
      <c r="MCY68" s="249"/>
      <c r="MCZ68" s="227"/>
      <c r="MDA68" s="250"/>
      <c r="MDB68" s="235"/>
      <c r="MDC68" s="235"/>
      <c r="MDD68" s="235"/>
      <c r="MDE68" s="235"/>
      <c r="MDF68" s="231"/>
      <c r="MDG68" s="231"/>
      <c r="MDH68" s="140"/>
      <c r="MDI68" s="235"/>
      <c r="MDJ68" s="231"/>
      <c r="MDK68" s="231"/>
      <c r="MDL68" s="231"/>
      <c r="MDM68" s="246"/>
      <c r="MDN68" s="247"/>
      <c r="MDO68" s="248"/>
      <c r="MDP68" s="235"/>
      <c r="MDQ68" s="235"/>
      <c r="MDR68" s="235"/>
      <c r="MDS68" s="99"/>
      <c r="MDT68" s="235"/>
      <c r="MDU68" s="235"/>
      <c r="MDV68" s="235"/>
      <c r="MDW68" s="226"/>
      <c r="MDX68" s="249"/>
      <c r="MDY68" s="227"/>
      <c r="MDZ68" s="250"/>
      <c r="MEA68" s="235"/>
      <c r="MEB68" s="235"/>
      <c r="MEC68" s="235"/>
      <c r="MED68" s="235"/>
      <c r="MEE68" s="231"/>
      <c r="MEF68" s="231"/>
      <c r="MEG68" s="140"/>
      <c r="MEH68" s="235"/>
      <c r="MEI68" s="231"/>
      <c r="MEJ68" s="231"/>
      <c r="MEK68" s="231"/>
      <c r="MEL68" s="246"/>
      <c r="MEM68" s="247"/>
      <c r="MEN68" s="248"/>
      <c r="MEO68" s="235"/>
      <c r="MEP68" s="235"/>
      <c r="MEQ68" s="235"/>
      <c r="MER68" s="99"/>
      <c r="MES68" s="235"/>
      <c r="MET68" s="235"/>
      <c r="MEU68" s="235"/>
      <c r="MEV68" s="226"/>
      <c r="MEW68" s="249"/>
      <c r="MEX68" s="227"/>
      <c r="MEY68" s="250"/>
      <c r="MEZ68" s="235"/>
      <c r="MFA68" s="235"/>
      <c r="MFB68" s="235"/>
      <c r="MFC68" s="235"/>
      <c r="MFD68" s="231"/>
      <c r="MFE68" s="231"/>
      <c r="MFF68" s="140"/>
      <c r="MFG68" s="235"/>
      <c r="MFH68" s="231"/>
      <c r="MFI68" s="231"/>
      <c r="MFJ68" s="231"/>
      <c r="MFK68" s="246"/>
      <c r="MFL68" s="247"/>
      <c r="MFM68" s="248"/>
      <c r="MFN68" s="235"/>
      <c r="MFO68" s="235"/>
      <c r="MFP68" s="235"/>
      <c r="MFQ68" s="99"/>
      <c r="MFR68" s="235"/>
      <c r="MFS68" s="235"/>
      <c r="MFT68" s="235"/>
      <c r="MFU68" s="226"/>
      <c r="MFV68" s="249"/>
      <c r="MFW68" s="227"/>
      <c r="MFX68" s="250"/>
      <c r="MFY68" s="235"/>
      <c r="MFZ68" s="235"/>
      <c r="MGA68" s="235"/>
      <c r="MGB68" s="235"/>
      <c r="MGC68" s="231"/>
      <c r="MGD68" s="231"/>
      <c r="MGE68" s="140"/>
      <c r="MGF68" s="235"/>
      <c r="MGG68" s="231"/>
      <c r="MGH68" s="231"/>
      <c r="MGI68" s="231"/>
      <c r="MGJ68" s="246"/>
      <c r="MGK68" s="247"/>
      <c r="MGL68" s="248"/>
      <c r="MGM68" s="235"/>
      <c r="MGN68" s="235"/>
      <c r="MGO68" s="235"/>
      <c r="MGP68" s="99"/>
      <c r="MGQ68" s="235"/>
      <c r="MGR68" s="235"/>
      <c r="MGS68" s="235"/>
      <c r="MGT68" s="226"/>
      <c r="MGU68" s="249"/>
      <c r="MGV68" s="227"/>
      <c r="MGW68" s="250"/>
      <c r="MGX68" s="235"/>
      <c r="MGY68" s="235"/>
      <c r="MGZ68" s="235"/>
      <c r="MHA68" s="235"/>
      <c r="MHB68" s="231"/>
      <c r="MHC68" s="231"/>
      <c r="MHD68" s="140"/>
      <c r="MHE68" s="235"/>
      <c r="MHF68" s="231"/>
      <c r="MHG68" s="231"/>
      <c r="MHH68" s="231"/>
      <c r="MHI68" s="246"/>
      <c r="MHJ68" s="247"/>
      <c r="MHK68" s="248"/>
      <c r="MHL68" s="235"/>
      <c r="MHM68" s="235"/>
      <c r="MHN68" s="235"/>
      <c r="MHO68" s="99"/>
      <c r="MHP68" s="235"/>
      <c r="MHQ68" s="235"/>
      <c r="MHR68" s="235"/>
      <c r="MHS68" s="226"/>
      <c r="MHT68" s="249"/>
      <c r="MHU68" s="227"/>
      <c r="MHV68" s="250"/>
      <c r="MHW68" s="235"/>
      <c r="MHX68" s="235"/>
      <c r="MHY68" s="235"/>
      <c r="MHZ68" s="235"/>
      <c r="MIA68" s="231"/>
      <c r="MIB68" s="231"/>
      <c r="MIC68" s="140"/>
      <c r="MID68" s="235"/>
      <c r="MIE68" s="231"/>
      <c r="MIF68" s="231"/>
      <c r="MIG68" s="231"/>
      <c r="MIH68" s="246"/>
      <c r="MII68" s="247"/>
      <c r="MIJ68" s="248"/>
      <c r="MIK68" s="235"/>
      <c r="MIL68" s="235"/>
      <c r="MIM68" s="235"/>
      <c r="MIN68" s="99"/>
      <c r="MIO68" s="235"/>
      <c r="MIP68" s="235"/>
      <c r="MIQ68" s="235"/>
      <c r="MIR68" s="226"/>
      <c r="MIS68" s="249"/>
      <c r="MIT68" s="227"/>
      <c r="MIU68" s="250"/>
      <c r="MIV68" s="235"/>
      <c r="MIW68" s="235"/>
      <c r="MIX68" s="235"/>
      <c r="MIY68" s="235"/>
      <c r="MIZ68" s="231"/>
      <c r="MJA68" s="231"/>
      <c r="MJB68" s="140"/>
      <c r="MJC68" s="235"/>
      <c r="MJD68" s="231"/>
      <c r="MJE68" s="231"/>
      <c r="MJF68" s="231"/>
      <c r="MJG68" s="246"/>
      <c r="MJH68" s="247"/>
      <c r="MJI68" s="248"/>
      <c r="MJJ68" s="235"/>
      <c r="MJK68" s="235"/>
      <c r="MJL68" s="235"/>
      <c r="MJM68" s="99"/>
      <c r="MJN68" s="235"/>
      <c r="MJO68" s="235"/>
      <c r="MJP68" s="235"/>
      <c r="MJQ68" s="226"/>
      <c r="MJR68" s="249"/>
      <c r="MJS68" s="227"/>
      <c r="MJT68" s="250"/>
      <c r="MJU68" s="235"/>
      <c r="MJV68" s="235"/>
      <c r="MJW68" s="235"/>
      <c r="MJX68" s="235"/>
      <c r="MJY68" s="231"/>
      <c r="MJZ68" s="231"/>
      <c r="MKA68" s="140"/>
      <c r="MKB68" s="235"/>
      <c r="MKC68" s="231"/>
      <c r="MKD68" s="231"/>
      <c r="MKE68" s="231"/>
      <c r="MKF68" s="246"/>
      <c r="MKG68" s="247"/>
      <c r="MKH68" s="248"/>
      <c r="MKI68" s="235"/>
      <c r="MKJ68" s="235"/>
      <c r="MKK68" s="235"/>
      <c r="MKL68" s="99"/>
      <c r="MKM68" s="235"/>
      <c r="MKN68" s="235"/>
      <c r="MKO68" s="235"/>
      <c r="MKP68" s="226"/>
      <c r="MKQ68" s="249"/>
      <c r="MKR68" s="227"/>
      <c r="MKS68" s="250"/>
      <c r="MKT68" s="235"/>
      <c r="MKU68" s="235"/>
      <c r="MKV68" s="235"/>
      <c r="MKW68" s="235"/>
      <c r="MKX68" s="231"/>
      <c r="MKY68" s="231"/>
      <c r="MKZ68" s="140"/>
      <c r="MLA68" s="235"/>
      <c r="MLB68" s="231"/>
      <c r="MLC68" s="231"/>
      <c r="MLD68" s="231"/>
      <c r="MLE68" s="246"/>
      <c r="MLF68" s="247"/>
      <c r="MLG68" s="248"/>
      <c r="MLH68" s="235"/>
      <c r="MLI68" s="235"/>
      <c r="MLJ68" s="235"/>
      <c r="MLK68" s="99"/>
      <c r="MLL68" s="235"/>
      <c r="MLM68" s="235"/>
      <c r="MLN68" s="235"/>
      <c r="MLO68" s="226"/>
      <c r="MLP68" s="249"/>
      <c r="MLQ68" s="227"/>
      <c r="MLR68" s="250"/>
      <c r="MLS68" s="235"/>
      <c r="MLT68" s="235"/>
      <c r="MLU68" s="235"/>
      <c r="MLV68" s="235"/>
      <c r="MLW68" s="231"/>
      <c r="MLX68" s="231"/>
      <c r="MLY68" s="140"/>
      <c r="MLZ68" s="235"/>
      <c r="MMA68" s="231"/>
      <c r="MMB68" s="231"/>
      <c r="MMC68" s="231"/>
      <c r="MMD68" s="246"/>
      <c r="MME68" s="247"/>
      <c r="MMF68" s="248"/>
      <c r="MMG68" s="235"/>
      <c r="MMH68" s="235"/>
      <c r="MMI68" s="235"/>
      <c r="MMJ68" s="99"/>
      <c r="MMK68" s="235"/>
      <c r="MML68" s="235"/>
      <c r="MMM68" s="235"/>
      <c r="MMN68" s="226"/>
      <c r="MMO68" s="249"/>
      <c r="MMP68" s="227"/>
      <c r="MMQ68" s="250"/>
      <c r="MMR68" s="235"/>
      <c r="MMS68" s="235"/>
      <c r="MMT68" s="235"/>
      <c r="MMU68" s="235"/>
      <c r="MMV68" s="231"/>
      <c r="MMW68" s="231"/>
      <c r="MMX68" s="140"/>
      <c r="MMY68" s="235"/>
      <c r="MMZ68" s="231"/>
      <c r="MNA68" s="231"/>
      <c r="MNB68" s="231"/>
      <c r="MNC68" s="246"/>
      <c r="MND68" s="247"/>
      <c r="MNE68" s="248"/>
      <c r="MNF68" s="235"/>
      <c r="MNG68" s="235"/>
      <c r="MNH68" s="235"/>
      <c r="MNI68" s="99"/>
      <c r="MNJ68" s="235"/>
      <c r="MNK68" s="235"/>
      <c r="MNL68" s="235"/>
      <c r="MNM68" s="226"/>
      <c r="MNN68" s="249"/>
      <c r="MNO68" s="227"/>
      <c r="MNP68" s="250"/>
      <c r="MNQ68" s="235"/>
      <c r="MNR68" s="235"/>
      <c r="MNS68" s="235"/>
      <c r="MNT68" s="235"/>
      <c r="MNU68" s="231"/>
      <c r="MNV68" s="231"/>
      <c r="MNW68" s="140"/>
      <c r="MNX68" s="235"/>
      <c r="MNY68" s="231"/>
      <c r="MNZ68" s="231"/>
      <c r="MOA68" s="231"/>
      <c r="MOB68" s="246"/>
      <c r="MOC68" s="247"/>
      <c r="MOD68" s="248"/>
      <c r="MOE68" s="235"/>
      <c r="MOF68" s="235"/>
      <c r="MOG68" s="235"/>
      <c r="MOH68" s="99"/>
      <c r="MOI68" s="235"/>
      <c r="MOJ68" s="235"/>
      <c r="MOK68" s="235"/>
      <c r="MOL68" s="226"/>
      <c r="MOM68" s="249"/>
      <c r="MON68" s="227"/>
      <c r="MOO68" s="250"/>
      <c r="MOP68" s="235"/>
      <c r="MOQ68" s="235"/>
      <c r="MOR68" s="235"/>
      <c r="MOS68" s="235"/>
      <c r="MOT68" s="231"/>
      <c r="MOU68" s="231"/>
      <c r="MOV68" s="140"/>
      <c r="MOW68" s="235"/>
      <c r="MOX68" s="231"/>
      <c r="MOY68" s="231"/>
      <c r="MOZ68" s="231"/>
      <c r="MPA68" s="246"/>
      <c r="MPB68" s="247"/>
      <c r="MPC68" s="248"/>
      <c r="MPD68" s="235"/>
      <c r="MPE68" s="235"/>
      <c r="MPF68" s="235"/>
      <c r="MPG68" s="99"/>
      <c r="MPH68" s="235"/>
      <c r="MPI68" s="235"/>
      <c r="MPJ68" s="235"/>
      <c r="MPK68" s="226"/>
      <c r="MPL68" s="249"/>
      <c r="MPM68" s="227"/>
      <c r="MPN68" s="250"/>
      <c r="MPO68" s="235"/>
      <c r="MPP68" s="235"/>
      <c r="MPQ68" s="235"/>
      <c r="MPR68" s="235"/>
      <c r="MPS68" s="231"/>
      <c r="MPT68" s="231"/>
      <c r="MPU68" s="140"/>
      <c r="MPV68" s="235"/>
      <c r="MPW68" s="231"/>
      <c r="MPX68" s="231"/>
      <c r="MPY68" s="231"/>
      <c r="MPZ68" s="246"/>
      <c r="MQA68" s="247"/>
      <c r="MQB68" s="248"/>
      <c r="MQC68" s="235"/>
      <c r="MQD68" s="235"/>
      <c r="MQE68" s="235"/>
      <c r="MQF68" s="99"/>
      <c r="MQG68" s="235"/>
      <c r="MQH68" s="235"/>
      <c r="MQI68" s="235"/>
      <c r="MQJ68" s="226"/>
      <c r="MQK68" s="249"/>
      <c r="MQL68" s="227"/>
      <c r="MQM68" s="250"/>
      <c r="MQN68" s="235"/>
      <c r="MQO68" s="235"/>
      <c r="MQP68" s="235"/>
      <c r="MQQ68" s="235"/>
      <c r="MQR68" s="231"/>
      <c r="MQS68" s="231"/>
      <c r="MQT68" s="140"/>
      <c r="MQU68" s="235"/>
      <c r="MQV68" s="231"/>
      <c r="MQW68" s="231"/>
      <c r="MQX68" s="231"/>
      <c r="MQY68" s="246"/>
      <c r="MQZ68" s="247"/>
      <c r="MRA68" s="248"/>
      <c r="MRB68" s="235"/>
      <c r="MRC68" s="235"/>
      <c r="MRD68" s="235"/>
      <c r="MRE68" s="99"/>
      <c r="MRF68" s="235"/>
      <c r="MRG68" s="235"/>
      <c r="MRH68" s="235"/>
      <c r="MRI68" s="226"/>
      <c r="MRJ68" s="249"/>
      <c r="MRK68" s="227"/>
      <c r="MRL68" s="250"/>
      <c r="MRM68" s="235"/>
      <c r="MRN68" s="235"/>
      <c r="MRO68" s="235"/>
      <c r="MRP68" s="235"/>
      <c r="MRQ68" s="231"/>
      <c r="MRR68" s="231"/>
      <c r="MRS68" s="140"/>
      <c r="MRT68" s="235"/>
      <c r="MRU68" s="231"/>
      <c r="MRV68" s="231"/>
      <c r="MRW68" s="231"/>
      <c r="MRX68" s="246"/>
      <c r="MRY68" s="247"/>
      <c r="MRZ68" s="248"/>
      <c r="MSA68" s="235"/>
      <c r="MSB68" s="235"/>
      <c r="MSC68" s="235"/>
      <c r="MSD68" s="99"/>
      <c r="MSE68" s="235"/>
      <c r="MSF68" s="235"/>
      <c r="MSG68" s="235"/>
      <c r="MSH68" s="226"/>
      <c r="MSI68" s="249"/>
      <c r="MSJ68" s="227"/>
      <c r="MSK68" s="250"/>
      <c r="MSL68" s="235"/>
      <c r="MSM68" s="235"/>
      <c r="MSN68" s="235"/>
      <c r="MSO68" s="235"/>
      <c r="MSP68" s="231"/>
      <c r="MSQ68" s="231"/>
      <c r="MSR68" s="140"/>
      <c r="MSS68" s="235"/>
      <c r="MST68" s="231"/>
      <c r="MSU68" s="231"/>
      <c r="MSV68" s="231"/>
      <c r="MSW68" s="246"/>
      <c r="MSX68" s="247"/>
      <c r="MSY68" s="248"/>
      <c r="MSZ68" s="235"/>
      <c r="MTA68" s="235"/>
      <c r="MTB68" s="235"/>
      <c r="MTC68" s="99"/>
      <c r="MTD68" s="235"/>
      <c r="MTE68" s="235"/>
      <c r="MTF68" s="235"/>
      <c r="MTG68" s="226"/>
      <c r="MTH68" s="249"/>
      <c r="MTI68" s="227"/>
      <c r="MTJ68" s="250"/>
      <c r="MTK68" s="235"/>
      <c r="MTL68" s="235"/>
      <c r="MTM68" s="235"/>
      <c r="MTN68" s="235"/>
      <c r="MTO68" s="231"/>
      <c r="MTP68" s="231"/>
      <c r="MTQ68" s="140"/>
      <c r="MTR68" s="235"/>
      <c r="MTS68" s="231"/>
      <c r="MTT68" s="231"/>
      <c r="MTU68" s="231"/>
      <c r="MTV68" s="246"/>
      <c r="MTW68" s="247"/>
      <c r="MTX68" s="248"/>
      <c r="MTY68" s="235"/>
      <c r="MTZ68" s="235"/>
      <c r="MUA68" s="235"/>
      <c r="MUB68" s="99"/>
      <c r="MUC68" s="235"/>
      <c r="MUD68" s="235"/>
      <c r="MUE68" s="235"/>
      <c r="MUF68" s="226"/>
      <c r="MUG68" s="249"/>
      <c r="MUH68" s="227"/>
      <c r="MUI68" s="250"/>
      <c r="MUJ68" s="235"/>
      <c r="MUK68" s="235"/>
      <c r="MUL68" s="235"/>
      <c r="MUM68" s="235"/>
      <c r="MUN68" s="231"/>
      <c r="MUO68" s="231"/>
      <c r="MUP68" s="140"/>
      <c r="MUQ68" s="235"/>
      <c r="MUR68" s="231"/>
      <c r="MUS68" s="231"/>
      <c r="MUT68" s="231"/>
      <c r="MUU68" s="246"/>
      <c r="MUV68" s="247"/>
      <c r="MUW68" s="248"/>
      <c r="MUX68" s="235"/>
      <c r="MUY68" s="235"/>
      <c r="MUZ68" s="235"/>
      <c r="MVA68" s="99"/>
      <c r="MVB68" s="235"/>
      <c r="MVC68" s="235"/>
      <c r="MVD68" s="235"/>
      <c r="MVE68" s="226"/>
      <c r="MVF68" s="249"/>
      <c r="MVG68" s="227"/>
      <c r="MVH68" s="250"/>
      <c r="MVI68" s="235"/>
      <c r="MVJ68" s="235"/>
      <c r="MVK68" s="235"/>
      <c r="MVL68" s="235"/>
      <c r="MVM68" s="231"/>
      <c r="MVN68" s="231"/>
      <c r="MVO68" s="140"/>
      <c r="MVP68" s="235"/>
      <c r="MVQ68" s="231"/>
      <c r="MVR68" s="231"/>
      <c r="MVS68" s="231"/>
      <c r="MVT68" s="246"/>
      <c r="MVU68" s="247"/>
      <c r="MVV68" s="248"/>
      <c r="MVW68" s="235"/>
      <c r="MVX68" s="235"/>
      <c r="MVY68" s="235"/>
      <c r="MVZ68" s="99"/>
      <c r="MWA68" s="235"/>
      <c r="MWB68" s="235"/>
      <c r="MWC68" s="235"/>
      <c r="MWD68" s="226"/>
      <c r="MWE68" s="249"/>
      <c r="MWF68" s="227"/>
      <c r="MWG68" s="250"/>
      <c r="MWH68" s="235"/>
      <c r="MWI68" s="235"/>
      <c r="MWJ68" s="235"/>
      <c r="MWK68" s="235"/>
      <c r="MWL68" s="231"/>
      <c r="MWM68" s="231"/>
      <c r="MWN68" s="140"/>
      <c r="MWO68" s="235"/>
      <c r="MWP68" s="231"/>
      <c r="MWQ68" s="231"/>
      <c r="MWR68" s="231"/>
      <c r="MWS68" s="246"/>
      <c r="MWT68" s="247"/>
      <c r="MWU68" s="248"/>
      <c r="MWV68" s="235"/>
      <c r="MWW68" s="235"/>
      <c r="MWX68" s="235"/>
      <c r="MWY68" s="99"/>
      <c r="MWZ68" s="235"/>
      <c r="MXA68" s="235"/>
      <c r="MXB68" s="235"/>
      <c r="MXC68" s="226"/>
      <c r="MXD68" s="249"/>
      <c r="MXE68" s="227"/>
      <c r="MXF68" s="250"/>
      <c r="MXG68" s="235"/>
      <c r="MXH68" s="235"/>
      <c r="MXI68" s="235"/>
      <c r="MXJ68" s="235"/>
      <c r="MXK68" s="231"/>
      <c r="MXL68" s="231"/>
      <c r="MXM68" s="140"/>
      <c r="MXN68" s="235"/>
      <c r="MXO68" s="231"/>
      <c r="MXP68" s="231"/>
      <c r="MXQ68" s="231"/>
      <c r="MXR68" s="246"/>
      <c r="MXS68" s="247"/>
      <c r="MXT68" s="248"/>
      <c r="MXU68" s="235"/>
      <c r="MXV68" s="235"/>
      <c r="MXW68" s="235"/>
      <c r="MXX68" s="99"/>
      <c r="MXY68" s="235"/>
      <c r="MXZ68" s="235"/>
      <c r="MYA68" s="235"/>
      <c r="MYB68" s="226"/>
      <c r="MYC68" s="249"/>
      <c r="MYD68" s="227"/>
      <c r="MYE68" s="250"/>
      <c r="MYF68" s="235"/>
      <c r="MYG68" s="235"/>
      <c r="MYH68" s="235"/>
      <c r="MYI68" s="235"/>
      <c r="MYJ68" s="231"/>
      <c r="MYK68" s="231"/>
      <c r="MYL68" s="140"/>
      <c r="MYM68" s="235"/>
      <c r="MYN68" s="231"/>
      <c r="MYO68" s="231"/>
      <c r="MYP68" s="231"/>
      <c r="MYQ68" s="246"/>
      <c r="MYR68" s="247"/>
      <c r="MYS68" s="248"/>
      <c r="MYT68" s="235"/>
      <c r="MYU68" s="235"/>
      <c r="MYV68" s="235"/>
      <c r="MYW68" s="99"/>
      <c r="MYX68" s="235"/>
      <c r="MYY68" s="235"/>
      <c r="MYZ68" s="235"/>
      <c r="MZA68" s="226"/>
      <c r="MZB68" s="249"/>
      <c r="MZC68" s="227"/>
      <c r="MZD68" s="250"/>
      <c r="MZE68" s="235"/>
      <c r="MZF68" s="235"/>
      <c r="MZG68" s="235"/>
      <c r="MZH68" s="235"/>
      <c r="MZI68" s="231"/>
      <c r="MZJ68" s="231"/>
      <c r="MZK68" s="140"/>
      <c r="MZL68" s="235"/>
      <c r="MZM68" s="231"/>
      <c r="MZN68" s="231"/>
      <c r="MZO68" s="231"/>
      <c r="MZP68" s="246"/>
      <c r="MZQ68" s="247"/>
      <c r="MZR68" s="248"/>
      <c r="MZS68" s="235"/>
      <c r="MZT68" s="235"/>
      <c r="MZU68" s="235"/>
      <c r="MZV68" s="99"/>
      <c r="MZW68" s="235"/>
      <c r="MZX68" s="235"/>
      <c r="MZY68" s="235"/>
      <c r="MZZ68" s="226"/>
      <c r="NAA68" s="249"/>
      <c r="NAB68" s="227"/>
      <c r="NAC68" s="250"/>
      <c r="NAD68" s="235"/>
      <c r="NAE68" s="235"/>
      <c r="NAF68" s="235"/>
      <c r="NAG68" s="235"/>
      <c r="NAH68" s="231"/>
      <c r="NAI68" s="231"/>
      <c r="NAJ68" s="140"/>
      <c r="NAK68" s="235"/>
      <c r="NAL68" s="231"/>
      <c r="NAM68" s="231"/>
      <c r="NAN68" s="231"/>
      <c r="NAO68" s="246"/>
      <c r="NAP68" s="247"/>
      <c r="NAQ68" s="248"/>
      <c r="NAR68" s="235"/>
      <c r="NAS68" s="235"/>
      <c r="NAT68" s="235"/>
      <c r="NAU68" s="99"/>
      <c r="NAV68" s="235"/>
      <c r="NAW68" s="235"/>
      <c r="NAX68" s="235"/>
      <c r="NAY68" s="226"/>
      <c r="NAZ68" s="249"/>
      <c r="NBA68" s="227"/>
      <c r="NBB68" s="250"/>
      <c r="NBC68" s="235"/>
      <c r="NBD68" s="235"/>
      <c r="NBE68" s="235"/>
      <c r="NBF68" s="235"/>
      <c r="NBG68" s="231"/>
      <c r="NBH68" s="231"/>
      <c r="NBI68" s="140"/>
      <c r="NBJ68" s="235"/>
      <c r="NBK68" s="231"/>
      <c r="NBL68" s="231"/>
      <c r="NBM68" s="231"/>
      <c r="NBN68" s="246"/>
      <c r="NBO68" s="247"/>
      <c r="NBP68" s="248"/>
      <c r="NBQ68" s="235"/>
      <c r="NBR68" s="235"/>
      <c r="NBS68" s="235"/>
      <c r="NBT68" s="99"/>
      <c r="NBU68" s="235"/>
      <c r="NBV68" s="235"/>
      <c r="NBW68" s="235"/>
      <c r="NBX68" s="226"/>
      <c r="NBY68" s="249"/>
      <c r="NBZ68" s="227"/>
      <c r="NCA68" s="250"/>
      <c r="NCB68" s="235"/>
      <c r="NCC68" s="235"/>
      <c r="NCD68" s="235"/>
      <c r="NCE68" s="235"/>
      <c r="NCF68" s="231"/>
      <c r="NCG68" s="231"/>
      <c r="NCH68" s="140"/>
      <c r="NCI68" s="235"/>
      <c r="NCJ68" s="231"/>
      <c r="NCK68" s="231"/>
      <c r="NCL68" s="231"/>
      <c r="NCM68" s="246"/>
      <c r="NCN68" s="247"/>
      <c r="NCO68" s="248"/>
      <c r="NCP68" s="235"/>
      <c r="NCQ68" s="235"/>
      <c r="NCR68" s="235"/>
      <c r="NCS68" s="99"/>
      <c r="NCT68" s="235"/>
      <c r="NCU68" s="235"/>
      <c r="NCV68" s="235"/>
      <c r="NCW68" s="226"/>
      <c r="NCX68" s="249"/>
      <c r="NCY68" s="227"/>
      <c r="NCZ68" s="250"/>
      <c r="NDA68" s="235"/>
      <c r="NDB68" s="235"/>
      <c r="NDC68" s="235"/>
      <c r="NDD68" s="235"/>
      <c r="NDE68" s="231"/>
      <c r="NDF68" s="231"/>
      <c r="NDG68" s="140"/>
      <c r="NDH68" s="235"/>
      <c r="NDI68" s="231"/>
      <c r="NDJ68" s="231"/>
      <c r="NDK68" s="231"/>
      <c r="NDL68" s="246"/>
      <c r="NDM68" s="247"/>
      <c r="NDN68" s="248"/>
      <c r="NDO68" s="235"/>
      <c r="NDP68" s="235"/>
      <c r="NDQ68" s="235"/>
      <c r="NDR68" s="99"/>
      <c r="NDS68" s="235"/>
      <c r="NDT68" s="235"/>
      <c r="NDU68" s="235"/>
      <c r="NDV68" s="226"/>
      <c r="NDW68" s="249"/>
      <c r="NDX68" s="227"/>
      <c r="NDY68" s="250"/>
      <c r="NDZ68" s="235"/>
      <c r="NEA68" s="235"/>
      <c r="NEB68" s="235"/>
      <c r="NEC68" s="235"/>
      <c r="NED68" s="231"/>
      <c r="NEE68" s="231"/>
      <c r="NEF68" s="140"/>
      <c r="NEG68" s="235"/>
      <c r="NEH68" s="231"/>
      <c r="NEI68" s="231"/>
      <c r="NEJ68" s="231"/>
      <c r="NEK68" s="246"/>
      <c r="NEL68" s="247"/>
      <c r="NEM68" s="248"/>
      <c r="NEN68" s="235"/>
      <c r="NEO68" s="235"/>
      <c r="NEP68" s="235"/>
      <c r="NEQ68" s="99"/>
      <c r="NER68" s="235"/>
      <c r="NES68" s="235"/>
      <c r="NET68" s="235"/>
      <c r="NEU68" s="226"/>
      <c r="NEV68" s="249"/>
      <c r="NEW68" s="227"/>
      <c r="NEX68" s="250"/>
      <c r="NEY68" s="235"/>
      <c r="NEZ68" s="235"/>
      <c r="NFA68" s="235"/>
      <c r="NFB68" s="235"/>
      <c r="NFC68" s="231"/>
      <c r="NFD68" s="231"/>
      <c r="NFE68" s="140"/>
      <c r="NFF68" s="235"/>
      <c r="NFG68" s="231"/>
      <c r="NFH68" s="231"/>
      <c r="NFI68" s="231"/>
      <c r="NFJ68" s="246"/>
      <c r="NFK68" s="247"/>
      <c r="NFL68" s="248"/>
      <c r="NFM68" s="235"/>
      <c r="NFN68" s="235"/>
      <c r="NFO68" s="235"/>
      <c r="NFP68" s="99"/>
      <c r="NFQ68" s="235"/>
      <c r="NFR68" s="235"/>
      <c r="NFS68" s="235"/>
      <c r="NFT68" s="226"/>
      <c r="NFU68" s="249"/>
      <c r="NFV68" s="227"/>
      <c r="NFW68" s="250"/>
      <c r="NFX68" s="235"/>
      <c r="NFY68" s="235"/>
      <c r="NFZ68" s="235"/>
      <c r="NGA68" s="235"/>
      <c r="NGB68" s="231"/>
      <c r="NGC68" s="231"/>
      <c r="NGD68" s="140"/>
      <c r="NGE68" s="235"/>
      <c r="NGF68" s="231"/>
      <c r="NGG68" s="231"/>
      <c r="NGH68" s="231"/>
      <c r="NGI68" s="246"/>
      <c r="NGJ68" s="247"/>
      <c r="NGK68" s="248"/>
      <c r="NGL68" s="235"/>
      <c r="NGM68" s="235"/>
      <c r="NGN68" s="235"/>
      <c r="NGO68" s="99"/>
      <c r="NGP68" s="235"/>
      <c r="NGQ68" s="235"/>
      <c r="NGR68" s="235"/>
      <c r="NGS68" s="226"/>
      <c r="NGT68" s="249"/>
      <c r="NGU68" s="227"/>
      <c r="NGV68" s="250"/>
      <c r="NGW68" s="235"/>
      <c r="NGX68" s="235"/>
      <c r="NGY68" s="235"/>
      <c r="NGZ68" s="235"/>
      <c r="NHA68" s="231"/>
      <c r="NHB68" s="231"/>
      <c r="NHC68" s="140"/>
      <c r="NHD68" s="235"/>
      <c r="NHE68" s="231"/>
      <c r="NHF68" s="231"/>
      <c r="NHG68" s="231"/>
      <c r="NHH68" s="246"/>
      <c r="NHI68" s="247"/>
      <c r="NHJ68" s="248"/>
      <c r="NHK68" s="235"/>
      <c r="NHL68" s="235"/>
      <c r="NHM68" s="235"/>
      <c r="NHN68" s="99"/>
      <c r="NHO68" s="235"/>
      <c r="NHP68" s="235"/>
      <c r="NHQ68" s="235"/>
      <c r="NHR68" s="226"/>
      <c r="NHS68" s="249"/>
      <c r="NHT68" s="227"/>
      <c r="NHU68" s="250"/>
      <c r="NHV68" s="235"/>
      <c r="NHW68" s="235"/>
      <c r="NHX68" s="235"/>
      <c r="NHY68" s="235"/>
      <c r="NHZ68" s="231"/>
      <c r="NIA68" s="231"/>
      <c r="NIB68" s="140"/>
      <c r="NIC68" s="235"/>
      <c r="NID68" s="231"/>
      <c r="NIE68" s="231"/>
      <c r="NIF68" s="231"/>
      <c r="NIG68" s="246"/>
      <c r="NIH68" s="247"/>
      <c r="NII68" s="248"/>
      <c r="NIJ68" s="235"/>
      <c r="NIK68" s="235"/>
      <c r="NIL68" s="235"/>
      <c r="NIM68" s="99"/>
      <c r="NIN68" s="235"/>
      <c r="NIO68" s="235"/>
      <c r="NIP68" s="235"/>
      <c r="NIQ68" s="226"/>
      <c r="NIR68" s="249"/>
      <c r="NIS68" s="227"/>
      <c r="NIT68" s="250"/>
      <c r="NIU68" s="235"/>
      <c r="NIV68" s="235"/>
      <c r="NIW68" s="235"/>
      <c r="NIX68" s="235"/>
      <c r="NIY68" s="231"/>
      <c r="NIZ68" s="231"/>
      <c r="NJA68" s="140"/>
      <c r="NJB68" s="235"/>
      <c r="NJC68" s="231"/>
      <c r="NJD68" s="231"/>
      <c r="NJE68" s="231"/>
      <c r="NJF68" s="246"/>
      <c r="NJG68" s="247"/>
      <c r="NJH68" s="248"/>
      <c r="NJI68" s="235"/>
      <c r="NJJ68" s="235"/>
      <c r="NJK68" s="235"/>
      <c r="NJL68" s="99"/>
      <c r="NJM68" s="235"/>
      <c r="NJN68" s="235"/>
      <c r="NJO68" s="235"/>
      <c r="NJP68" s="226"/>
      <c r="NJQ68" s="249"/>
      <c r="NJR68" s="227"/>
      <c r="NJS68" s="250"/>
      <c r="NJT68" s="235"/>
      <c r="NJU68" s="235"/>
      <c r="NJV68" s="235"/>
      <c r="NJW68" s="235"/>
      <c r="NJX68" s="231"/>
      <c r="NJY68" s="231"/>
      <c r="NJZ68" s="140"/>
      <c r="NKA68" s="235"/>
      <c r="NKB68" s="231"/>
      <c r="NKC68" s="231"/>
      <c r="NKD68" s="231"/>
      <c r="NKE68" s="246"/>
      <c r="NKF68" s="247"/>
      <c r="NKG68" s="248"/>
      <c r="NKH68" s="235"/>
      <c r="NKI68" s="235"/>
      <c r="NKJ68" s="235"/>
      <c r="NKK68" s="99"/>
      <c r="NKL68" s="235"/>
      <c r="NKM68" s="235"/>
      <c r="NKN68" s="235"/>
      <c r="NKO68" s="226"/>
      <c r="NKP68" s="249"/>
      <c r="NKQ68" s="227"/>
      <c r="NKR68" s="250"/>
      <c r="NKS68" s="235"/>
      <c r="NKT68" s="235"/>
      <c r="NKU68" s="235"/>
      <c r="NKV68" s="235"/>
      <c r="NKW68" s="231"/>
      <c r="NKX68" s="231"/>
      <c r="NKY68" s="140"/>
      <c r="NKZ68" s="235"/>
      <c r="NLA68" s="231"/>
      <c r="NLB68" s="231"/>
      <c r="NLC68" s="231"/>
      <c r="NLD68" s="246"/>
      <c r="NLE68" s="247"/>
      <c r="NLF68" s="248"/>
      <c r="NLG68" s="235"/>
      <c r="NLH68" s="235"/>
      <c r="NLI68" s="235"/>
      <c r="NLJ68" s="99"/>
      <c r="NLK68" s="235"/>
      <c r="NLL68" s="235"/>
      <c r="NLM68" s="235"/>
      <c r="NLN68" s="226"/>
      <c r="NLO68" s="249"/>
      <c r="NLP68" s="227"/>
      <c r="NLQ68" s="250"/>
      <c r="NLR68" s="235"/>
      <c r="NLS68" s="235"/>
      <c r="NLT68" s="235"/>
      <c r="NLU68" s="235"/>
      <c r="NLV68" s="231"/>
      <c r="NLW68" s="231"/>
      <c r="NLX68" s="140"/>
      <c r="NLY68" s="235"/>
      <c r="NLZ68" s="231"/>
      <c r="NMA68" s="231"/>
      <c r="NMB68" s="231"/>
      <c r="NMC68" s="246"/>
      <c r="NMD68" s="247"/>
      <c r="NME68" s="248"/>
      <c r="NMF68" s="235"/>
      <c r="NMG68" s="235"/>
      <c r="NMH68" s="235"/>
      <c r="NMI68" s="99"/>
      <c r="NMJ68" s="235"/>
      <c r="NMK68" s="235"/>
      <c r="NML68" s="235"/>
      <c r="NMM68" s="226"/>
      <c r="NMN68" s="249"/>
      <c r="NMO68" s="227"/>
      <c r="NMP68" s="250"/>
      <c r="NMQ68" s="235"/>
      <c r="NMR68" s="235"/>
      <c r="NMS68" s="235"/>
      <c r="NMT68" s="235"/>
      <c r="NMU68" s="231"/>
      <c r="NMV68" s="231"/>
      <c r="NMW68" s="140"/>
      <c r="NMX68" s="235"/>
      <c r="NMY68" s="231"/>
      <c r="NMZ68" s="231"/>
      <c r="NNA68" s="231"/>
      <c r="NNB68" s="246"/>
      <c r="NNC68" s="247"/>
      <c r="NND68" s="248"/>
      <c r="NNE68" s="235"/>
      <c r="NNF68" s="235"/>
      <c r="NNG68" s="235"/>
      <c r="NNH68" s="99"/>
      <c r="NNI68" s="235"/>
      <c r="NNJ68" s="235"/>
      <c r="NNK68" s="235"/>
      <c r="NNL68" s="226"/>
      <c r="NNM68" s="249"/>
      <c r="NNN68" s="227"/>
      <c r="NNO68" s="250"/>
      <c r="NNP68" s="235"/>
      <c r="NNQ68" s="235"/>
      <c r="NNR68" s="235"/>
      <c r="NNS68" s="235"/>
      <c r="NNT68" s="231"/>
      <c r="NNU68" s="231"/>
      <c r="NNV68" s="140"/>
      <c r="NNW68" s="235"/>
      <c r="NNX68" s="231"/>
      <c r="NNY68" s="231"/>
      <c r="NNZ68" s="231"/>
      <c r="NOA68" s="246"/>
      <c r="NOB68" s="247"/>
      <c r="NOC68" s="248"/>
      <c r="NOD68" s="235"/>
      <c r="NOE68" s="235"/>
      <c r="NOF68" s="235"/>
      <c r="NOG68" s="99"/>
      <c r="NOH68" s="235"/>
      <c r="NOI68" s="235"/>
      <c r="NOJ68" s="235"/>
      <c r="NOK68" s="226"/>
      <c r="NOL68" s="249"/>
      <c r="NOM68" s="227"/>
      <c r="NON68" s="250"/>
      <c r="NOO68" s="235"/>
      <c r="NOP68" s="235"/>
      <c r="NOQ68" s="235"/>
      <c r="NOR68" s="235"/>
      <c r="NOS68" s="231"/>
      <c r="NOT68" s="231"/>
      <c r="NOU68" s="140"/>
      <c r="NOV68" s="235"/>
      <c r="NOW68" s="231"/>
      <c r="NOX68" s="231"/>
      <c r="NOY68" s="231"/>
      <c r="NOZ68" s="246"/>
      <c r="NPA68" s="247"/>
      <c r="NPB68" s="248"/>
      <c r="NPC68" s="235"/>
      <c r="NPD68" s="235"/>
      <c r="NPE68" s="235"/>
      <c r="NPF68" s="99"/>
      <c r="NPG68" s="235"/>
      <c r="NPH68" s="235"/>
      <c r="NPI68" s="235"/>
      <c r="NPJ68" s="226"/>
      <c r="NPK68" s="249"/>
      <c r="NPL68" s="227"/>
      <c r="NPM68" s="250"/>
      <c r="NPN68" s="235"/>
      <c r="NPO68" s="235"/>
      <c r="NPP68" s="235"/>
      <c r="NPQ68" s="235"/>
      <c r="NPR68" s="231"/>
      <c r="NPS68" s="231"/>
      <c r="NPT68" s="140"/>
      <c r="NPU68" s="235"/>
      <c r="NPV68" s="231"/>
      <c r="NPW68" s="231"/>
      <c r="NPX68" s="231"/>
      <c r="NPY68" s="246"/>
      <c r="NPZ68" s="247"/>
      <c r="NQA68" s="248"/>
      <c r="NQB68" s="235"/>
      <c r="NQC68" s="235"/>
      <c r="NQD68" s="235"/>
      <c r="NQE68" s="99"/>
      <c r="NQF68" s="235"/>
      <c r="NQG68" s="235"/>
      <c r="NQH68" s="235"/>
      <c r="NQI68" s="226"/>
      <c r="NQJ68" s="249"/>
      <c r="NQK68" s="227"/>
      <c r="NQL68" s="250"/>
      <c r="NQM68" s="235"/>
      <c r="NQN68" s="235"/>
      <c r="NQO68" s="235"/>
      <c r="NQP68" s="235"/>
      <c r="NQQ68" s="231"/>
      <c r="NQR68" s="231"/>
      <c r="NQS68" s="140"/>
      <c r="NQT68" s="235"/>
      <c r="NQU68" s="231"/>
      <c r="NQV68" s="231"/>
      <c r="NQW68" s="231"/>
      <c r="NQX68" s="246"/>
      <c r="NQY68" s="247"/>
      <c r="NQZ68" s="248"/>
      <c r="NRA68" s="235"/>
      <c r="NRB68" s="235"/>
      <c r="NRC68" s="235"/>
      <c r="NRD68" s="99"/>
      <c r="NRE68" s="235"/>
      <c r="NRF68" s="235"/>
      <c r="NRG68" s="235"/>
      <c r="NRH68" s="226"/>
      <c r="NRI68" s="249"/>
      <c r="NRJ68" s="227"/>
      <c r="NRK68" s="250"/>
      <c r="NRL68" s="235"/>
      <c r="NRM68" s="235"/>
      <c r="NRN68" s="235"/>
      <c r="NRO68" s="235"/>
      <c r="NRP68" s="231"/>
      <c r="NRQ68" s="231"/>
      <c r="NRR68" s="140"/>
      <c r="NRS68" s="235"/>
      <c r="NRT68" s="231"/>
      <c r="NRU68" s="231"/>
      <c r="NRV68" s="231"/>
      <c r="NRW68" s="246"/>
      <c r="NRX68" s="247"/>
      <c r="NRY68" s="248"/>
      <c r="NRZ68" s="235"/>
      <c r="NSA68" s="235"/>
      <c r="NSB68" s="235"/>
      <c r="NSC68" s="99"/>
      <c r="NSD68" s="235"/>
      <c r="NSE68" s="235"/>
      <c r="NSF68" s="235"/>
      <c r="NSG68" s="226"/>
      <c r="NSH68" s="249"/>
      <c r="NSI68" s="227"/>
      <c r="NSJ68" s="250"/>
      <c r="NSK68" s="235"/>
      <c r="NSL68" s="235"/>
      <c r="NSM68" s="235"/>
      <c r="NSN68" s="235"/>
      <c r="NSO68" s="231"/>
      <c r="NSP68" s="231"/>
      <c r="NSQ68" s="140"/>
      <c r="NSR68" s="235"/>
      <c r="NSS68" s="231"/>
      <c r="NST68" s="231"/>
      <c r="NSU68" s="231"/>
      <c r="NSV68" s="246"/>
      <c r="NSW68" s="247"/>
      <c r="NSX68" s="248"/>
      <c r="NSY68" s="235"/>
      <c r="NSZ68" s="235"/>
      <c r="NTA68" s="235"/>
      <c r="NTB68" s="99"/>
      <c r="NTC68" s="235"/>
      <c r="NTD68" s="235"/>
      <c r="NTE68" s="235"/>
      <c r="NTF68" s="226"/>
      <c r="NTG68" s="249"/>
      <c r="NTH68" s="227"/>
      <c r="NTI68" s="250"/>
      <c r="NTJ68" s="235"/>
      <c r="NTK68" s="235"/>
      <c r="NTL68" s="235"/>
      <c r="NTM68" s="235"/>
      <c r="NTN68" s="231"/>
      <c r="NTO68" s="231"/>
      <c r="NTP68" s="140"/>
      <c r="NTQ68" s="235"/>
      <c r="NTR68" s="231"/>
      <c r="NTS68" s="231"/>
      <c r="NTT68" s="231"/>
      <c r="NTU68" s="246"/>
      <c r="NTV68" s="247"/>
      <c r="NTW68" s="248"/>
      <c r="NTX68" s="235"/>
      <c r="NTY68" s="235"/>
      <c r="NTZ68" s="235"/>
      <c r="NUA68" s="99"/>
      <c r="NUB68" s="235"/>
      <c r="NUC68" s="235"/>
      <c r="NUD68" s="235"/>
      <c r="NUE68" s="226"/>
      <c r="NUF68" s="249"/>
      <c r="NUG68" s="227"/>
      <c r="NUH68" s="250"/>
      <c r="NUI68" s="235"/>
      <c r="NUJ68" s="235"/>
      <c r="NUK68" s="235"/>
      <c r="NUL68" s="235"/>
      <c r="NUM68" s="231"/>
      <c r="NUN68" s="231"/>
      <c r="NUO68" s="140"/>
      <c r="NUP68" s="235"/>
      <c r="NUQ68" s="231"/>
      <c r="NUR68" s="231"/>
      <c r="NUS68" s="231"/>
      <c r="NUT68" s="246"/>
      <c r="NUU68" s="247"/>
      <c r="NUV68" s="248"/>
      <c r="NUW68" s="235"/>
      <c r="NUX68" s="235"/>
      <c r="NUY68" s="235"/>
      <c r="NUZ68" s="99"/>
      <c r="NVA68" s="235"/>
      <c r="NVB68" s="235"/>
      <c r="NVC68" s="235"/>
      <c r="NVD68" s="226"/>
      <c r="NVE68" s="249"/>
      <c r="NVF68" s="227"/>
      <c r="NVG68" s="250"/>
      <c r="NVH68" s="235"/>
      <c r="NVI68" s="235"/>
      <c r="NVJ68" s="235"/>
      <c r="NVK68" s="235"/>
      <c r="NVL68" s="231"/>
      <c r="NVM68" s="231"/>
      <c r="NVN68" s="140"/>
      <c r="NVO68" s="235"/>
      <c r="NVP68" s="231"/>
      <c r="NVQ68" s="231"/>
      <c r="NVR68" s="231"/>
      <c r="NVS68" s="246"/>
      <c r="NVT68" s="247"/>
      <c r="NVU68" s="248"/>
      <c r="NVV68" s="235"/>
      <c r="NVW68" s="235"/>
      <c r="NVX68" s="235"/>
      <c r="NVY68" s="99"/>
      <c r="NVZ68" s="235"/>
      <c r="NWA68" s="235"/>
      <c r="NWB68" s="235"/>
      <c r="NWC68" s="226"/>
      <c r="NWD68" s="249"/>
      <c r="NWE68" s="227"/>
      <c r="NWF68" s="250"/>
      <c r="NWG68" s="235"/>
      <c r="NWH68" s="235"/>
      <c r="NWI68" s="235"/>
      <c r="NWJ68" s="235"/>
      <c r="NWK68" s="231"/>
      <c r="NWL68" s="231"/>
      <c r="NWM68" s="140"/>
      <c r="NWN68" s="235"/>
      <c r="NWO68" s="231"/>
      <c r="NWP68" s="231"/>
      <c r="NWQ68" s="231"/>
      <c r="NWR68" s="246"/>
      <c r="NWS68" s="247"/>
      <c r="NWT68" s="248"/>
      <c r="NWU68" s="235"/>
      <c r="NWV68" s="235"/>
      <c r="NWW68" s="235"/>
      <c r="NWX68" s="99"/>
      <c r="NWY68" s="235"/>
      <c r="NWZ68" s="235"/>
      <c r="NXA68" s="235"/>
      <c r="NXB68" s="226"/>
      <c r="NXC68" s="249"/>
      <c r="NXD68" s="227"/>
      <c r="NXE68" s="250"/>
      <c r="NXF68" s="235"/>
      <c r="NXG68" s="235"/>
      <c r="NXH68" s="235"/>
      <c r="NXI68" s="235"/>
      <c r="NXJ68" s="231"/>
      <c r="NXK68" s="231"/>
      <c r="NXL68" s="140"/>
      <c r="NXM68" s="235"/>
      <c r="NXN68" s="231"/>
      <c r="NXO68" s="231"/>
      <c r="NXP68" s="231"/>
      <c r="NXQ68" s="246"/>
      <c r="NXR68" s="247"/>
      <c r="NXS68" s="248"/>
      <c r="NXT68" s="235"/>
      <c r="NXU68" s="235"/>
      <c r="NXV68" s="235"/>
      <c r="NXW68" s="99"/>
      <c r="NXX68" s="235"/>
      <c r="NXY68" s="235"/>
      <c r="NXZ68" s="235"/>
      <c r="NYA68" s="226"/>
      <c r="NYB68" s="249"/>
      <c r="NYC68" s="227"/>
      <c r="NYD68" s="250"/>
      <c r="NYE68" s="235"/>
      <c r="NYF68" s="235"/>
      <c r="NYG68" s="235"/>
      <c r="NYH68" s="235"/>
      <c r="NYI68" s="231"/>
      <c r="NYJ68" s="231"/>
      <c r="NYK68" s="140"/>
      <c r="NYL68" s="235"/>
      <c r="NYM68" s="231"/>
      <c r="NYN68" s="231"/>
      <c r="NYO68" s="231"/>
      <c r="NYP68" s="246"/>
      <c r="NYQ68" s="247"/>
      <c r="NYR68" s="248"/>
      <c r="NYS68" s="235"/>
      <c r="NYT68" s="235"/>
      <c r="NYU68" s="235"/>
      <c r="NYV68" s="99"/>
      <c r="NYW68" s="235"/>
      <c r="NYX68" s="235"/>
      <c r="NYY68" s="235"/>
      <c r="NYZ68" s="226"/>
      <c r="NZA68" s="249"/>
      <c r="NZB68" s="227"/>
      <c r="NZC68" s="250"/>
      <c r="NZD68" s="235"/>
      <c r="NZE68" s="235"/>
      <c r="NZF68" s="235"/>
      <c r="NZG68" s="235"/>
      <c r="NZH68" s="231"/>
      <c r="NZI68" s="231"/>
      <c r="NZJ68" s="140"/>
      <c r="NZK68" s="235"/>
      <c r="NZL68" s="231"/>
      <c r="NZM68" s="231"/>
      <c r="NZN68" s="231"/>
      <c r="NZO68" s="246"/>
      <c r="NZP68" s="247"/>
      <c r="NZQ68" s="248"/>
      <c r="NZR68" s="235"/>
      <c r="NZS68" s="235"/>
      <c r="NZT68" s="235"/>
      <c r="NZU68" s="99"/>
      <c r="NZV68" s="235"/>
      <c r="NZW68" s="235"/>
      <c r="NZX68" s="235"/>
      <c r="NZY68" s="226"/>
      <c r="NZZ68" s="249"/>
      <c r="OAA68" s="227"/>
      <c r="OAB68" s="250"/>
      <c r="OAC68" s="235"/>
      <c r="OAD68" s="235"/>
      <c r="OAE68" s="235"/>
      <c r="OAF68" s="235"/>
      <c r="OAG68" s="231"/>
      <c r="OAH68" s="231"/>
      <c r="OAI68" s="140"/>
      <c r="OAJ68" s="235"/>
      <c r="OAK68" s="231"/>
      <c r="OAL68" s="231"/>
      <c r="OAM68" s="231"/>
      <c r="OAN68" s="246"/>
      <c r="OAO68" s="247"/>
      <c r="OAP68" s="248"/>
      <c r="OAQ68" s="235"/>
      <c r="OAR68" s="235"/>
      <c r="OAS68" s="235"/>
      <c r="OAT68" s="99"/>
      <c r="OAU68" s="235"/>
      <c r="OAV68" s="235"/>
      <c r="OAW68" s="235"/>
      <c r="OAX68" s="226"/>
      <c r="OAY68" s="249"/>
      <c r="OAZ68" s="227"/>
      <c r="OBA68" s="250"/>
      <c r="OBB68" s="235"/>
      <c r="OBC68" s="235"/>
      <c r="OBD68" s="235"/>
      <c r="OBE68" s="235"/>
      <c r="OBF68" s="231"/>
      <c r="OBG68" s="231"/>
      <c r="OBH68" s="140"/>
      <c r="OBI68" s="235"/>
      <c r="OBJ68" s="231"/>
      <c r="OBK68" s="231"/>
      <c r="OBL68" s="231"/>
      <c r="OBM68" s="246"/>
      <c r="OBN68" s="247"/>
      <c r="OBO68" s="248"/>
      <c r="OBP68" s="235"/>
      <c r="OBQ68" s="235"/>
      <c r="OBR68" s="235"/>
      <c r="OBS68" s="99"/>
      <c r="OBT68" s="235"/>
      <c r="OBU68" s="235"/>
      <c r="OBV68" s="235"/>
      <c r="OBW68" s="226"/>
      <c r="OBX68" s="249"/>
      <c r="OBY68" s="227"/>
      <c r="OBZ68" s="250"/>
      <c r="OCA68" s="235"/>
      <c r="OCB68" s="235"/>
      <c r="OCC68" s="235"/>
      <c r="OCD68" s="235"/>
      <c r="OCE68" s="231"/>
      <c r="OCF68" s="231"/>
      <c r="OCG68" s="140"/>
      <c r="OCH68" s="235"/>
      <c r="OCI68" s="231"/>
      <c r="OCJ68" s="231"/>
      <c r="OCK68" s="231"/>
      <c r="OCL68" s="246"/>
      <c r="OCM68" s="247"/>
      <c r="OCN68" s="248"/>
      <c r="OCO68" s="235"/>
      <c r="OCP68" s="235"/>
      <c r="OCQ68" s="235"/>
      <c r="OCR68" s="99"/>
      <c r="OCS68" s="235"/>
      <c r="OCT68" s="235"/>
      <c r="OCU68" s="235"/>
      <c r="OCV68" s="226"/>
      <c r="OCW68" s="249"/>
      <c r="OCX68" s="227"/>
      <c r="OCY68" s="250"/>
      <c r="OCZ68" s="235"/>
      <c r="ODA68" s="235"/>
      <c r="ODB68" s="235"/>
      <c r="ODC68" s="235"/>
      <c r="ODD68" s="231"/>
      <c r="ODE68" s="231"/>
      <c r="ODF68" s="140"/>
      <c r="ODG68" s="235"/>
      <c r="ODH68" s="231"/>
      <c r="ODI68" s="231"/>
      <c r="ODJ68" s="231"/>
      <c r="ODK68" s="246"/>
      <c r="ODL68" s="247"/>
      <c r="ODM68" s="248"/>
      <c r="ODN68" s="235"/>
      <c r="ODO68" s="235"/>
      <c r="ODP68" s="235"/>
      <c r="ODQ68" s="99"/>
      <c r="ODR68" s="235"/>
      <c r="ODS68" s="235"/>
      <c r="ODT68" s="235"/>
      <c r="ODU68" s="226"/>
      <c r="ODV68" s="249"/>
      <c r="ODW68" s="227"/>
      <c r="ODX68" s="250"/>
      <c r="ODY68" s="235"/>
      <c r="ODZ68" s="235"/>
      <c r="OEA68" s="235"/>
      <c r="OEB68" s="235"/>
      <c r="OEC68" s="231"/>
      <c r="OED68" s="231"/>
      <c r="OEE68" s="140"/>
      <c r="OEF68" s="235"/>
      <c r="OEG68" s="231"/>
      <c r="OEH68" s="231"/>
      <c r="OEI68" s="231"/>
      <c r="OEJ68" s="246"/>
      <c r="OEK68" s="247"/>
      <c r="OEL68" s="248"/>
      <c r="OEM68" s="235"/>
      <c r="OEN68" s="235"/>
      <c r="OEO68" s="235"/>
      <c r="OEP68" s="99"/>
      <c r="OEQ68" s="235"/>
      <c r="OER68" s="235"/>
      <c r="OES68" s="235"/>
      <c r="OET68" s="226"/>
      <c r="OEU68" s="249"/>
      <c r="OEV68" s="227"/>
      <c r="OEW68" s="250"/>
      <c r="OEX68" s="235"/>
      <c r="OEY68" s="235"/>
      <c r="OEZ68" s="235"/>
      <c r="OFA68" s="235"/>
      <c r="OFB68" s="231"/>
      <c r="OFC68" s="231"/>
      <c r="OFD68" s="140"/>
      <c r="OFE68" s="235"/>
      <c r="OFF68" s="231"/>
      <c r="OFG68" s="231"/>
      <c r="OFH68" s="231"/>
      <c r="OFI68" s="246"/>
      <c r="OFJ68" s="247"/>
      <c r="OFK68" s="248"/>
      <c r="OFL68" s="235"/>
      <c r="OFM68" s="235"/>
      <c r="OFN68" s="235"/>
      <c r="OFO68" s="99"/>
      <c r="OFP68" s="235"/>
      <c r="OFQ68" s="235"/>
      <c r="OFR68" s="235"/>
      <c r="OFS68" s="226"/>
      <c r="OFT68" s="249"/>
      <c r="OFU68" s="227"/>
      <c r="OFV68" s="250"/>
      <c r="OFW68" s="235"/>
      <c r="OFX68" s="235"/>
      <c r="OFY68" s="235"/>
      <c r="OFZ68" s="235"/>
      <c r="OGA68" s="231"/>
      <c r="OGB68" s="231"/>
      <c r="OGC68" s="140"/>
      <c r="OGD68" s="235"/>
      <c r="OGE68" s="231"/>
      <c r="OGF68" s="231"/>
      <c r="OGG68" s="231"/>
      <c r="OGH68" s="246"/>
      <c r="OGI68" s="247"/>
      <c r="OGJ68" s="248"/>
      <c r="OGK68" s="235"/>
      <c r="OGL68" s="235"/>
      <c r="OGM68" s="235"/>
      <c r="OGN68" s="99"/>
      <c r="OGO68" s="235"/>
      <c r="OGP68" s="235"/>
      <c r="OGQ68" s="235"/>
      <c r="OGR68" s="226"/>
      <c r="OGS68" s="249"/>
      <c r="OGT68" s="227"/>
      <c r="OGU68" s="250"/>
      <c r="OGV68" s="235"/>
      <c r="OGW68" s="235"/>
      <c r="OGX68" s="235"/>
      <c r="OGY68" s="235"/>
      <c r="OGZ68" s="231"/>
      <c r="OHA68" s="231"/>
      <c r="OHB68" s="140"/>
      <c r="OHC68" s="235"/>
      <c r="OHD68" s="231"/>
      <c r="OHE68" s="231"/>
      <c r="OHF68" s="231"/>
      <c r="OHG68" s="246"/>
      <c r="OHH68" s="247"/>
      <c r="OHI68" s="248"/>
      <c r="OHJ68" s="235"/>
      <c r="OHK68" s="235"/>
      <c r="OHL68" s="235"/>
      <c r="OHM68" s="99"/>
      <c r="OHN68" s="235"/>
      <c r="OHO68" s="235"/>
      <c r="OHP68" s="235"/>
      <c r="OHQ68" s="226"/>
      <c r="OHR68" s="249"/>
      <c r="OHS68" s="227"/>
      <c r="OHT68" s="250"/>
      <c r="OHU68" s="235"/>
      <c r="OHV68" s="235"/>
      <c r="OHW68" s="235"/>
      <c r="OHX68" s="235"/>
      <c r="OHY68" s="231"/>
      <c r="OHZ68" s="231"/>
      <c r="OIA68" s="140"/>
      <c r="OIB68" s="235"/>
      <c r="OIC68" s="231"/>
      <c r="OID68" s="231"/>
      <c r="OIE68" s="231"/>
      <c r="OIF68" s="246"/>
      <c r="OIG68" s="247"/>
      <c r="OIH68" s="248"/>
      <c r="OII68" s="235"/>
      <c r="OIJ68" s="235"/>
      <c r="OIK68" s="235"/>
      <c r="OIL68" s="99"/>
      <c r="OIM68" s="235"/>
      <c r="OIN68" s="235"/>
      <c r="OIO68" s="235"/>
      <c r="OIP68" s="226"/>
      <c r="OIQ68" s="249"/>
      <c r="OIR68" s="227"/>
      <c r="OIS68" s="250"/>
      <c r="OIT68" s="235"/>
      <c r="OIU68" s="235"/>
      <c r="OIV68" s="235"/>
      <c r="OIW68" s="235"/>
      <c r="OIX68" s="231"/>
      <c r="OIY68" s="231"/>
      <c r="OIZ68" s="140"/>
      <c r="OJA68" s="235"/>
      <c r="OJB68" s="231"/>
      <c r="OJC68" s="231"/>
      <c r="OJD68" s="231"/>
      <c r="OJE68" s="246"/>
      <c r="OJF68" s="247"/>
      <c r="OJG68" s="248"/>
      <c r="OJH68" s="235"/>
      <c r="OJI68" s="235"/>
      <c r="OJJ68" s="235"/>
      <c r="OJK68" s="99"/>
      <c r="OJL68" s="235"/>
      <c r="OJM68" s="235"/>
      <c r="OJN68" s="235"/>
      <c r="OJO68" s="226"/>
      <c r="OJP68" s="249"/>
      <c r="OJQ68" s="227"/>
      <c r="OJR68" s="250"/>
      <c r="OJS68" s="235"/>
      <c r="OJT68" s="235"/>
      <c r="OJU68" s="235"/>
      <c r="OJV68" s="235"/>
      <c r="OJW68" s="231"/>
      <c r="OJX68" s="231"/>
      <c r="OJY68" s="140"/>
      <c r="OJZ68" s="235"/>
      <c r="OKA68" s="231"/>
      <c r="OKB68" s="231"/>
      <c r="OKC68" s="231"/>
      <c r="OKD68" s="246"/>
      <c r="OKE68" s="247"/>
      <c r="OKF68" s="248"/>
      <c r="OKG68" s="235"/>
      <c r="OKH68" s="235"/>
      <c r="OKI68" s="235"/>
      <c r="OKJ68" s="99"/>
      <c r="OKK68" s="235"/>
      <c r="OKL68" s="235"/>
      <c r="OKM68" s="235"/>
      <c r="OKN68" s="226"/>
      <c r="OKO68" s="249"/>
      <c r="OKP68" s="227"/>
      <c r="OKQ68" s="250"/>
      <c r="OKR68" s="235"/>
      <c r="OKS68" s="235"/>
      <c r="OKT68" s="235"/>
      <c r="OKU68" s="235"/>
      <c r="OKV68" s="231"/>
      <c r="OKW68" s="231"/>
      <c r="OKX68" s="140"/>
      <c r="OKY68" s="235"/>
      <c r="OKZ68" s="231"/>
      <c r="OLA68" s="231"/>
      <c r="OLB68" s="231"/>
      <c r="OLC68" s="246"/>
      <c r="OLD68" s="247"/>
      <c r="OLE68" s="248"/>
      <c r="OLF68" s="235"/>
      <c r="OLG68" s="235"/>
      <c r="OLH68" s="235"/>
      <c r="OLI68" s="99"/>
      <c r="OLJ68" s="235"/>
      <c r="OLK68" s="235"/>
      <c r="OLL68" s="235"/>
      <c r="OLM68" s="226"/>
      <c r="OLN68" s="249"/>
      <c r="OLO68" s="227"/>
      <c r="OLP68" s="250"/>
      <c r="OLQ68" s="235"/>
      <c r="OLR68" s="235"/>
      <c r="OLS68" s="235"/>
      <c r="OLT68" s="235"/>
      <c r="OLU68" s="231"/>
      <c r="OLV68" s="231"/>
      <c r="OLW68" s="140"/>
      <c r="OLX68" s="235"/>
      <c r="OLY68" s="231"/>
      <c r="OLZ68" s="231"/>
      <c r="OMA68" s="231"/>
      <c r="OMB68" s="246"/>
      <c r="OMC68" s="247"/>
      <c r="OMD68" s="248"/>
      <c r="OME68" s="235"/>
      <c r="OMF68" s="235"/>
      <c r="OMG68" s="235"/>
      <c r="OMH68" s="99"/>
      <c r="OMI68" s="235"/>
      <c r="OMJ68" s="235"/>
      <c r="OMK68" s="235"/>
      <c r="OML68" s="226"/>
      <c r="OMM68" s="249"/>
      <c r="OMN68" s="227"/>
      <c r="OMO68" s="250"/>
      <c r="OMP68" s="235"/>
      <c r="OMQ68" s="235"/>
      <c r="OMR68" s="235"/>
      <c r="OMS68" s="235"/>
      <c r="OMT68" s="231"/>
      <c r="OMU68" s="231"/>
      <c r="OMV68" s="140"/>
      <c r="OMW68" s="235"/>
      <c r="OMX68" s="231"/>
      <c r="OMY68" s="231"/>
      <c r="OMZ68" s="231"/>
      <c r="ONA68" s="246"/>
      <c r="ONB68" s="247"/>
      <c r="ONC68" s="248"/>
      <c r="OND68" s="235"/>
      <c r="ONE68" s="235"/>
      <c r="ONF68" s="235"/>
      <c r="ONG68" s="99"/>
      <c r="ONH68" s="235"/>
      <c r="ONI68" s="235"/>
      <c r="ONJ68" s="235"/>
      <c r="ONK68" s="226"/>
      <c r="ONL68" s="249"/>
      <c r="ONM68" s="227"/>
      <c r="ONN68" s="250"/>
      <c r="ONO68" s="235"/>
      <c r="ONP68" s="235"/>
      <c r="ONQ68" s="235"/>
      <c r="ONR68" s="235"/>
      <c r="ONS68" s="231"/>
      <c r="ONT68" s="231"/>
      <c r="ONU68" s="140"/>
      <c r="ONV68" s="235"/>
      <c r="ONW68" s="231"/>
      <c r="ONX68" s="231"/>
      <c r="ONY68" s="231"/>
      <c r="ONZ68" s="246"/>
      <c r="OOA68" s="247"/>
      <c r="OOB68" s="248"/>
      <c r="OOC68" s="235"/>
      <c r="OOD68" s="235"/>
      <c r="OOE68" s="235"/>
      <c r="OOF68" s="99"/>
      <c r="OOG68" s="235"/>
      <c r="OOH68" s="235"/>
      <c r="OOI68" s="235"/>
      <c r="OOJ68" s="226"/>
      <c r="OOK68" s="249"/>
      <c r="OOL68" s="227"/>
      <c r="OOM68" s="250"/>
      <c r="OON68" s="235"/>
      <c r="OOO68" s="235"/>
      <c r="OOP68" s="235"/>
      <c r="OOQ68" s="235"/>
      <c r="OOR68" s="231"/>
      <c r="OOS68" s="231"/>
      <c r="OOT68" s="140"/>
      <c r="OOU68" s="235"/>
      <c r="OOV68" s="231"/>
      <c r="OOW68" s="231"/>
      <c r="OOX68" s="231"/>
      <c r="OOY68" s="246"/>
      <c r="OOZ68" s="247"/>
      <c r="OPA68" s="248"/>
      <c r="OPB68" s="235"/>
      <c r="OPC68" s="235"/>
      <c r="OPD68" s="235"/>
      <c r="OPE68" s="99"/>
      <c r="OPF68" s="235"/>
      <c r="OPG68" s="235"/>
      <c r="OPH68" s="235"/>
      <c r="OPI68" s="226"/>
      <c r="OPJ68" s="249"/>
      <c r="OPK68" s="227"/>
      <c r="OPL68" s="250"/>
      <c r="OPM68" s="235"/>
      <c r="OPN68" s="235"/>
      <c r="OPO68" s="235"/>
      <c r="OPP68" s="235"/>
      <c r="OPQ68" s="231"/>
      <c r="OPR68" s="231"/>
      <c r="OPS68" s="140"/>
      <c r="OPT68" s="235"/>
      <c r="OPU68" s="231"/>
      <c r="OPV68" s="231"/>
      <c r="OPW68" s="231"/>
      <c r="OPX68" s="246"/>
      <c r="OPY68" s="247"/>
      <c r="OPZ68" s="248"/>
      <c r="OQA68" s="235"/>
      <c r="OQB68" s="235"/>
      <c r="OQC68" s="235"/>
      <c r="OQD68" s="99"/>
      <c r="OQE68" s="235"/>
      <c r="OQF68" s="235"/>
      <c r="OQG68" s="235"/>
      <c r="OQH68" s="226"/>
      <c r="OQI68" s="249"/>
      <c r="OQJ68" s="227"/>
      <c r="OQK68" s="250"/>
      <c r="OQL68" s="235"/>
      <c r="OQM68" s="235"/>
      <c r="OQN68" s="235"/>
      <c r="OQO68" s="235"/>
      <c r="OQP68" s="231"/>
      <c r="OQQ68" s="231"/>
      <c r="OQR68" s="140"/>
      <c r="OQS68" s="235"/>
      <c r="OQT68" s="231"/>
      <c r="OQU68" s="231"/>
      <c r="OQV68" s="231"/>
      <c r="OQW68" s="246"/>
      <c r="OQX68" s="247"/>
      <c r="OQY68" s="248"/>
      <c r="OQZ68" s="235"/>
      <c r="ORA68" s="235"/>
      <c r="ORB68" s="235"/>
      <c r="ORC68" s="99"/>
      <c r="ORD68" s="235"/>
      <c r="ORE68" s="235"/>
      <c r="ORF68" s="235"/>
      <c r="ORG68" s="226"/>
      <c r="ORH68" s="249"/>
      <c r="ORI68" s="227"/>
      <c r="ORJ68" s="250"/>
      <c r="ORK68" s="235"/>
      <c r="ORL68" s="235"/>
      <c r="ORM68" s="235"/>
      <c r="ORN68" s="235"/>
      <c r="ORO68" s="231"/>
      <c r="ORP68" s="231"/>
      <c r="ORQ68" s="140"/>
      <c r="ORR68" s="235"/>
      <c r="ORS68" s="231"/>
      <c r="ORT68" s="231"/>
      <c r="ORU68" s="231"/>
      <c r="ORV68" s="246"/>
      <c r="ORW68" s="247"/>
      <c r="ORX68" s="248"/>
      <c r="ORY68" s="235"/>
      <c r="ORZ68" s="235"/>
      <c r="OSA68" s="235"/>
      <c r="OSB68" s="99"/>
      <c r="OSC68" s="235"/>
      <c r="OSD68" s="235"/>
      <c r="OSE68" s="235"/>
      <c r="OSF68" s="226"/>
      <c r="OSG68" s="249"/>
      <c r="OSH68" s="227"/>
      <c r="OSI68" s="250"/>
      <c r="OSJ68" s="235"/>
      <c r="OSK68" s="235"/>
      <c r="OSL68" s="235"/>
      <c r="OSM68" s="235"/>
      <c r="OSN68" s="231"/>
      <c r="OSO68" s="231"/>
      <c r="OSP68" s="140"/>
      <c r="OSQ68" s="235"/>
      <c r="OSR68" s="231"/>
      <c r="OSS68" s="231"/>
      <c r="OST68" s="231"/>
      <c r="OSU68" s="246"/>
      <c r="OSV68" s="247"/>
      <c r="OSW68" s="248"/>
      <c r="OSX68" s="235"/>
      <c r="OSY68" s="235"/>
      <c r="OSZ68" s="235"/>
      <c r="OTA68" s="99"/>
      <c r="OTB68" s="235"/>
      <c r="OTC68" s="235"/>
      <c r="OTD68" s="235"/>
      <c r="OTE68" s="226"/>
      <c r="OTF68" s="249"/>
      <c r="OTG68" s="227"/>
      <c r="OTH68" s="250"/>
      <c r="OTI68" s="235"/>
      <c r="OTJ68" s="235"/>
      <c r="OTK68" s="235"/>
      <c r="OTL68" s="235"/>
      <c r="OTM68" s="231"/>
      <c r="OTN68" s="231"/>
      <c r="OTO68" s="140"/>
      <c r="OTP68" s="235"/>
      <c r="OTQ68" s="231"/>
      <c r="OTR68" s="231"/>
      <c r="OTS68" s="231"/>
      <c r="OTT68" s="246"/>
      <c r="OTU68" s="247"/>
      <c r="OTV68" s="248"/>
      <c r="OTW68" s="235"/>
      <c r="OTX68" s="235"/>
      <c r="OTY68" s="235"/>
      <c r="OTZ68" s="99"/>
      <c r="OUA68" s="235"/>
      <c r="OUB68" s="235"/>
      <c r="OUC68" s="235"/>
      <c r="OUD68" s="226"/>
      <c r="OUE68" s="249"/>
      <c r="OUF68" s="227"/>
      <c r="OUG68" s="250"/>
      <c r="OUH68" s="235"/>
      <c r="OUI68" s="235"/>
      <c r="OUJ68" s="235"/>
      <c r="OUK68" s="235"/>
      <c r="OUL68" s="231"/>
      <c r="OUM68" s="231"/>
      <c r="OUN68" s="140"/>
      <c r="OUO68" s="235"/>
      <c r="OUP68" s="231"/>
      <c r="OUQ68" s="231"/>
      <c r="OUR68" s="231"/>
      <c r="OUS68" s="246"/>
      <c r="OUT68" s="247"/>
      <c r="OUU68" s="248"/>
      <c r="OUV68" s="235"/>
      <c r="OUW68" s="235"/>
      <c r="OUX68" s="235"/>
      <c r="OUY68" s="99"/>
      <c r="OUZ68" s="235"/>
      <c r="OVA68" s="235"/>
      <c r="OVB68" s="235"/>
      <c r="OVC68" s="226"/>
      <c r="OVD68" s="249"/>
      <c r="OVE68" s="227"/>
      <c r="OVF68" s="250"/>
      <c r="OVG68" s="235"/>
      <c r="OVH68" s="235"/>
      <c r="OVI68" s="235"/>
      <c r="OVJ68" s="235"/>
      <c r="OVK68" s="231"/>
      <c r="OVL68" s="231"/>
      <c r="OVM68" s="140"/>
      <c r="OVN68" s="235"/>
      <c r="OVO68" s="231"/>
      <c r="OVP68" s="231"/>
      <c r="OVQ68" s="231"/>
      <c r="OVR68" s="246"/>
      <c r="OVS68" s="247"/>
      <c r="OVT68" s="248"/>
      <c r="OVU68" s="235"/>
      <c r="OVV68" s="235"/>
      <c r="OVW68" s="235"/>
      <c r="OVX68" s="99"/>
      <c r="OVY68" s="235"/>
      <c r="OVZ68" s="235"/>
      <c r="OWA68" s="235"/>
      <c r="OWB68" s="226"/>
      <c r="OWC68" s="249"/>
      <c r="OWD68" s="227"/>
      <c r="OWE68" s="250"/>
      <c r="OWF68" s="235"/>
      <c r="OWG68" s="235"/>
      <c r="OWH68" s="235"/>
      <c r="OWI68" s="235"/>
      <c r="OWJ68" s="231"/>
      <c r="OWK68" s="231"/>
      <c r="OWL68" s="140"/>
      <c r="OWM68" s="235"/>
      <c r="OWN68" s="231"/>
      <c r="OWO68" s="231"/>
      <c r="OWP68" s="231"/>
      <c r="OWQ68" s="246"/>
      <c r="OWR68" s="247"/>
      <c r="OWS68" s="248"/>
      <c r="OWT68" s="235"/>
      <c r="OWU68" s="235"/>
      <c r="OWV68" s="235"/>
      <c r="OWW68" s="99"/>
      <c r="OWX68" s="235"/>
      <c r="OWY68" s="235"/>
      <c r="OWZ68" s="235"/>
      <c r="OXA68" s="226"/>
      <c r="OXB68" s="249"/>
      <c r="OXC68" s="227"/>
      <c r="OXD68" s="250"/>
      <c r="OXE68" s="235"/>
      <c r="OXF68" s="235"/>
      <c r="OXG68" s="235"/>
      <c r="OXH68" s="235"/>
      <c r="OXI68" s="231"/>
      <c r="OXJ68" s="231"/>
      <c r="OXK68" s="140"/>
      <c r="OXL68" s="235"/>
      <c r="OXM68" s="231"/>
      <c r="OXN68" s="231"/>
      <c r="OXO68" s="231"/>
      <c r="OXP68" s="246"/>
      <c r="OXQ68" s="247"/>
      <c r="OXR68" s="248"/>
      <c r="OXS68" s="235"/>
      <c r="OXT68" s="235"/>
      <c r="OXU68" s="235"/>
      <c r="OXV68" s="99"/>
      <c r="OXW68" s="235"/>
      <c r="OXX68" s="235"/>
      <c r="OXY68" s="235"/>
      <c r="OXZ68" s="226"/>
      <c r="OYA68" s="249"/>
      <c r="OYB68" s="227"/>
      <c r="OYC68" s="250"/>
      <c r="OYD68" s="235"/>
      <c r="OYE68" s="235"/>
      <c r="OYF68" s="235"/>
      <c r="OYG68" s="235"/>
      <c r="OYH68" s="231"/>
      <c r="OYI68" s="231"/>
      <c r="OYJ68" s="140"/>
      <c r="OYK68" s="235"/>
      <c r="OYL68" s="231"/>
      <c r="OYM68" s="231"/>
      <c r="OYN68" s="231"/>
      <c r="OYO68" s="246"/>
      <c r="OYP68" s="247"/>
      <c r="OYQ68" s="248"/>
      <c r="OYR68" s="235"/>
      <c r="OYS68" s="235"/>
      <c r="OYT68" s="235"/>
      <c r="OYU68" s="99"/>
      <c r="OYV68" s="235"/>
      <c r="OYW68" s="235"/>
      <c r="OYX68" s="235"/>
      <c r="OYY68" s="226"/>
      <c r="OYZ68" s="249"/>
      <c r="OZA68" s="227"/>
      <c r="OZB68" s="250"/>
      <c r="OZC68" s="235"/>
      <c r="OZD68" s="235"/>
      <c r="OZE68" s="235"/>
      <c r="OZF68" s="235"/>
      <c r="OZG68" s="231"/>
      <c r="OZH68" s="231"/>
      <c r="OZI68" s="140"/>
      <c r="OZJ68" s="235"/>
      <c r="OZK68" s="231"/>
      <c r="OZL68" s="231"/>
      <c r="OZM68" s="231"/>
      <c r="OZN68" s="246"/>
      <c r="OZO68" s="247"/>
      <c r="OZP68" s="248"/>
      <c r="OZQ68" s="235"/>
      <c r="OZR68" s="235"/>
      <c r="OZS68" s="235"/>
      <c r="OZT68" s="99"/>
      <c r="OZU68" s="235"/>
      <c r="OZV68" s="235"/>
      <c r="OZW68" s="235"/>
      <c r="OZX68" s="226"/>
      <c r="OZY68" s="249"/>
      <c r="OZZ68" s="227"/>
      <c r="PAA68" s="250"/>
      <c r="PAB68" s="235"/>
      <c r="PAC68" s="235"/>
      <c r="PAD68" s="235"/>
      <c r="PAE68" s="235"/>
      <c r="PAF68" s="231"/>
      <c r="PAG68" s="231"/>
      <c r="PAH68" s="140"/>
      <c r="PAI68" s="235"/>
      <c r="PAJ68" s="231"/>
      <c r="PAK68" s="231"/>
      <c r="PAL68" s="231"/>
      <c r="PAM68" s="246"/>
      <c r="PAN68" s="247"/>
      <c r="PAO68" s="248"/>
      <c r="PAP68" s="235"/>
      <c r="PAQ68" s="235"/>
      <c r="PAR68" s="235"/>
      <c r="PAS68" s="99"/>
      <c r="PAT68" s="235"/>
      <c r="PAU68" s="235"/>
      <c r="PAV68" s="235"/>
      <c r="PAW68" s="226"/>
      <c r="PAX68" s="249"/>
      <c r="PAY68" s="227"/>
      <c r="PAZ68" s="250"/>
      <c r="PBA68" s="235"/>
      <c r="PBB68" s="235"/>
      <c r="PBC68" s="235"/>
      <c r="PBD68" s="235"/>
      <c r="PBE68" s="231"/>
      <c r="PBF68" s="231"/>
      <c r="PBG68" s="140"/>
      <c r="PBH68" s="235"/>
      <c r="PBI68" s="231"/>
      <c r="PBJ68" s="231"/>
      <c r="PBK68" s="231"/>
      <c r="PBL68" s="246"/>
      <c r="PBM68" s="247"/>
      <c r="PBN68" s="248"/>
      <c r="PBO68" s="235"/>
      <c r="PBP68" s="235"/>
      <c r="PBQ68" s="235"/>
      <c r="PBR68" s="99"/>
      <c r="PBS68" s="235"/>
      <c r="PBT68" s="235"/>
      <c r="PBU68" s="235"/>
      <c r="PBV68" s="226"/>
      <c r="PBW68" s="249"/>
      <c r="PBX68" s="227"/>
      <c r="PBY68" s="250"/>
      <c r="PBZ68" s="235"/>
      <c r="PCA68" s="235"/>
      <c r="PCB68" s="235"/>
      <c r="PCC68" s="235"/>
      <c r="PCD68" s="231"/>
      <c r="PCE68" s="231"/>
      <c r="PCF68" s="140"/>
      <c r="PCG68" s="235"/>
      <c r="PCH68" s="231"/>
      <c r="PCI68" s="231"/>
      <c r="PCJ68" s="231"/>
      <c r="PCK68" s="246"/>
      <c r="PCL68" s="247"/>
      <c r="PCM68" s="248"/>
      <c r="PCN68" s="235"/>
      <c r="PCO68" s="235"/>
      <c r="PCP68" s="235"/>
      <c r="PCQ68" s="99"/>
      <c r="PCR68" s="235"/>
      <c r="PCS68" s="235"/>
      <c r="PCT68" s="235"/>
      <c r="PCU68" s="226"/>
      <c r="PCV68" s="249"/>
      <c r="PCW68" s="227"/>
      <c r="PCX68" s="250"/>
      <c r="PCY68" s="235"/>
      <c r="PCZ68" s="235"/>
      <c r="PDA68" s="235"/>
      <c r="PDB68" s="235"/>
      <c r="PDC68" s="231"/>
      <c r="PDD68" s="231"/>
      <c r="PDE68" s="140"/>
      <c r="PDF68" s="235"/>
      <c r="PDG68" s="231"/>
      <c r="PDH68" s="231"/>
      <c r="PDI68" s="231"/>
      <c r="PDJ68" s="246"/>
      <c r="PDK68" s="247"/>
      <c r="PDL68" s="248"/>
      <c r="PDM68" s="235"/>
      <c r="PDN68" s="235"/>
      <c r="PDO68" s="235"/>
      <c r="PDP68" s="99"/>
      <c r="PDQ68" s="235"/>
      <c r="PDR68" s="235"/>
      <c r="PDS68" s="235"/>
      <c r="PDT68" s="226"/>
      <c r="PDU68" s="249"/>
      <c r="PDV68" s="227"/>
      <c r="PDW68" s="250"/>
      <c r="PDX68" s="235"/>
      <c r="PDY68" s="235"/>
      <c r="PDZ68" s="235"/>
      <c r="PEA68" s="235"/>
      <c r="PEB68" s="231"/>
      <c r="PEC68" s="231"/>
      <c r="PED68" s="140"/>
      <c r="PEE68" s="235"/>
      <c r="PEF68" s="231"/>
      <c r="PEG68" s="231"/>
      <c r="PEH68" s="231"/>
      <c r="PEI68" s="246"/>
      <c r="PEJ68" s="247"/>
      <c r="PEK68" s="248"/>
      <c r="PEL68" s="235"/>
      <c r="PEM68" s="235"/>
      <c r="PEN68" s="235"/>
      <c r="PEO68" s="99"/>
      <c r="PEP68" s="235"/>
      <c r="PEQ68" s="235"/>
      <c r="PER68" s="235"/>
      <c r="PES68" s="226"/>
      <c r="PET68" s="249"/>
      <c r="PEU68" s="227"/>
      <c r="PEV68" s="250"/>
      <c r="PEW68" s="235"/>
      <c r="PEX68" s="235"/>
      <c r="PEY68" s="235"/>
      <c r="PEZ68" s="235"/>
      <c r="PFA68" s="231"/>
      <c r="PFB68" s="231"/>
      <c r="PFC68" s="140"/>
      <c r="PFD68" s="235"/>
      <c r="PFE68" s="231"/>
      <c r="PFF68" s="231"/>
      <c r="PFG68" s="231"/>
      <c r="PFH68" s="246"/>
      <c r="PFI68" s="247"/>
      <c r="PFJ68" s="248"/>
      <c r="PFK68" s="235"/>
      <c r="PFL68" s="235"/>
      <c r="PFM68" s="235"/>
      <c r="PFN68" s="99"/>
      <c r="PFO68" s="235"/>
      <c r="PFP68" s="235"/>
      <c r="PFQ68" s="235"/>
      <c r="PFR68" s="226"/>
      <c r="PFS68" s="249"/>
      <c r="PFT68" s="227"/>
      <c r="PFU68" s="250"/>
      <c r="PFV68" s="235"/>
      <c r="PFW68" s="235"/>
      <c r="PFX68" s="235"/>
      <c r="PFY68" s="235"/>
      <c r="PFZ68" s="231"/>
      <c r="PGA68" s="231"/>
      <c r="PGB68" s="140"/>
      <c r="PGC68" s="235"/>
      <c r="PGD68" s="231"/>
      <c r="PGE68" s="231"/>
      <c r="PGF68" s="231"/>
      <c r="PGG68" s="246"/>
      <c r="PGH68" s="247"/>
      <c r="PGI68" s="248"/>
      <c r="PGJ68" s="235"/>
      <c r="PGK68" s="235"/>
      <c r="PGL68" s="235"/>
      <c r="PGM68" s="99"/>
      <c r="PGN68" s="235"/>
      <c r="PGO68" s="235"/>
      <c r="PGP68" s="235"/>
      <c r="PGQ68" s="226"/>
      <c r="PGR68" s="249"/>
      <c r="PGS68" s="227"/>
      <c r="PGT68" s="250"/>
      <c r="PGU68" s="235"/>
      <c r="PGV68" s="235"/>
      <c r="PGW68" s="235"/>
      <c r="PGX68" s="235"/>
      <c r="PGY68" s="231"/>
      <c r="PGZ68" s="231"/>
      <c r="PHA68" s="140"/>
      <c r="PHB68" s="235"/>
      <c r="PHC68" s="231"/>
      <c r="PHD68" s="231"/>
      <c r="PHE68" s="231"/>
      <c r="PHF68" s="246"/>
      <c r="PHG68" s="247"/>
      <c r="PHH68" s="248"/>
      <c r="PHI68" s="235"/>
      <c r="PHJ68" s="235"/>
      <c r="PHK68" s="235"/>
      <c r="PHL68" s="99"/>
      <c r="PHM68" s="235"/>
      <c r="PHN68" s="235"/>
      <c r="PHO68" s="235"/>
      <c r="PHP68" s="226"/>
      <c r="PHQ68" s="249"/>
      <c r="PHR68" s="227"/>
      <c r="PHS68" s="250"/>
      <c r="PHT68" s="235"/>
      <c r="PHU68" s="235"/>
      <c r="PHV68" s="235"/>
      <c r="PHW68" s="235"/>
      <c r="PHX68" s="231"/>
      <c r="PHY68" s="231"/>
      <c r="PHZ68" s="140"/>
      <c r="PIA68" s="235"/>
      <c r="PIB68" s="231"/>
      <c r="PIC68" s="231"/>
      <c r="PID68" s="231"/>
      <c r="PIE68" s="246"/>
      <c r="PIF68" s="247"/>
      <c r="PIG68" s="248"/>
      <c r="PIH68" s="235"/>
      <c r="PII68" s="235"/>
      <c r="PIJ68" s="235"/>
      <c r="PIK68" s="99"/>
      <c r="PIL68" s="235"/>
      <c r="PIM68" s="235"/>
      <c r="PIN68" s="235"/>
      <c r="PIO68" s="226"/>
      <c r="PIP68" s="249"/>
      <c r="PIQ68" s="227"/>
      <c r="PIR68" s="250"/>
      <c r="PIS68" s="235"/>
      <c r="PIT68" s="235"/>
      <c r="PIU68" s="235"/>
      <c r="PIV68" s="235"/>
      <c r="PIW68" s="231"/>
      <c r="PIX68" s="231"/>
      <c r="PIY68" s="140"/>
      <c r="PIZ68" s="235"/>
      <c r="PJA68" s="231"/>
      <c r="PJB68" s="231"/>
      <c r="PJC68" s="231"/>
      <c r="PJD68" s="246"/>
      <c r="PJE68" s="247"/>
      <c r="PJF68" s="248"/>
      <c r="PJG68" s="235"/>
      <c r="PJH68" s="235"/>
      <c r="PJI68" s="235"/>
      <c r="PJJ68" s="99"/>
      <c r="PJK68" s="235"/>
      <c r="PJL68" s="235"/>
      <c r="PJM68" s="235"/>
      <c r="PJN68" s="226"/>
      <c r="PJO68" s="249"/>
      <c r="PJP68" s="227"/>
      <c r="PJQ68" s="250"/>
      <c r="PJR68" s="235"/>
      <c r="PJS68" s="235"/>
      <c r="PJT68" s="235"/>
      <c r="PJU68" s="235"/>
      <c r="PJV68" s="231"/>
      <c r="PJW68" s="231"/>
      <c r="PJX68" s="140"/>
      <c r="PJY68" s="235"/>
      <c r="PJZ68" s="231"/>
      <c r="PKA68" s="231"/>
      <c r="PKB68" s="231"/>
      <c r="PKC68" s="246"/>
      <c r="PKD68" s="247"/>
      <c r="PKE68" s="248"/>
      <c r="PKF68" s="235"/>
      <c r="PKG68" s="235"/>
      <c r="PKH68" s="235"/>
      <c r="PKI68" s="99"/>
      <c r="PKJ68" s="235"/>
      <c r="PKK68" s="235"/>
      <c r="PKL68" s="235"/>
      <c r="PKM68" s="226"/>
      <c r="PKN68" s="249"/>
      <c r="PKO68" s="227"/>
      <c r="PKP68" s="250"/>
      <c r="PKQ68" s="235"/>
      <c r="PKR68" s="235"/>
      <c r="PKS68" s="235"/>
      <c r="PKT68" s="235"/>
      <c r="PKU68" s="231"/>
      <c r="PKV68" s="231"/>
      <c r="PKW68" s="140"/>
      <c r="PKX68" s="235"/>
      <c r="PKY68" s="231"/>
      <c r="PKZ68" s="231"/>
      <c r="PLA68" s="231"/>
      <c r="PLB68" s="246"/>
      <c r="PLC68" s="247"/>
      <c r="PLD68" s="248"/>
      <c r="PLE68" s="235"/>
      <c r="PLF68" s="235"/>
      <c r="PLG68" s="235"/>
      <c r="PLH68" s="99"/>
      <c r="PLI68" s="235"/>
      <c r="PLJ68" s="235"/>
      <c r="PLK68" s="235"/>
      <c r="PLL68" s="226"/>
      <c r="PLM68" s="249"/>
      <c r="PLN68" s="227"/>
      <c r="PLO68" s="250"/>
      <c r="PLP68" s="235"/>
      <c r="PLQ68" s="235"/>
      <c r="PLR68" s="235"/>
      <c r="PLS68" s="235"/>
      <c r="PLT68" s="231"/>
      <c r="PLU68" s="231"/>
      <c r="PLV68" s="140"/>
      <c r="PLW68" s="235"/>
      <c r="PLX68" s="231"/>
      <c r="PLY68" s="231"/>
      <c r="PLZ68" s="231"/>
      <c r="PMA68" s="246"/>
      <c r="PMB68" s="247"/>
      <c r="PMC68" s="248"/>
      <c r="PMD68" s="235"/>
      <c r="PME68" s="235"/>
      <c r="PMF68" s="235"/>
      <c r="PMG68" s="99"/>
      <c r="PMH68" s="235"/>
      <c r="PMI68" s="235"/>
      <c r="PMJ68" s="235"/>
      <c r="PMK68" s="226"/>
      <c r="PML68" s="249"/>
      <c r="PMM68" s="227"/>
      <c r="PMN68" s="250"/>
      <c r="PMO68" s="235"/>
      <c r="PMP68" s="235"/>
      <c r="PMQ68" s="235"/>
      <c r="PMR68" s="235"/>
      <c r="PMS68" s="231"/>
      <c r="PMT68" s="231"/>
      <c r="PMU68" s="140"/>
      <c r="PMV68" s="235"/>
      <c r="PMW68" s="231"/>
      <c r="PMX68" s="231"/>
      <c r="PMY68" s="231"/>
      <c r="PMZ68" s="246"/>
      <c r="PNA68" s="247"/>
      <c r="PNB68" s="248"/>
      <c r="PNC68" s="235"/>
      <c r="PND68" s="235"/>
      <c r="PNE68" s="235"/>
      <c r="PNF68" s="99"/>
      <c r="PNG68" s="235"/>
      <c r="PNH68" s="235"/>
      <c r="PNI68" s="235"/>
      <c r="PNJ68" s="226"/>
      <c r="PNK68" s="249"/>
      <c r="PNL68" s="227"/>
      <c r="PNM68" s="250"/>
      <c r="PNN68" s="235"/>
      <c r="PNO68" s="235"/>
      <c r="PNP68" s="235"/>
      <c r="PNQ68" s="235"/>
      <c r="PNR68" s="231"/>
      <c r="PNS68" s="231"/>
      <c r="PNT68" s="140"/>
      <c r="PNU68" s="235"/>
      <c r="PNV68" s="231"/>
      <c r="PNW68" s="231"/>
      <c r="PNX68" s="231"/>
      <c r="PNY68" s="246"/>
      <c r="PNZ68" s="247"/>
      <c r="POA68" s="248"/>
      <c r="POB68" s="235"/>
      <c r="POC68" s="235"/>
      <c r="POD68" s="235"/>
      <c r="POE68" s="99"/>
      <c r="POF68" s="235"/>
      <c r="POG68" s="235"/>
      <c r="POH68" s="235"/>
      <c r="POI68" s="226"/>
      <c r="POJ68" s="249"/>
      <c r="POK68" s="227"/>
      <c r="POL68" s="250"/>
      <c r="POM68" s="235"/>
      <c r="PON68" s="235"/>
      <c r="POO68" s="235"/>
      <c r="POP68" s="235"/>
      <c r="POQ68" s="231"/>
      <c r="POR68" s="231"/>
      <c r="POS68" s="140"/>
      <c r="POT68" s="235"/>
      <c r="POU68" s="231"/>
      <c r="POV68" s="231"/>
      <c r="POW68" s="231"/>
      <c r="POX68" s="246"/>
      <c r="POY68" s="247"/>
      <c r="POZ68" s="248"/>
      <c r="PPA68" s="235"/>
      <c r="PPB68" s="235"/>
      <c r="PPC68" s="235"/>
      <c r="PPD68" s="99"/>
      <c r="PPE68" s="235"/>
      <c r="PPF68" s="235"/>
      <c r="PPG68" s="235"/>
      <c r="PPH68" s="226"/>
      <c r="PPI68" s="249"/>
      <c r="PPJ68" s="227"/>
      <c r="PPK68" s="250"/>
      <c r="PPL68" s="235"/>
      <c r="PPM68" s="235"/>
      <c r="PPN68" s="235"/>
      <c r="PPO68" s="235"/>
      <c r="PPP68" s="231"/>
      <c r="PPQ68" s="231"/>
      <c r="PPR68" s="140"/>
      <c r="PPS68" s="235"/>
      <c r="PPT68" s="231"/>
      <c r="PPU68" s="231"/>
      <c r="PPV68" s="231"/>
      <c r="PPW68" s="246"/>
      <c r="PPX68" s="247"/>
      <c r="PPY68" s="248"/>
      <c r="PPZ68" s="235"/>
      <c r="PQA68" s="235"/>
      <c r="PQB68" s="235"/>
      <c r="PQC68" s="99"/>
      <c r="PQD68" s="235"/>
      <c r="PQE68" s="235"/>
      <c r="PQF68" s="235"/>
      <c r="PQG68" s="226"/>
      <c r="PQH68" s="249"/>
      <c r="PQI68" s="227"/>
      <c r="PQJ68" s="250"/>
      <c r="PQK68" s="235"/>
      <c r="PQL68" s="235"/>
      <c r="PQM68" s="235"/>
      <c r="PQN68" s="235"/>
      <c r="PQO68" s="231"/>
      <c r="PQP68" s="231"/>
      <c r="PQQ68" s="140"/>
      <c r="PQR68" s="235"/>
      <c r="PQS68" s="231"/>
      <c r="PQT68" s="231"/>
      <c r="PQU68" s="231"/>
      <c r="PQV68" s="246"/>
      <c r="PQW68" s="247"/>
      <c r="PQX68" s="248"/>
      <c r="PQY68" s="235"/>
      <c r="PQZ68" s="235"/>
      <c r="PRA68" s="235"/>
      <c r="PRB68" s="99"/>
      <c r="PRC68" s="235"/>
      <c r="PRD68" s="235"/>
      <c r="PRE68" s="235"/>
      <c r="PRF68" s="226"/>
      <c r="PRG68" s="249"/>
      <c r="PRH68" s="227"/>
      <c r="PRI68" s="250"/>
      <c r="PRJ68" s="235"/>
      <c r="PRK68" s="235"/>
      <c r="PRL68" s="235"/>
      <c r="PRM68" s="235"/>
      <c r="PRN68" s="231"/>
      <c r="PRO68" s="231"/>
      <c r="PRP68" s="140"/>
      <c r="PRQ68" s="235"/>
      <c r="PRR68" s="231"/>
      <c r="PRS68" s="231"/>
      <c r="PRT68" s="231"/>
      <c r="PRU68" s="246"/>
      <c r="PRV68" s="247"/>
      <c r="PRW68" s="248"/>
      <c r="PRX68" s="235"/>
      <c r="PRY68" s="235"/>
      <c r="PRZ68" s="235"/>
      <c r="PSA68" s="99"/>
      <c r="PSB68" s="235"/>
      <c r="PSC68" s="235"/>
      <c r="PSD68" s="235"/>
      <c r="PSE68" s="226"/>
      <c r="PSF68" s="249"/>
      <c r="PSG68" s="227"/>
      <c r="PSH68" s="250"/>
      <c r="PSI68" s="235"/>
      <c r="PSJ68" s="235"/>
      <c r="PSK68" s="235"/>
      <c r="PSL68" s="235"/>
      <c r="PSM68" s="231"/>
      <c r="PSN68" s="231"/>
      <c r="PSO68" s="140"/>
      <c r="PSP68" s="235"/>
      <c r="PSQ68" s="231"/>
      <c r="PSR68" s="231"/>
      <c r="PSS68" s="231"/>
      <c r="PST68" s="246"/>
      <c r="PSU68" s="247"/>
      <c r="PSV68" s="248"/>
      <c r="PSW68" s="235"/>
      <c r="PSX68" s="235"/>
      <c r="PSY68" s="235"/>
      <c r="PSZ68" s="99"/>
      <c r="PTA68" s="235"/>
      <c r="PTB68" s="235"/>
      <c r="PTC68" s="235"/>
      <c r="PTD68" s="226"/>
      <c r="PTE68" s="249"/>
      <c r="PTF68" s="227"/>
      <c r="PTG68" s="250"/>
      <c r="PTH68" s="235"/>
      <c r="PTI68" s="235"/>
      <c r="PTJ68" s="235"/>
      <c r="PTK68" s="235"/>
      <c r="PTL68" s="231"/>
      <c r="PTM68" s="231"/>
      <c r="PTN68" s="140"/>
      <c r="PTO68" s="235"/>
      <c r="PTP68" s="231"/>
      <c r="PTQ68" s="231"/>
      <c r="PTR68" s="231"/>
      <c r="PTS68" s="246"/>
      <c r="PTT68" s="247"/>
      <c r="PTU68" s="248"/>
      <c r="PTV68" s="235"/>
      <c r="PTW68" s="235"/>
      <c r="PTX68" s="235"/>
      <c r="PTY68" s="99"/>
      <c r="PTZ68" s="235"/>
      <c r="PUA68" s="235"/>
      <c r="PUB68" s="235"/>
      <c r="PUC68" s="226"/>
      <c r="PUD68" s="249"/>
      <c r="PUE68" s="227"/>
      <c r="PUF68" s="250"/>
      <c r="PUG68" s="235"/>
      <c r="PUH68" s="235"/>
      <c r="PUI68" s="235"/>
      <c r="PUJ68" s="235"/>
      <c r="PUK68" s="231"/>
      <c r="PUL68" s="231"/>
      <c r="PUM68" s="140"/>
      <c r="PUN68" s="235"/>
      <c r="PUO68" s="231"/>
      <c r="PUP68" s="231"/>
      <c r="PUQ68" s="231"/>
      <c r="PUR68" s="246"/>
      <c r="PUS68" s="247"/>
      <c r="PUT68" s="248"/>
      <c r="PUU68" s="235"/>
      <c r="PUV68" s="235"/>
      <c r="PUW68" s="235"/>
      <c r="PUX68" s="99"/>
      <c r="PUY68" s="235"/>
      <c r="PUZ68" s="235"/>
      <c r="PVA68" s="235"/>
      <c r="PVB68" s="226"/>
      <c r="PVC68" s="249"/>
      <c r="PVD68" s="227"/>
      <c r="PVE68" s="250"/>
      <c r="PVF68" s="235"/>
      <c r="PVG68" s="235"/>
      <c r="PVH68" s="235"/>
      <c r="PVI68" s="235"/>
      <c r="PVJ68" s="231"/>
      <c r="PVK68" s="231"/>
      <c r="PVL68" s="140"/>
      <c r="PVM68" s="235"/>
      <c r="PVN68" s="231"/>
      <c r="PVO68" s="231"/>
      <c r="PVP68" s="231"/>
      <c r="PVQ68" s="246"/>
      <c r="PVR68" s="247"/>
      <c r="PVS68" s="248"/>
      <c r="PVT68" s="235"/>
      <c r="PVU68" s="235"/>
      <c r="PVV68" s="235"/>
      <c r="PVW68" s="99"/>
      <c r="PVX68" s="235"/>
      <c r="PVY68" s="235"/>
      <c r="PVZ68" s="235"/>
      <c r="PWA68" s="226"/>
      <c r="PWB68" s="249"/>
      <c r="PWC68" s="227"/>
      <c r="PWD68" s="250"/>
      <c r="PWE68" s="235"/>
      <c r="PWF68" s="235"/>
      <c r="PWG68" s="235"/>
      <c r="PWH68" s="235"/>
      <c r="PWI68" s="231"/>
      <c r="PWJ68" s="231"/>
      <c r="PWK68" s="140"/>
      <c r="PWL68" s="235"/>
      <c r="PWM68" s="231"/>
      <c r="PWN68" s="231"/>
      <c r="PWO68" s="231"/>
      <c r="PWP68" s="246"/>
      <c r="PWQ68" s="247"/>
      <c r="PWR68" s="248"/>
      <c r="PWS68" s="235"/>
      <c r="PWT68" s="235"/>
      <c r="PWU68" s="235"/>
      <c r="PWV68" s="99"/>
      <c r="PWW68" s="235"/>
      <c r="PWX68" s="235"/>
      <c r="PWY68" s="235"/>
      <c r="PWZ68" s="226"/>
      <c r="PXA68" s="249"/>
      <c r="PXB68" s="227"/>
      <c r="PXC68" s="250"/>
      <c r="PXD68" s="235"/>
      <c r="PXE68" s="235"/>
      <c r="PXF68" s="235"/>
      <c r="PXG68" s="235"/>
      <c r="PXH68" s="231"/>
      <c r="PXI68" s="231"/>
      <c r="PXJ68" s="140"/>
      <c r="PXK68" s="235"/>
      <c r="PXL68" s="231"/>
      <c r="PXM68" s="231"/>
      <c r="PXN68" s="231"/>
      <c r="PXO68" s="246"/>
      <c r="PXP68" s="247"/>
      <c r="PXQ68" s="248"/>
      <c r="PXR68" s="235"/>
      <c r="PXS68" s="235"/>
      <c r="PXT68" s="235"/>
      <c r="PXU68" s="99"/>
      <c r="PXV68" s="235"/>
      <c r="PXW68" s="235"/>
      <c r="PXX68" s="235"/>
      <c r="PXY68" s="226"/>
      <c r="PXZ68" s="249"/>
      <c r="PYA68" s="227"/>
      <c r="PYB68" s="250"/>
      <c r="PYC68" s="235"/>
      <c r="PYD68" s="235"/>
      <c r="PYE68" s="235"/>
      <c r="PYF68" s="235"/>
      <c r="PYG68" s="231"/>
      <c r="PYH68" s="231"/>
      <c r="PYI68" s="140"/>
      <c r="PYJ68" s="235"/>
      <c r="PYK68" s="231"/>
      <c r="PYL68" s="231"/>
      <c r="PYM68" s="231"/>
      <c r="PYN68" s="246"/>
      <c r="PYO68" s="247"/>
      <c r="PYP68" s="248"/>
      <c r="PYQ68" s="235"/>
      <c r="PYR68" s="235"/>
      <c r="PYS68" s="235"/>
      <c r="PYT68" s="99"/>
      <c r="PYU68" s="235"/>
      <c r="PYV68" s="235"/>
      <c r="PYW68" s="235"/>
      <c r="PYX68" s="226"/>
      <c r="PYY68" s="249"/>
      <c r="PYZ68" s="227"/>
      <c r="PZA68" s="250"/>
      <c r="PZB68" s="235"/>
      <c r="PZC68" s="235"/>
      <c r="PZD68" s="235"/>
      <c r="PZE68" s="235"/>
      <c r="PZF68" s="231"/>
      <c r="PZG68" s="231"/>
      <c r="PZH68" s="140"/>
      <c r="PZI68" s="235"/>
      <c r="PZJ68" s="231"/>
      <c r="PZK68" s="231"/>
      <c r="PZL68" s="231"/>
      <c r="PZM68" s="246"/>
      <c r="PZN68" s="247"/>
      <c r="PZO68" s="248"/>
      <c r="PZP68" s="235"/>
      <c r="PZQ68" s="235"/>
      <c r="PZR68" s="235"/>
      <c r="PZS68" s="99"/>
      <c r="PZT68" s="235"/>
      <c r="PZU68" s="235"/>
      <c r="PZV68" s="235"/>
      <c r="PZW68" s="226"/>
      <c r="PZX68" s="249"/>
      <c r="PZY68" s="227"/>
      <c r="PZZ68" s="250"/>
      <c r="QAA68" s="235"/>
      <c r="QAB68" s="235"/>
      <c r="QAC68" s="235"/>
      <c r="QAD68" s="235"/>
      <c r="QAE68" s="231"/>
      <c r="QAF68" s="231"/>
      <c r="QAG68" s="140"/>
      <c r="QAH68" s="235"/>
      <c r="QAI68" s="231"/>
      <c r="QAJ68" s="231"/>
      <c r="QAK68" s="231"/>
      <c r="QAL68" s="246"/>
      <c r="QAM68" s="247"/>
      <c r="QAN68" s="248"/>
      <c r="QAO68" s="235"/>
      <c r="QAP68" s="235"/>
      <c r="QAQ68" s="235"/>
      <c r="QAR68" s="99"/>
      <c r="QAS68" s="235"/>
      <c r="QAT68" s="235"/>
      <c r="QAU68" s="235"/>
      <c r="QAV68" s="226"/>
      <c r="QAW68" s="249"/>
      <c r="QAX68" s="227"/>
      <c r="QAY68" s="250"/>
      <c r="QAZ68" s="235"/>
      <c r="QBA68" s="235"/>
      <c r="QBB68" s="235"/>
      <c r="QBC68" s="235"/>
      <c r="QBD68" s="231"/>
      <c r="QBE68" s="231"/>
      <c r="QBF68" s="140"/>
      <c r="QBG68" s="235"/>
      <c r="QBH68" s="231"/>
      <c r="QBI68" s="231"/>
      <c r="QBJ68" s="231"/>
      <c r="QBK68" s="246"/>
      <c r="QBL68" s="247"/>
      <c r="QBM68" s="248"/>
      <c r="QBN68" s="235"/>
      <c r="QBO68" s="235"/>
      <c r="QBP68" s="235"/>
      <c r="QBQ68" s="99"/>
      <c r="QBR68" s="235"/>
      <c r="QBS68" s="235"/>
      <c r="QBT68" s="235"/>
      <c r="QBU68" s="226"/>
      <c r="QBV68" s="249"/>
      <c r="QBW68" s="227"/>
      <c r="QBX68" s="250"/>
      <c r="QBY68" s="235"/>
      <c r="QBZ68" s="235"/>
      <c r="QCA68" s="235"/>
      <c r="QCB68" s="235"/>
      <c r="QCC68" s="231"/>
      <c r="QCD68" s="231"/>
      <c r="QCE68" s="140"/>
      <c r="QCF68" s="235"/>
      <c r="QCG68" s="231"/>
      <c r="QCH68" s="231"/>
      <c r="QCI68" s="231"/>
      <c r="QCJ68" s="246"/>
      <c r="QCK68" s="247"/>
      <c r="QCL68" s="248"/>
      <c r="QCM68" s="235"/>
      <c r="QCN68" s="235"/>
      <c r="QCO68" s="235"/>
      <c r="QCP68" s="99"/>
      <c r="QCQ68" s="235"/>
      <c r="QCR68" s="235"/>
      <c r="QCS68" s="235"/>
      <c r="QCT68" s="226"/>
      <c r="QCU68" s="249"/>
      <c r="QCV68" s="227"/>
      <c r="QCW68" s="250"/>
      <c r="QCX68" s="235"/>
      <c r="QCY68" s="235"/>
      <c r="QCZ68" s="235"/>
      <c r="QDA68" s="235"/>
      <c r="QDB68" s="231"/>
      <c r="QDC68" s="231"/>
      <c r="QDD68" s="140"/>
      <c r="QDE68" s="235"/>
      <c r="QDF68" s="231"/>
      <c r="QDG68" s="231"/>
      <c r="QDH68" s="231"/>
      <c r="QDI68" s="246"/>
      <c r="QDJ68" s="247"/>
      <c r="QDK68" s="248"/>
      <c r="QDL68" s="235"/>
      <c r="QDM68" s="235"/>
      <c r="QDN68" s="235"/>
      <c r="QDO68" s="99"/>
      <c r="QDP68" s="235"/>
      <c r="QDQ68" s="235"/>
      <c r="QDR68" s="235"/>
      <c r="QDS68" s="226"/>
      <c r="QDT68" s="249"/>
      <c r="QDU68" s="227"/>
      <c r="QDV68" s="250"/>
      <c r="QDW68" s="235"/>
      <c r="QDX68" s="235"/>
      <c r="QDY68" s="235"/>
      <c r="QDZ68" s="235"/>
      <c r="QEA68" s="231"/>
      <c r="QEB68" s="231"/>
      <c r="QEC68" s="140"/>
      <c r="QED68" s="235"/>
      <c r="QEE68" s="231"/>
      <c r="QEF68" s="231"/>
      <c r="QEG68" s="231"/>
      <c r="QEH68" s="246"/>
      <c r="QEI68" s="247"/>
      <c r="QEJ68" s="248"/>
      <c r="QEK68" s="235"/>
      <c r="QEL68" s="235"/>
      <c r="QEM68" s="235"/>
      <c r="QEN68" s="99"/>
      <c r="QEO68" s="235"/>
      <c r="QEP68" s="235"/>
      <c r="QEQ68" s="235"/>
      <c r="QER68" s="226"/>
      <c r="QES68" s="249"/>
      <c r="QET68" s="227"/>
      <c r="QEU68" s="250"/>
      <c r="QEV68" s="235"/>
      <c r="QEW68" s="235"/>
      <c r="QEX68" s="235"/>
      <c r="QEY68" s="235"/>
      <c r="QEZ68" s="231"/>
      <c r="QFA68" s="231"/>
      <c r="QFB68" s="140"/>
      <c r="QFC68" s="235"/>
      <c r="QFD68" s="231"/>
      <c r="QFE68" s="231"/>
      <c r="QFF68" s="231"/>
      <c r="QFG68" s="246"/>
      <c r="QFH68" s="247"/>
      <c r="QFI68" s="248"/>
      <c r="QFJ68" s="235"/>
      <c r="QFK68" s="235"/>
      <c r="QFL68" s="235"/>
      <c r="QFM68" s="99"/>
      <c r="QFN68" s="235"/>
      <c r="QFO68" s="235"/>
      <c r="QFP68" s="235"/>
      <c r="QFQ68" s="226"/>
      <c r="QFR68" s="249"/>
      <c r="QFS68" s="227"/>
      <c r="QFT68" s="250"/>
      <c r="QFU68" s="235"/>
      <c r="QFV68" s="235"/>
      <c r="QFW68" s="235"/>
      <c r="QFX68" s="235"/>
      <c r="QFY68" s="231"/>
      <c r="QFZ68" s="231"/>
      <c r="QGA68" s="140"/>
      <c r="QGB68" s="235"/>
      <c r="QGC68" s="231"/>
      <c r="QGD68" s="231"/>
      <c r="QGE68" s="231"/>
      <c r="QGF68" s="246"/>
      <c r="QGG68" s="247"/>
      <c r="QGH68" s="248"/>
      <c r="QGI68" s="235"/>
      <c r="QGJ68" s="235"/>
      <c r="QGK68" s="235"/>
      <c r="QGL68" s="99"/>
      <c r="QGM68" s="235"/>
      <c r="QGN68" s="235"/>
      <c r="QGO68" s="235"/>
      <c r="QGP68" s="226"/>
      <c r="QGQ68" s="249"/>
      <c r="QGR68" s="227"/>
      <c r="QGS68" s="250"/>
      <c r="QGT68" s="235"/>
      <c r="QGU68" s="235"/>
      <c r="QGV68" s="235"/>
      <c r="QGW68" s="235"/>
      <c r="QGX68" s="231"/>
      <c r="QGY68" s="231"/>
      <c r="QGZ68" s="140"/>
      <c r="QHA68" s="235"/>
      <c r="QHB68" s="231"/>
      <c r="QHC68" s="231"/>
      <c r="QHD68" s="231"/>
      <c r="QHE68" s="246"/>
      <c r="QHF68" s="247"/>
      <c r="QHG68" s="248"/>
      <c r="QHH68" s="235"/>
      <c r="QHI68" s="235"/>
      <c r="QHJ68" s="235"/>
      <c r="QHK68" s="99"/>
      <c r="QHL68" s="235"/>
      <c r="QHM68" s="235"/>
      <c r="QHN68" s="235"/>
      <c r="QHO68" s="226"/>
      <c r="QHP68" s="249"/>
      <c r="QHQ68" s="227"/>
      <c r="QHR68" s="250"/>
      <c r="QHS68" s="235"/>
      <c r="QHT68" s="235"/>
      <c r="QHU68" s="235"/>
      <c r="QHV68" s="235"/>
      <c r="QHW68" s="231"/>
      <c r="QHX68" s="231"/>
      <c r="QHY68" s="140"/>
      <c r="QHZ68" s="235"/>
      <c r="QIA68" s="231"/>
      <c r="QIB68" s="231"/>
      <c r="QIC68" s="231"/>
      <c r="QID68" s="246"/>
      <c r="QIE68" s="247"/>
      <c r="QIF68" s="248"/>
      <c r="QIG68" s="235"/>
      <c r="QIH68" s="235"/>
      <c r="QII68" s="235"/>
      <c r="QIJ68" s="99"/>
      <c r="QIK68" s="235"/>
      <c r="QIL68" s="235"/>
      <c r="QIM68" s="235"/>
      <c r="QIN68" s="226"/>
      <c r="QIO68" s="249"/>
      <c r="QIP68" s="227"/>
      <c r="QIQ68" s="250"/>
      <c r="QIR68" s="235"/>
      <c r="QIS68" s="235"/>
      <c r="QIT68" s="235"/>
      <c r="QIU68" s="235"/>
      <c r="QIV68" s="231"/>
      <c r="QIW68" s="231"/>
      <c r="QIX68" s="140"/>
      <c r="QIY68" s="235"/>
      <c r="QIZ68" s="231"/>
      <c r="QJA68" s="231"/>
      <c r="QJB68" s="231"/>
      <c r="QJC68" s="246"/>
      <c r="QJD68" s="247"/>
      <c r="QJE68" s="248"/>
      <c r="QJF68" s="235"/>
      <c r="QJG68" s="235"/>
      <c r="QJH68" s="235"/>
      <c r="QJI68" s="99"/>
      <c r="QJJ68" s="235"/>
      <c r="QJK68" s="235"/>
      <c r="QJL68" s="235"/>
      <c r="QJM68" s="226"/>
      <c r="QJN68" s="249"/>
      <c r="QJO68" s="227"/>
      <c r="QJP68" s="250"/>
      <c r="QJQ68" s="235"/>
      <c r="QJR68" s="235"/>
      <c r="QJS68" s="235"/>
      <c r="QJT68" s="235"/>
      <c r="QJU68" s="231"/>
      <c r="QJV68" s="231"/>
      <c r="QJW68" s="140"/>
      <c r="QJX68" s="235"/>
      <c r="QJY68" s="231"/>
      <c r="QJZ68" s="231"/>
      <c r="QKA68" s="231"/>
      <c r="QKB68" s="246"/>
      <c r="QKC68" s="247"/>
      <c r="QKD68" s="248"/>
      <c r="QKE68" s="235"/>
      <c r="QKF68" s="235"/>
      <c r="QKG68" s="235"/>
      <c r="QKH68" s="99"/>
      <c r="QKI68" s="235"/>
      <c r="QKJ68" s="235"/>
      <c r="QKK68" s="235"/>
      <c r="QKL68" s="226"/>
      <c r="QKM68" s="249"/>
      <c r="QKN68" s="227"/>
      <c r="QKO68" s="250"/>
      <c r="QKP68" s="235"/>
      <c r="QKQ68" s="235"/>
      <c r="QKR68" s="235"/>
      <c r="QKS68" s="235"/>
      <c r="QKT68" s="231"/>
      <c r="QKU68" s="231"/>
      <c r="QKV68" s="140"/>
      <c r="QKW68" s="235"/>
      <c r="QKX68" s="231"/>
      <c r="QKY68" s="231"/>
      <c r="QKZ68" s="231"/>
      <c r="QLA68" s="246"/>
      <c r="QLB68" s="247"/>
      <c r="QLC68" s="248"/>
      <c r="QLD68" s="235"/>
      <c r="QLE68" s="235"/>
      <c r="QLF68" s="235"/>
      <c r="QLG68" s="99"/>
      <c r="QLH68" s="235"/>
      <c r="QLI68" s="235"/>
      <c r="QLJ68" s="235"/>
      <c r="QLK68" s="226"/>
      <c r="QLL68" s="249"/>
      <c r="QLM68" s="227"/>
      <c r="QLN68" s="250"/>
      <c r="QLO68" s="235"/>
      <c r="QLP68" s="235"/>
      <c r="QLQ68" s="235"/>
      <c r="QLR68" s="235"/>
      <c r="QLS68" s="231"/>
      <c r="QLT68" s="231"/>
      <c r="QLU68" s="140"/>
      <c r="QLV68" s="235"/>
      <c r="QLW68" s="231"/>
      <c r="QLX68" s="231"/>
      <c r="QLY68" s="231"/>
      <c r="QLZ68" s="246"/>
      <c r="QMA68" s="247"/>
      <c r="QMB68" s="248"/>
      <c r="QMC68" s="235"/>
      <c r="QMD68" s="235"/>
      <c r="QME68" s="235"/>
      <c r="QMF68" s="99"/>
      <c r="QMG68" s="235"/>
      <c r="QMH68" s="235"/>
      <c r="QMI68" s="235"/>
      <c r="QMJ68" s="226"/>
      <c r="QMK68" s="249"/>
      <c r="QML68" s="227"/>
      <c r="QMM68" s="250"/>
      <c r="QMN68" s="235"/>
      <c r="QMO68" s="235"/>
      <c r="QMP68" s="235"/>
      <c r="QMQ68" s="235"/>
      <c r="QMR68" s="231"/>
      <c r="QMS68" s="231"/>
      <c r="QMT68" s="140"/>
      <c r="QMU68" s="235"/>
      <c r="QMV68" s="231"/>
      <c r="QMW68" s="231"/>
      <c r="QMX68" s="231"/>
      <c r="QMY68" s="246"/>
      <c r="QMZ68" s="247"/>
      <c r="QNA68" s="248"/>
      <c r="QNB68" s="235"/>
      <c r="QNC68" s="235"/>
      <c r="QND68" s="235"/>
      <c r="QNE68" s="99"/>
      <c r="QNF68" s="235"/>
      <c r="QNG68" s="235"/>
      <c r="QNH68" s="235"/>
      <c r="QNI68" s="226"/>
      <c r="QNJ68" s="249"/>
      <c r="QNK68" s="227"/>
      <c r="QNL68" s="250"/>
      <c r="QNM68" s="235"/>
      <c r="QNN68" s="235"/>
      <c r="QNO68" s="235"/>
      <c r="QNP68" s="235"/>
      <c r="QNQ68" s="231"/>
      <c r="QNR68" s="231"/>
      <c r="QNS68" s="140"/>
      <c r="QNT68" s="235"/>
      <c r="QNU68" s="231"/>
      <c r="QNV68" s="231"/>
      <c r="QNW68" s="231"/>
      <c r="QNX68" s="246"/>
      <c r="QNY68" s="247"/>
      <c r="QNZ68" s="248"/>
      <c r="QOA68" s="235"/>
      <c r="QOB68" s="235"/>
      <c r="QOC68" s="235"/>
      <c r="QOD68" s="99"/>
      <c r="QOE68" s="235"/>
      <c r="QOF68" s="235"/>
      <c r="QOG68" s="235"/>
      <c r="QOH68" s="226"/>
      <c r="QOI68" s="249"/>
      <c r="QOJ68" s="227"/>
      <c r="QOK68" s="250"/>
      <c r="QOL68" s="235"/>
      <c r="QOM68" s="235"/>
      <c r="QON68" s="235"/>
      <c r="QOO68" s="235"/>
      <c r="QOP68" s="231"/>
      <c r="QOQ68" s="231"/>
      <c r="QOR68" s="140"/>
      <c r="QOS68" s="235"/>
      <c r="QOT68" s="231"/>
      <c r="QOU68" s="231"/>
      <c r="QOV68" s="231"/>
      <c r="QOW68" s="246"/>
      <c r="QOX68" s="247"/>
      <c r="QOY68" s="248"/>
      <c r="QOZ68" s="235"/>
      <c r="QPA68" s="235"/>
      <c r="QPB68" s="235"/>
      <c r="QPC68" s="99"/>
      <c r="QPD68" s="235"/>
      <c r="QPE68" s="235"/>
      <c r="QPF68" s="235"/>
      <c r="QPG68" s="226"/>
      <c r="QPH68" s="249"/>
      <c r="QPI68" s="227"/>
      <c r="QPJ68" s="250"/>
      <c r="QPK68" s="235"/>
      <c r="QPL68" s="235"/>
      <c r="QPM68" s="235"/>
      <c r="QPN68" s="235"/>
      <c r="QPO68" s="231"/>
      <c r="QPP68" s="231"/>
      <c r="QPQ68" s="140"/>
      <c r="QPR68" s="235"/>
      <c r="QPS68" s="231"/>
      <c r="QPT68" s="231"/>
      <c r="QPU68" s="231"/>
      <c r="QPV68" s="246"/>
      <c r="QPW68" s="247"/>
      <c r="QPX68" s="248"/>
      <c r="QPY68" s="235"/>
      <c r="QPZ68" s="235"/>
      <c r="QQA68" s="235"/>
      <c r="QQB68" s="99"/>
      <c r="QQC68" s="235"/>
      <c r="QQD68" s="235"/>
      <c r="QQE68" s="235"/>
      <c r="QQF68" s="226"/>
      <c r="QQG68" s="249"/>
      <c r="QQH68" s="227"/>
      <c r="QQI68" s="250"/>
      <c r="QQJ68" s="235"/>
      <c r="QQK68" s="235"/>
      <c r="QQL68" s="235"/>
      <c r="QQM68" s="235"/>
      <c r="QQN68" s="231"/>
      <c r="QQO68" s="231"/>
      <c r="QQP68" s="140"/>
      <c r="QQQ68" s="235"/>
      <c r="QQR68" s="231"/>
      <c r="QQS68" s="231"/>
      <c r="QQT68" s="231"/>
      <c r="QQU68" s="246"/>
      <c r="QQV68" s="247"/>
      <c r="QQW68" s="248"/>
      <c r="QQX68" s="235"/>
      <c r="QQY68" s="235"/>
      <c r="QQZ68" s="235"/>
      <c r="QRA68" s="99"/>
      <c r="QRB68" s="235"/>
      <c r="QRC68" s="235"/>
      <c r="QRD68" s="235"/>
      <c r="QRE68" s="226"/>
      <c r="QRF68" s="249"/>
      <c r="QRG68" s="227"/>
      <c r="QRH68" s="250"/>
      <c r="QRI68" s="235"/>
      <c r="QRJ68" s="235"/>
      <c r="QRK68" s="235"/>
      <c r="QRL68" s="235"/>
      <c r="QRM68" s="231"/>
      <c r="QRN68" s="231"/>
      <c r="QRO68" s="140"/>
      <c r="QRP68" s="235"/>
      <c r="QRQ68" s="231"/>
      <c r="QRR68" s="231"/>
      <c r="QRS68" s="231"/>
      <c r="QRT68" s="246"/>
      <c r="QRU68" s="247"/>
      <c r="QRV68" s="248"/>
      <c r="QRW68" s="235"/>
      <c r="QRX68" s="235"/>
      <c r="QRY68" s="235"/>
      <c r="QRZ68" s="99"/>
      <c r="QSA68" s="235"/>
      <c r="QSB68" s="235"/>
      <c r="QSC68" s="235"/>
      <c r="QSD68" s="226"/>
      <c r="QSE68" s="249"/>
      <c r="QSF68" s="227"/>
      <c r="QSG68" s="250"/>
      <c r="QSH68" s="235"/>
      <c r="QSI68" s="235"/>
      <c r="QSJ68" s="235"/>
      <c r="QSK68" s="235"/>
      <c r="QSL68" s="231"/>
      <c r="QSM68" s="231"/>
      <c r="QSN68" s="140"/>
      <c r="QSO68" s="235"/>
      <c r="QSP68" s="231"/>
      <c r="QSQ68" s="231"/>
      <c r="QSR68" s="231"/>
      <c r="QSS68" s="246"/>
      <c r="QST68" s="247"/>
      <c r="QSU68" s="248"/>
      <c r="QSV68" s="235"/>
      <c r="QSW68" s="235"/>
      <c r="QSX68" s="235"/>
      <c r="QSY68" s="99"/>
      <c r="QSZ68" s="235"/>
      <c r="QTA68" s="235"/>
      <c r="QTB68" s="235"/>
      <c r="QTC68" s="226"/>
      <c r="QTD68" s="249"/>
      <c r="QTE68" s="227"/>
      <c r="QTF68" s="250"/>
      <c r="QTG68" s="235"/>
      <c r="QTH68" s="235"/>
      <c r="QTI68" s="235"/>
      <c r="QTJ68" s="235"/>
      <c r="QTK68" s="231"/>
      <c r="QTL68" s="231"/>
      <c r="QTM68" s="140"/>
      <c r="QTN68" s="235"/>
      <c r="QTO68" s="231"/>
      <c r="QTP68" s="231"/>
      <c r="QTQ68" s="231"/>
      <c r="QTR68" s="246"/>
      <c r="QTS68" s="247"/>
      <c r="QTT68" s="248"/>
      <c r="QTU68" s="235"/>
      <c r="QTV68" s="235"/>
      <c r="QTW68" s="235"/>
      <c r="QTX68" s="99"/>
      <c r="QTY68" s="235"/>
      <c r="QTZ68" s="235"/>
      <c r="QUA68" s="235"/>
      <c r="QUB68" s="226"/>
      <c r="QUC68" s="249"/>
      <c r="QUD68" s="227"/>
      <c r="QUE68" s="250"/>
      <c r="QUF68" s="235"/>
      <c r="QUG68" s="235"/>
      <c r="QUH68" s="235"/>
      <c r="QUI68" s="235"/>
      <c r="QUJ68" s="231"/>
      <c r="QUK68" s="231"/>
      <c r="QUL68" s="140"/>
      <c r="QUM68" s="235"/>
      <c r="QUN68" s="231"/>
      <c r="QUO68" s="231"/>
      <c r="QUP68" s="231"/>
      <c r="QUQ68" s="246"/>
      <c r="QUR68" s="247"/>
      <c r="QUS68" s="248"/>
      <c r="QUT68" s="235"/>
      <c r="QUU68" s="235"/>
      <c r="QUV68" s="235"/>
      <c r="QUW68" s="99"/>
      <c r="QUX68" s="235"/>
      <c r="QUY68" s="235"/>
      <c r="QUZ68" s="235"/>
      <c r="QVA68" s="226"/>
      <c r="QVB68" s="249"/>
      <c r="QVC68" s="227"/>
      <c r="QVD68" s="250"/>
      <c r="QVE68" s="235"/>
      <c r="QVF68" s="235"/>
      <c r="QVG68" s="235"/>
      <c r="QVH68" s="235"/>
      <c r="QVI68" s="231"/>
      <c r="QVJ68" s="231"/>
      <c r="QVK68" s="140"/>
      <c r="QVL68" s="235"/>
      <c r="QVM68" s="231"/>
      <c r="QVN68" s="231"/>
      <c r="QVO68" s="231"/>
      <c r="QVP68" s="246"/>
      <c r="QVQ68" s="247"/>
      <c r="QVR68" s="248"/>
      <c r="QVS68" s="235"/>
      <c r="QVT68" s="235"/>
      <c r="QVU68" s="235"/>
      <c r="QVV68" s="99"/>
      <c r="QVW68" s="235"/>
      <c r="QVX68" s="235"/>
      <c r="QVY68" s="235"/>
      <c r="QVZ68" s="226"/>
      <c r="QWA68" s="249"/>
      <c r="QWB68" s="227"/>
      <c r="QWC68" s="250"/>
      <c r="QWD68" s="235"/>
      <c r="QWE68" s="235"/>
      <c r="QWF68" s="235"/>
      <c r="QWG68" s="235"/>
      <c r="QWH68" s="231"/>
      <c r="QWI68" s="231"/>
      <c r="QWJ68" s="140"/>
      <c r="QWK68" s="235"/>
      <c r="QWL68" s="231"/>
      <c r="QWM68" s="231"/>
      <c r="QWN68" s="231"/>
      <c r="QWO68" s="246"/>
      <c r="QWP68" s="247"/>
      <c r="QWQ68" s="248"/>
      <c r="QWR68" s="235"/>
      <c r="QWS68" s="235"/>
      <c r="QWT68" s="235"/>
      <c r="QWU68" s="99"/>
      <c r="QWV68" s="235"/>
      <c r="QWW68" s="235"/>
      <c r="QWX68" s="235"/>
      <c r="QWY68" s="226"/>
      <c r="QWZ68" s="249"/>
      <c r="QXA68" s="227"/>
      <c r="QXB68" s="250"/>
      <c r="QXC68" s="235"/>
      <c r="QXD68" s="235"/>
      <c r="QXE68" s="235"/>
      <c r="QXF68" s="235"/>
      <c r="QXG68" s="231"/>
      <c r="QXH68" s="231"/>
      <c r="QXI68" s="140"/>
      <c r="QXJ68" s="235"/>
      <c r="QXK68" s="231"/>
      <c r="QXL68" s="231"/>
      <c r="QXM68" s="231"/>
      <c r="QXN68" s="246"/>
      <c r="QXO68" s="247"/>
      <c r="QXP68" s="248"/>
      <c r="QXQ68" s="235"/>
      <c r="QXR68" s="235"/>
      <c r="QXS68" s="235"/>
      <c r="QXT68" s="99"/>
      <c r="QXU68" s="235"/>
      <c r="QXV68" s="235"/>
      <c r="QXW68" s="235"/>
      <c r="QXX68" s="226"/>
      <c r="QXY68" s="249"/>
      <c r="QXZ68" s="227"/>
      <c r="QYA68" s="250"/>
      <c r="QYB68" s="235"/>
      <c r="QYC68" s="235"/>
      <c r="QYD68" s="235"/>
      <c r="QYE68" s="235"/>
      <c r="QYF68" s="231"/>
      <c r="QYG68" s="231"/>
      <c r="QYH68" s="140"/>
      <c r="QYI68" s="235"/>
      <c r="QYJ68" s="231"/>
      <c r="QYK68" s="231"/>
      <c r="QYL68" s="231"/>
      <c r="QYM68" s="246"/>
      <c r="QYN68" s="247"/>
      <c r="QYO68" s="248"/>
      <c r="QYP68" s="235"/>
      <c r="QYQ68" s="235"/>
      <c r="QYR68" s="235"/>
      <c r="QYS68" s="99"/>
      <c r="QYT68" s="235"/>
      <c r="QYU68" s="235"/>
      <c r="QYV68" s="235"/>
      <c r="QYW68" s="226"/>
      <c r="QYX68" s="249"/>
      <c r="QYY68" s="227"/>
      <c r="QYZ68" s="250"/>
      <c r="QZA68" s="235"/>
      <c r="QZB68" s="235"/>
      <c r="QZC68" s="235"/>
      <c r="QZD68" s="235"/>
      <c r="QZE68" s="231"/>
      <c r="QZF68" s="231"/>
      <c r="QZG68" s="140"/>
      <c r="QZH68" s="235"/>
      <c r="QZI68" s="231"/>
      <c r="QZJ68" s="231"/>
      <c r="QZK68" s="231"/>
      <c r="QZL68" s="246"/>
      <c r="QZM68" s="247"/>
      <c r="QZN68" s="248"/>
      <c r="QZO68" s="235"/>
      <c r="QZP68" s="235"/>
      <c r="QZQ68" s="235"/>
      <c r="QZR68" s="99"/>
      <c r="QZS68" s="235"/>
      <c r="QZT68" s="235"/>
      <c r="QZU68" s="235"/>
      <c r="QZV68" s="226"/>
      <c r="QZW68" s="249"/>
      <c r="QZX68" s="227"/>
      <c r="QZY68" s="250"/>
      <c r="QZZ68" s="235"/>
      <c r="RAA68" s="235"/>
      <c r="RAB68" s="235"/>
      <c r="RAC68" s="235"/>
      <c r="RAD68" s="231"/>
      <c r="RAE68" s="231"/>
      <c r="RAF68" s="140"/>
      <c r="RAG68" s="235"/>
      <c r="RAH68" s="231"/>
      <c r="RAI68" s="231"/>
      <c r="RAJ68" s="231"/>
      <c r="RAK68" s="246"/>
      <c r="RAL68" s="247"/>
      <c r="RAM68" s="248"/>
      <c r="RAN68" s="235"/>
      <c r="RAO68" s="235"/>
      <c r="RAP68" s="235"/>
      <c r="RAQ68" s="99"/>
      <c r="RAR68" s="235"/>
      <c r="RAS68" s="235"/>
      <c r="RAT68" s="235"/>
      <c r="RAU68" s="226"/>
      <c r="RAV68" s="249"/>
      <c r="RAW68" s="227"/>
      <c r="RAX68" s="250"/>
      <c r="RAY68" s="235"/>
      <c r="RAZ68" s="235"/>
      <c r="RBA68" s="235"/>
      <c r="RBB68" s="235"/>
      <c r="RBC68" s="231"/>
      <c r="RBD68" s="231"/>
      <c r="RBE68" s="140"/>
      <c r="RBF68" s="235"/>
      <c r="RBG68" s="231"/>
      <c r="RBH68" s="231"/>
      <c r="RBI68" s="231"/>
      <c r="RBJ68" s="246"/>
      <c r="RBK68" s="247"/>
      <c r="RBL68" s="248"/>
      <c r="RBM68" s="235"/>
      <c r="RBN68" s="235"/>
      <c r="RBO68" s="235"/>
      <c r="RBP68" s="99"/>
      <c r="RBQ68" s="235"/>
      <c r="RBR68" s="235"/>
      <c r="RBS68" s="235"/>
      <c r="RBT68" s="226"/>
      <c r="RBU68" s="249"/>
      <c r="RBV68" s="227"/>
      <c r="RBW68" s="250"/>
      <c r="RBX68" s="235"/>
      <c r="RBY68" s="235"/>
      <c r="RBZ68" s="235"/>
      <c r="RCA68" s="235"/>
      <c r="RCB68" s="231"/>
      <c r="RCC68" s="231"/>
      <c r="RCD68" s="140"/>
      <c r="RCE68" s="235"/>
      <c r="RCF68" s="231"/>
      <c r="RCG68" s="231"/>
      <c r="RCH68" s="231"/>
      <c r="RCI68" s="246"/>
      <c r="RCJ68" s="247"/>
      <c r="RCK68" s="248"/>
      <c r="RCL68" s="235"/>
      <c r="RCM68" s="235"/>
      <c r="RCN68" s="235"/>
      <c r="RCO68" s="99"/>
      <c r="RCP68" s="235"/>
      <c r="RCQ68" s="235"/>
      <c r="RCR68" s="235"/>
      <c r="RCS68" s="226"/>
      <c r="RCT68" s="249"/>
      <c r="RCU68" s="227"/>
      <c r="RCV68" s="250"/>
      <c r="RCW68" s="235"/>
      <c r="RCX68" s="235"/>
      <c r="RCY68" s="235"/>
      <c r="RCZ68" s="235"/>
      <c r="RDA68" s="231"/>
      <c r="RDB68" s="231"/>
      <c r="RDC68" s="140"/>
      <c r="RDD68" s="235"/>
      <c r="RDE68" s="231"/>
      <c r="RDF68" s="231"/>
      <c r="RDG68" s="231"/>
      <c r="RDH68" s="246"/>
      <c r="RDI68" s="247"/>
      <c r="RDJ68" s="248"/>
      <c r="RDK68" s="235"/>
      <c r="RDL68" s="235"/>
      <c r="RDM68" s="235"/>
      <c r="RDN68" s="99"/>
      <c r="RDO68" s="235"/>
      <c r="RDP68" s="235"/>
      <c r="RDQ68" s="235"/>
      <c r="RDR68" s="226"/>
      <c r="RDS68" s="249"/>
      <c r="RDT68" s="227"/>
      <c r="RDU68" s="250"/>
      <c r="RDV68" s="235"/>
      <c r="RDW68" s="235"/>
      <c r="RDX68" s="235"/>
      <c r="RDY68" s="235"/>
      <c r="RDZ68" s="231"/>
      <c r="REA68" s="231"/>
      <c r="REB68" s="140"/>
      <c r="REC68" s="235"/>
      <c r="RED68" s="231"/>
      <c r="REE68" s="231"/>
      <c r="REF68" s="231"/>
      <c r="REG68" s="246"/>
      <c r="REH68" s="247"/>
      <c r="REI68" s="248"/>
      <c r="REJ68" s="235"/>
      <c r="REK68" s="235"/>
      <c r="REL68" s="235"/>
      <c r="REM68" s="99"/>
      <c r="REN68" s="235"/>
      <c r="REO68" s="235"/>
      <c r="REP68" s="235"/>
      <c r="REQ68" s="226"/>
      <c r="RER68" s="249"/>
      <c r="RES68" s="227"/>
      <c r="RET68" s="250"/>
      <c r="REU68" s="235"/>
      <c r="REV68" s="235"/>
      <c r="REW68" s="235"/>
      <c r="REX68" s="235"/>
      <c r="REY68" s="231"/>
      <c r="REZ68" s="231"/>
      <c r="RFA68" s="140"/>
      <c r="RFB68" s="235"/>
      <c r="RFC68" s="231"/>
      <c r="RFD68" s="231"/>
      <c r="RFE68" s="231"/>
      <c r="RFF68" s="246"/>
      <c r="RFG68" s="247"/>
      <c r="RFH68" s="248"/>
      <c r="RFI68" s="235"/>
      <c r="RFJ68" s="235"/>
      <c r="RFK68" s="235"/>
      <c r="RFL68" s="99"/>
      <c r="RFM68" s="235"/>
      <c r="RFN68" s="235"/>
      <c r="RFO68" s="235"/>
      <c r="RFP68" s="226"/>
      <c r="RFQ68" s="249"/>
      <c r="RFR68" s="227"/>
      <c r="RFS68" s="250"/>
      <c r="RFT68" s="235"/>
      <c r="RFU68" s="235"/>
      <c r="RFV68" s="235"/>
      <c r="RFW68" s="235"/>
      <c r="RFX68" s="231"/>
      <c r="RFY68" s="231"/>
      <c r="RFZ68" s="140"/>
      <c r="RGA68" s="235"/>
      <c r="RGB68" s="231"/>
      <c r="RGC68" s="231"/>
      <c r="RGD68" s="231"/>
      <c r="RGE68" s="246"/>
      <c r="RGF68" s="247"/>
      <c r="RGG68" s="248"/>
      <c r="RGH68" s="235"/>
      <c r="RGI68" s="235"/>
      <c r="RGJ68" s="235"/>
      <c r="RGK68" s="99"/>
      <c r="RGL68" s="235"/>
      <c r="RGM68" s="235"/>
      <c r="RGN68" s="235"/>
      <c r="RGO68" s="226"/>
      <c r="RGP68" s="249"/>
      <c r="RGQ68" s="227"/>
      <c r="RGR68" s="250"/>
      <c r="RGS68" s="235"/>
      <c r="RGT68" s="235"/>
      <c r="RGU68" s="235"/>
      <c r="RGV68" s="235"/>
      <c r="RGW68" s="231"/>
      <c r="RGX68" s="231"/>
      <c r="RGY68" s="140"/>
      <c r="RGZ68" s="235"/>
      <c r="RHA68" s="231"/>
      <c r="RHB68" s="231"/>
      <c r="RHC68" s="231"/>
      <c r="RHD68" s="246"/>
      <c r="RHE68" s="247"/>
      <c r="RHF68" s="248"/>
      <c r="RHG68" s="235"/>
      <c r="RHH68" s="235"/>
      <c r="RHI68" s="235"/>
      <c r="RHJ68" s="99"/>
      <c r="RHK68" s="235"/>
      <c r="RHL68" s="235"/>
      <c r="RHM68" s="235"/>
      <c r="RHN68" s="226"/>
      <c r="RHO68" s="249"/>
      <c r="RHP68" s="227"/>
      <c r="RHQ68" s="250"/>
      <c r="RHR68" s="235"/>
      <c r="RHS68" s="235"/>
      <c r="RHT68" s="235"/>
      <c r="RHU68" s="235"/>
      <c r="RHV68" s="231"/>
      <c r="RHW68" s="231"/>
      <c r="RHX68" s="140"/>
      <c r="RHY68" s="235"/>
      <c r="RHZ68" s="231"/>
      <c r="RIA68" s="231"/>
      <c r="RIB68" s="231"/>
      <c r="RIC68" s="246"/>
      <c r="RID68" s="247"/>
      <c r="RIE68" s="248"/>
      <c r="RIF68" s="235"/>
      <c r="RIG68" s="235"/>
      <c r="RIH68" s="235"/>
      <c r="RII68" s="99"/>
      <c r="RIJ68" s="235"/>
      <c r="RIK68" s="235"/>
      <c r="RIL68" s="235"/>
      <c r="RIM68" s="226"/>
      <c r="RIN68" s="249"/>
      <c r="RIO68" s="227"/>
      <c r="RIP68" s="250"/>
      <c r="RIQ68" s="235"/>
      <c r="RIR68" s="235"/>
      <c r="RIS68" s="235"/>
      <c r="RIT68" s="235"/>
      <c r="RIU68" s="231"/>
      <c r="RIV68" s="231"/>
      <c r="RIW68" s="140"/>
      <c r="RIX68" s="235"/>
      <c r="RIY68" s="231"/>
      <c r="RIZ68" s="231"/>
      <c r="RJA68" s="231"/>
      <c r="RJB68" s="246"/>
      <c r="RJC68" s="247"/>
      <c r="RJD68" s="248"/>
      <c r="RJE68" s="235"/>
      <c r="RJF68" s="235"/>
      <c r="RJG68" s="235"/>
      <c r="RJH68" s="99"/>
      <c r="RJI68" s="235"/>
      <c r="RJJ68" s="235"/>
      <c r="RJK68" s="235"/>
      <c r="RJL68" s="226"/>
      <c r="RJM68" s="249"/>
      <c r="RJN68" s="227"/>
      <c r="RJO68" s="250"/>
      <c r="RJP68" s="235"/>
      <c r="RJQ68" s="235"/>
      <c r="RJR68" s="235"/>
      <c r="RJS68" s="235"/>
      <c r="RJT68" s="231"/>
      <c r="RJU68" s="231"/>
      <c r="RJV68" s="140"/>
      <c r="RJW68" s="235"/>
      <c r="RJX68" s="231"/>
      <c r="RJY68" s="231"/>
      <c r="RJZ68" s="231"/>
      <c r="RKA68" s="246"/>
      <c r="RKB68" s="247"/>
      <c r="RKC68" s="248"/>
      <c r="RKD68" s="235"/>
      <c r="RKE68" s="235"/>
      <c r="RKF68" s="235"/>
      <c r="RKG68" s="99"/>
      <c r="RKH68" s="235"/>
      <c r="RKI68" s="235"/>
      <c r="RKJ68" s="235"/>
      <c r="RKK68" s="226"/>
      <c r="RKL68" s="249"/>
      <c r="RKM68" s="227"/>
      <c r="RKN68" s="250"/>
      <c r="RKO68" s="235"/>
      <c r="RKP68" s="235"/>
      <c r="RKQ68" s="235"/>
      <c r="RKR68" s="235"/>
      <c r="RKS68" s="231"/>
      <c r="RKT68" s="231"/>
      <c r="RKU68" s="140"/>
      <c r="RKV68" s="235"/>
      <c r="RKW68" s="231"/>
      <c r="RKX68" s="231"/>
      <c r="RKY68" s="231"/>
      <c r="RKZ68" s="246"/>
      <c r="RLA68" s="247"/>
      <c r="RLB68" s="248"/>
      <c r="RLC68" s="235"/>
      <c r="RLD68" s="235"/>
      <c r="RLE68" s="235"/>
      <c r="RLF68" s="99"/>
      <c r="RLG68" s="235"/>
      <c r="RLH68" s="235"/>
      <c r="RLI68" s="235"/>
      <c r="RLJ68" s="226"/>
      <c r="RLK68" s="249"/>
      <c r="RLL68" s="227"/>
      <c r="RLM68" s="250"/>
      <c r="RLN68" s="235"/>
      <c r="RLO68" s="235"/>
      <c r="RLP68" s="235"/>
      <c r="RLQ68" s="235"/>
      <c r="RLR68" s="231"/>
      <c r="RLS68" s="231"/>
      <c r="RLT68" s="140"/>
      <c r="RLU68" s="235"/>
      <c r="RLV68" s="231"/>
      <c r="RLW68" s="231"/>
      <c r="RLX68" s="231"/>
      <c r="RLY68" s="246"/>
      <c r="RLZ68" s="247"/>
      <c r="RMA68" s="248"/>
      <c r="RMB68" s="235"/>
      <c r="RMC68" s="235"/>
      <c r="RMD68" s="235"/>
      <c r="RME68" s="99"/>
      <c r="RMF68" s="235"/>
      <c r="RMG68" s="235"/>
      <c r="RMH68" s="235"/>
      <c r="RMI68" s="226"/>
      <c r="RMJ68" s="249"/>
      <c r="RMK68" s="227"/>
      <c r="RML68" s="250"/>
      <c r="RMM68" s="235"/>
      <c r="RMN68" s="235"/>
      <c r="RMO68" s="235"/>
      <c r="RMP68" s="235"/>
      <c r="RMQ68" s="231"/>
      <c r="RMR68" s="231"/>
      <c r="RMS68" s="140"/>
      <c r="RMT68" s="235"/>
      <c r="RMU68" s="231"/>
      <c r="RMV68" s="231"/>
      <c r="RMW68" s="231"/>
      <c r="RMX68" s="246"/>
      <c r="RMY68" s="247"/>
      <c r="RMZ68" s="248"/>
      <c r="RNA68" s="235"/>
      <c r="RNB68" s="235"/>
      <c r="RNC68" s="235"/>
      <c r="RND68" s="99"/>
      <c r="RNE68" s="235"/>
      <c r="RNF68" s="235"/>
      <c r="RNG68" s="235"/>
      <c r="RNH68" s="226"/>
      <c r="RNI68" s="249"/>
      <c r="RNJ68" s="227"/>
      <c r="RNK68" s="250"/>
      <c r="RNL68" s="235"/>
      <c r="RNM68" s="235"/>
      <c r="RNN68" s="235"/>
      <c r="RNO68" s="235"/>
      <c r="RNP68" s="231"/>
      <c r="RNQ68" s="231"/>
      <c r="RNR68" s="140"/>
      <c r="RNS68" s="235"/>
      <c r="RNT68" s="231"/>
      <c r="RNU68" s="231"/>
      <c r="RNV68" s="231"/>
      <c r="RNW68" s="246"/>
      <c r="RNX68" s="247"/>
      <c r="RNY68" s="248"/>
      <c r="RNZ68" s="235"/>
      <c r="ROA68" s="235"/>
      <c r="ROB68" s="235"/>
      <c r="ROC68" s="99"/>
      <c r="ROD68" s="235"/>
      <c r="ROE68" s="235"/>
      <c r="ROF68" s="235"/>
      <c r="ROG68" s="226"/>
      <c r="ROH68" s="249"/>
      <c r="ROI68" s="227"/>
      <c r="ROJ68" s="250"/>
      <c r="ROK68" s="235"/>
      <c r="ROL68" s="235"/>
      <c r="ROM68" s="235"/>
      <c r="RON68" s="235"/>
      <c r="ROO68" s="231"/>
      <c r="ROP68" s="231"/>
      <c r="ROQ68" s="140"/>
      <c r="ROR68" s="235"/>
      <c r="ROS68" s="231"/>
      <c r="ROT68" s="231"/>
      <c r="ROU68" s="231"/>
      <c r="ROV68" s="246"/>
      <c r="ROW68" s="247"/>
      <c r="ROX68" s="248"/>
      <c r="ROY68" s="235"/>
      <c r="ROZ68" s="235"/>
      <c r="RPA68" s="235"/>
      <c r="RPB68" s="99"/>
      <c r="RPC68" s="235"/>
      <c r="RPD68" s="235"/>
      <c r="RPE68" s="235"/>
      <c r="RPF68" s="226"/>
      <c r="RPG68" s="249"/>
      <c r="RPH68" s="227"/>
      <c r="RPI68" s="250"/>
      <c r="RPJ68" s="235"/>
      <c r="RPK68" s="235"/>
      <c r="RPL68" s="235"/>
      <c r="RPM68" s="235"/>
      <c r="RPN68" s="231"/>
      <c r="RPO68" s="231"/>
      <c r="RPP68" s="140"/>
      <c r="RPQ68" s="235"/>
      <c r="RPR68" s="231"/>
      <c r="RPS68" s="231"/>
      <c r="RPT68" s="231"/>
      <c r="RPU68" s="246"/>
      <c r="RPV68" s="247"/>
      <c r="RPW68" s="248"/>
      <c r="RPX68" s="235"/>
      <c r="RPY68" s="235"/>
      <c r="RPZ68" s="235"/>
      <c r="RQA68" s="99"/>
      <c r="RQB68" s="235"/>
      <c r="RQC68" s="235"/>
      <c r="RQD68" s="235"/>
      <c r="RQE68" s="226"/>
      <c r="RQF68" s="249"/>
      <c r="RQG68" s="227"/>
      <c r="RQH68" s="250"/>
      <c r="RQI68" s="235"/>
      <c r="RQJ68" s="235"/>
      <c r="RQK68" s="235"/>
      <c r="RQL68" s="235"/>
      <c r="RQM68" s="231"/>
      <c r="RQN68" s="231"/>
      <c r="RQO68" s="140"/>
      <c r="RQP68" s="235"/>
      <c r="RQQ68" s="231"/>
      <c r="RQR68" s="231"/>
      <c r="RQS68" s="231"/>
      <c r="RQT68" s="246"/>
      <c r="RQU68" s="247"/>
      <c r="RQV68" s="248"/>
      <c r="RQW68" s="235"/>
      <c r="RQX68" s="235"/>
      <c r="RQY68" s="235"/>
      <c r="RQZ68" s="99"/>
      <c r="RRA68" s="235"/>
      <c r="RRB68" s="235"/>
      <c r="RRC68" s="235"/>
      <c r="RRD68" s="226"/>
      <c r="RRE68" s="249"/>
      <c r="RRF68" s="227"/>
      <c r="RRG68" s="250"/>
      <c r="RRH68" s="235"/>
      <c r="RRI68" s="235"/>
      <c r="RRJ68" s="235"/>
      <c r="RRK68" s="235"/>
      <c r="RRL68" s="231"/>
      <c r="RRM68" s="231"/>
      <c r="RRN68" s="140"/>
      <c r="RRO68" s="235"/>
      <c r="RRP68" s="231"/>
      <c r="RRQ68" s="231"/>
      <c r="RRR68" s="231"/>
      <c r="RRS68" s="246"/>
      <c r="RRT68" s="247"/>
      <c r="RRU68" s="248"/>
      <c r="RRV68" s="235"/>
      <c r="RRW68" s="235"/>
      <c r="RRX68" s="235"/>
      <c r="RRY68" s="99"/>
      <c r="RRZ68" s="235"/>
      <c r="RSA68" s="235"/>
      <c r="RSB68" s="235"/>
      <c r="RSC68" s="226"/>
      <c r="RSD68" s="249"/>
      <c r="RSE68" s="227"/>
      <c r="RSF68" s="250"/>
      <c r="RSG68" s="235"/>
      <c r="RSH68" s="235"/>
      <c r="RSI68" s="235"/>
      <c r="RSJ68" s="235"/>
      <c r="RSK68" s="231"/>
      <c r="RSL68" s="231"/>
      <c r="RSM68" s="140"/>
      <c r="RSN68" s="235"/>
      <c r="RSO68" s="231"/>
      <c r="RSP68" s="231"/>
      <c r="RSQ68" s="231"/>
      <c r="RSR68" s="246"/>
      <c r="RSS68" s="247"/>
      <c r="RST68" s="248"/>
      <c r="RSU68" s="235"/>
      <c r="RSV68" s="235"/>
      <c r="RSW68" s="235"/>
      <c r="RSX68" s="99"/>
      <c r="RSY68" s="235"/>
      <c r="RSZ68" s="235"/>
      <c r="RTA68" s="235"/>
      <c r="RTB68" s="226"/>
      <c r="RTC68" s="249"/>
      <c r="RTD68" s="227"/>
      <c r="RTE68" s="250"/>
      <c r="RTF68" s="235"/>
      <c r="RTG68" s="235"/>
      <c r="RTH68" s="235"/>
      <c r="RTI68" s="235"/>
      <c r="RTJ68" s="231"/>
      <c r="RTK68" s="231"/>
      <c r="RTL68" s="140"/>
      <c r="RTM68" s="235"/>
      <c r="RTN68" s="231"/>
      <c r="RTO68" s="231"/>
      <c r="RTP68" s="231"/>
      <c r="RTQ68" s="246"/>
      <c r="RTR68" s="247"/>
      <c r="RTS68" s="248"/>
      <c r="RTT68" s="235"/>
      <c r="RTU68" s="235"/>
      <c r="RTV68" s="235"/>
      <c r="RTW68" s="99"/>
      <c r="RTX68" s="235"/>
      <c r="RTY68" s="235"/>
      <c r="RTZ68" s="235"/>
      <c r="RUA68" s="226"/>
      <c r="RUB68" s="249"/>
      <c r="RUC68" s="227"/>
      <c r="RUD68" s="250"/>
      <c r="RUE68" s="235"/>
      <c r="RUF68" s="235"/>
      <c r="RUG68" s="235"/>
      <c r="RUH68" s="235"/>
      <c r="RUI68" s="231"/>
      <c r="RUJ68" s="231"/>
      <c r="RUK68" s="140"/>
      <c r="RUL68" s="235"/>
      <c r="RUM68" s="231"/>
      <c r="RUN68" s="231"/>
      <c r="RUO68" s="231"/>
      <c r="RUP68" s="246"/>
      <c r="RUQ68" s="247"/>
      <c r="RUR68" s="248"/>
      <c r="RUS68" s="235"/>
      <c r="RUT68" s="235"/>
      <c r="RUU68" s="235"/>
      <c r="RUV68" s="99"/>
      <c r="RUW68" s="235"/>
      <c r="RUX68" s="235"/>
      <c r="RUY68" s="235"/>
      <c r="RUZ68" s="226"/>
      <c r="RVA68" s="249"/>
      <c r="RVB68" s="227"/>
      <c r="RVC68" s="250"/>
      <c r="RVD68" s="235"/>
      <c r="RVE68" s="235"/>
      <c r="RVF68" s="235"/>
      <c r="RVG68" s="235"/>
      <c r="RVH68" s="231"/>
      <c r="RVI68" s="231"/>
      <c r="RVJ68" s="140"/>
      <c r="RVK68" s="235"/>
      <c r="RVL68" s="231"/>
      <c r="RVM68" s="231"/>
      <c r="RVN68" s="231"/>
      <c r="RVO68" s="246"/>
      <c r="RVP68" s="247"/>
      <c r="RVQ68" s="248"/>
      <c r="RVR68" s="235"/>
      <c r="RVS68" s="235"/>
      <c r="RVT68" s="235"/>
      <c r="RVU68" s="99"/>
      <c r="RVV68" s="235"/>
      <c r="RVW68" s="235"/>
      <c r="RVX68" s="235"/>
      <c r="RVY68" s="226"/>
      <c r="RVZ68" s="249"/>
      <c r="RWA68" s="227"/>
      <c r="RWB68" s="250"/>
      <c r="RWC68" s="235"/>
      <c r="RWD68" s="235"/>
      <c r="RWE68" s="235"/>
      <c r="RWF68" s="235"/>
      <c r="RWG68" s="231"/>
      <c r="RWH68" s="231"/>
      <c r="RWI68" s="140"/>
      <c r="RWJ68" s="235"/>
      <c r="RWK68" s="231"/>
      <c r="RWL68" s="231"/>
      <c r="RWM68" s="231"/>
      <c r="RWN68" s="246"/>
      <c r="RWO68" s="247"/>
      <c r="RWP68" s="248"/>
      <c r="RWQ68" s="235"/>
      <c r="RWR68" s="235"/>
      <c r="RWS68" s="235"/>
      <c r="RWT68" s="99"/>
      <c r="RWU68" s="235"/>
      <c r="RWV68" s="235"/>
      <c r="RWW68" s="235"/>
      <c r="RWX68" s="226"/>
      <c r="RWY68" s="249"/>
      <c r="RWZ68" s="227"/>
      <c r="RXA68" s="250"/>
      <c r="RXB68" s="235"/>
      <c r="RXC68" s="235"/>
      <c r="RXD68" s="235"/>
      <c r="RXE68" s="235"/>
      <c r="RXF68" s="231"/>
      <c r="RXG68" s="231"/>
      <c r="RXH68" s="140"/>
      <c r="RXI68" s="235"/>
      <c r="RXJ68" s="231"/>
      <c r="RXK68" s="231"/>
      <c r="RXL68" s="231"/>
      <c r="RXM68" s="246"/>
      <c r="RXN68" s="247"/>
      <c r="RXO68" s="248"/>
      <c r="RXP68" s="235"/>
      <c r="RXQ68" s="235"/>
      <c r="RXR68" s="235"/>
      <c r="RXS68" s="99"/>
      <c r="RXT68" s="235"/>
      <c r="RXU68" s="235"/>
      <c r="RXV68" s="235"/>
      <c r="RXW68" s="226"/>
      <c r="RXX68" s="249"/>
      <c r="RXY68" s="227"/>
      <c r="RXZ68" s="250"/>
      <c r="RYA68" s="235"/>
      <c r="RYB68" s="235"/>
      <c r="RYC68" s="235"/>
      <c r="RYD68" s="235"/>
      <c r="RYE68" s="231"/>
      <c r="RYF68" s="231"/>
      <c r="RYG68" s="140"/>
      <c r="RYH68" s="235"/>
      <c r="RYI68" s="231"/>
      <c r="RYJ68" s="231"/>
      <c r="RYK68" s="231"/>
      <c r="RYL68" s="246"/>
      <c r="RYM68" s="247"/>
      <c r="RYN68" s="248"/>
      <c r="RYO68" s="235"/>
      <c r="RYP68" s="235"/>
      <c r="RYQ68" s="235"/>
      <c r="RYR68" s="99"/>
      <c r="RYS68" s="235"/>
      <c r="RYT68" s="235"/>
      <c r="RYU68" s="235"/>
      <c r="RYV68" s="226"/>
      <c r="RYW68" s="249"/>
      <c r="RYX68" s="227"/>
      <c r="RYY68" s="250"/>
      <c r="RYZ68" s="235"/>
      <c r="RZA68" s="235"/>
      <c r="RZB68" s="235"/>
      <c r="RZC68" s="235"/>
      <c r="RZD68" s="231"/>
      <c r="RZE68" s="231"/>
      <c r="RZF68" s="140"/>
      <c r="RZG68" s="235"/>
      <c r="RZH68" s="231"/>
      <c r="RZI68" s="231"/>
      <c r="RZJ68" s="231"/>
      <c r="RZK68" s="246"/>
      <c r="RZL68" s="247"/>
      <c r="RZM68" s="248"/>
      <c r="RZN68" s="235"/>
      <c r="RZO68" s="235"/>
      <c r="RZP68" s="235"/>
      <c r="RZQ68" s="99"/>
      <c r="RZR68" s="235"/>
      <c r="RZS68" s="235"/>
      <c r="RZT68" s="235"/>
      <c r="RZU68" s="226"/>
      <c r="RZV68" s="249"/>
      <c r="RZW68" s="227"/>
      <c r="RZX68" s="250"/>
      <c r="RZY68" s="235"/>
      <c r="RZZ68" s="235"/>
      <c r="SAA68" s="235"/>
      <c r="SAB68" s="235"/>
      <c r="SAC68" s="231"/>
      <c r="SAD68" s="231"/>
      <c r="SAE68" s="140"/>
      <c r="SAF68" s="235"/>
      <c r="SAG68" s="231"/>
      <c r="SAH68" s="231"/>
      <c r="SAI68" s="231"/>
      <c r="SAJ68" s="246"/>
      <c r="SAK68" s="247"/>
      <c r="SAL68" s="248"/>
      <c r="SAM68" s="235"/>
      <c r="SAN68" s="235"/>
      <c r="SAO68" s="235"/>
      <c r="SAP68" s="99"/>
      <c r="SAQ68" s="235"/>
      <c r="SAR68" s="235"/>
      <c r="SAS68" s="235"/>
      <c r="SAT68" s="226"/>
      <c r="SAU68" s="249"/>
      <c r="SAV68" s="227"/>
      <c r="SAW68" s="250"/>
      <c r="SAX68" s="235"/>
      <c r="SAY68" s="235"/>
      <c r="SAZ68" s="235"/>
      <c r="SBA68" s="235"/>
      <c r="SBB68" s="231"/>
      <c r="SBC68" s="231"/>
      <c r="SBD68" s="140"/>
      <c r="SBE68" s="235"/>
      <c r="SBF68" s="231"/>
      <c r="SBG68" s="231"/>
      <c r="SBH68" s="231"/>
      <c r="SBI68" s="246"/>
      <c r="SBJ68" s="247"/>
      <c r="SBK68" s="248"/>
      <c r="SBL68" s="235"/>
      <c r="SBM68" s="235"/>
      <c r="SBN68" s="235"/>
      <c r="SBO68" s="99"/>
      <c r="SBP68" s="235"/>
      <c r="SBQ68" s="235"/>
      <c r="SBR68" s="235"/>
      <c r="SBS68" s="226"/>
      <c r="SBT68" s="249"/>
      <c r="SBU68" s="227"/>
      <c r="SBV68" s="250"/>
      <c r="SBW68" s="235"/>
      <c r="SBX68" s="235"/>
      <c r="SBY68" s="235"/>
      <c r="SBZ68" s="235"/>
      <c r="SCA68" s="231"/>
      <c r="SCB68" s="231"/>
      <c r="SCC68" s="140"/>
      <c r="SCD68" s="235"/>
      <c r="SCE68" s="231"/>
      <c r="SCF68" s="231"/>
      <c r="SCG68" s="231"/>
      <c r="SCH68" s="246"/>
      <c r="SCI68" s="247"/>
      <c r="SCJ68" s="248"/>
      <c r="SCK68" s="235"/>
      <c r="SCL68" s="235"/>
      <c r="SCM68" s="235"/>
      <c r="SCN68" s="99"/>
      <c r="SCO68" s="235"/>
      <c r="SCP68" s="235"/>
      <c r="SCQ68" s="235"/>
      <c r="SCR68" s="226"/>
      <c r="SCS68" s="249"/>
      <c r="SCT68" s="227"/>
      <c r="SCU68" s="250"/>
      <c r="SCV68" s="235"/>
      <c r="SCW68" s="235"/>
      <c r="SCX68" s="235"/>
      <c r="SCY68" s="235"/>
      <c r="SCZ68" s="231"/>
      <c r="SDA68" s="231"/>
      <c r="SDB68" s="140"/>
      <c r="SDC68" s="235"/>
      <c r="SDD68" s="231"/>
      <c r="SDE68" s="231"/>
      <c r="SDF68" s="231"/>
      <c r="SDG68" s="246"/>
      <c r="SDH68" s="247"/>
      <c r="SDI68" s="248"/>
      <c r="SDJ68" s="235"/>
      <c r="SDK68" s="235"/>
      <c r="SDL68" s="235"/>
      <c r="SDM68" s="99"/>
      <c r="SDN68" s="235"/>
      <c r="SDO68" s="235"/>
      <c r="SDP68" s="235"/>
      <c r="SDQ68" s="226"/>
      <c r="SDR68" s="249"/>
      <c r="SDS68" s="227"/>
      <c r="SDT68" s="250"/>
      <c r="SDU68" s="235"/>
      <c r="SDV68" s="235"/>
      <c r="SDW68" s="235"/>
      <c r="SDX68" s="235"/>
      <c r="SDY68" s="231"/>
      <c r="SDZ68" s="231"/>
      <c r="SEA68" s="140"/>
      <c r="SEB68" s="235"/>
      <c r="SEC68" s="231"/>
      <c r="SED68" s="231"/>
      <c r="SEE68" s="231"/>
      <c r="SEF68" s="246"/>
      <c r="SEG68" s="247"/>
      <c r="SEH68" s="248"/>
      <c r="SEI68" s="235"/>
      <c r="SEJ68" s="235"/>
      <c r="SEK68" s="235"/>
      <c r="SEL68" s="99"/>
      <c r="SEM68" s="235"/>
      <c r="SEN68" s="235"/>
      <c r="SEO68" s="235"/>
      <c r="SEP68" s="226"/>
      <c r="SEQ68" s="249"/>
      <c r="SER68" s="227"/>
      <c r="SES68" s="250"/>
      <c r="SET68" s="235"/>
      <c r="SEU68" s="235"/>
      <c r="SEV68" s="235"/>
      <c r="SEW68" s="235"/>
      <c r="SEX68" s="231"/>
      <c r="SEY68" s="231"/>
      <c r="SEZ68" s="140"/>
      <c r="SFA68" s="235"/>
      <c r="SFB68" s="231"/>
      <c r="SFC68" s="231"/>
      <c r="SFD68" s="231"/>
      <c r="SFE68" s="246"/>
      <c r="SFF68" s="247"/>
      <c r="SFG68" s="248"/>
      <c r="SFH68" s="235"/>
      <c r="SFI68" s="235"/>
      <c r="SFJ68" s="235"/>
      <c r="SFK68" s="99"/>
      <c r="SFL68" s="235"/>
      <c r="SFM68" s="235"/>
      <c r="SFN68" s="235"/>
      <c r="SFO68" s="226"/>
      <c r="SFP68" s="249"/>
      <c r="SFQ68" s="227"/>
      <c r="SFR68" s="250"/>
      <c r="SFS68" s="235"/>
      <c r="SFT68" s="235"/>
      <c r="SFU68" s="235"/>
      <c r="SFV68" s="235"/>
      <c r="SFW68" s="231"/>
      <c r="SFX68" s="231"/>
      <c r="SFY68" s="140"/>
      <c r="SFZ68" s="235"/>
      <c r="SGA68" s="231"/>
      <c r="SGB68" s="231"/>
      <c r="SGC68" s="231"/>
      <c r="SGD68" s="246"/>
      <c r="SGE68" s="247"/>
      <c r="SGF68" s="248"/>
      <c r="SGG68" s="235"/>
      <c r="SGH68" s="235"/>
      <c r="SGI68" s="235"/>
      <c r="SGJ68" s="99"/>
      <c r="SGK68" s="235"/>
      <c r="SGL68" s="235"/>
      <c r="SGM68" s="235"/>
      <c r="SGN68" s="226"/>
      <c r="SGO68" s="249"/>
      <c r="SGP68" s="227"/>
      <c r="SGQ68" s="250"/>
      <c r="SGR68" s="235"/>
      <c r="SGS68" s="235"/>
      <c r="SGT68" s="235"/>
      <c r="SGU68" s="235"/>
      <c r="SGV68" s="231"/>
      <c r="SGW68" s="231"/>
      <c r="SGX68" s="140"/>
      <c r="SGY68" s="235"/>
      <c r="SGZ68" s="231"/>
      <c r="SHA68" s="231"/>
      <c r="SHB68" s="231"/>
      <c r="SHC68" s="246"/>
      <c r="SHD68" s="247"/>
      <c r="SHE68" s="248"/>
      <c r="SHF68" s="235"/>
      <c r="SHG68" s="235"/>
      <c r="SHH68" s="235"/>
      <c r="SHI68" s="99"/>
      <c r="SHJ68" s="235"/>
      <c r="SHK68" s="235"/>
      <c r="SHL68" s="235"/>
      <c r="SHM68" s="226"/>
      <c r="SHN68" s="249"/>
      <c r="SHO68" s="227"/>
      <c r="SHP68" s="250"/>
      <c r="SHQ68" s="235"/>
      <c r="SHR68" s="235"/>
      <c r="SHS68" s="235"/>
      <c r="SHT68" s="235"/>
      <c r="SHU68" s="231"/>
      <c r="SHV68" s="231"/>
      <c r="SHW68" s="140"/>
      <c r="SHX68" s="235"/>
      <c r="SHY68" s="231"/>
      <c r="SHZ68" s="231"/>
      <c r="SIA68" s="231"/>
      <c r="SIB68" s="246"/>
      <c r="SIC68" s="247"/>
      <c r="SID68" s="248"/>
      <c r="SIE68" s="235"/>
      <c r="SIF68" s="235"/>
      <c r="SIG68" s="235"/>
      <c r="SIH68" s="99"/>
      <c r="SII68" s="235"/>
      <c r="SIJ68" s="235"/>
      <c r="SIK68" s="235"/>
      <c r="SIL68" s="226"/>
      <c r="SIM68" s="249"/>
      <c r="SIN68" s="227"/>
      <c r="SIO68" s="250"/>
      <c r="SIP68" s="235"/>
      <c r="SIQ68" s="235"/>
      <c r="SIR68" s="235"/>
      <c r="SIS68" s="235"/>
      <c r="SIT68" s="231"/>
      <c r="SIU68" s="231"/>
      <c r="SIV68" s="140"/>
      <c r="SIW68" s="235"/>
      <c r="SIX68" s="231"/>
      <c r="SIY68" s="231"/>
      <c r="SIZ68" s="231"/>
      <c r="SJA68" s="246"/>
      <c r="SJB68" s="247"/>
      <c r="SJC68" s="248"/>
      <c r="SJD68" s="235"/>
      <c r="SJE68" s="235"/>
      <c r="SJF68" s="235"/>
      <c r="SJG68" s="99"/>
      <c r="SJH68" s="235"/>
      <c r="SJI68" s="235"/>
      <c r="SJJ68" s="235"/>
      <c r="SJK68" s="226"/>
      <c r="SJL68" s="249"/>
      <c r="SJM68" s="227"/>
      <c r="SJN68" s="250"/>
      <c r="SJO68" s="235"/>
      <c r="SJP68" s="235"/>
      <c r="SJQ68" s="235"/>
      <c r="SJR68" s="235"/>
      <c r="SJS68" s="231"/>
      <c r="SJT68" s="231"/>
      <c r="SJU68" s="140"/>
      <c r="SJV68" s="235"/>
      <c r="SJW68" s="231"/>
      <c r="SJX68" s="231"/>
      <c r="SJY68" s="231"/>
      <c r="SJZ68" s="246"/>
      <c r="SKA68" s="247"/>
      <c r="SKB68" s="248"/>
      <c r="SKC68" s="235"/>
      <c r="SKD68" s="235"/>
      <c r="SKE68" s="235"/>
      <c r="SKF68" s="99"/>
      <c r="SKG68" s="235"/>
      <c r="SKH68" s="235"/>
      <c r="SKI68" s="235"/>
      <c r="SKJ68" s="226"/>
      <c r="SKK68" s="249"/>
      <c r="SKL68" s="227"/>
      <c r="SKM68" s="250"/>
      <c r="SKN68" s="235"/>
      <c r="SKO68" s="235"/>
      <c r="SKP68" s="235"/>
      <c r="SKQ68" s="235"/>
      <c r="SKR68" s="231"/>
      <c r="SKS68" s="231"/>
      <c r="SKT68" s="140"/>
      <c r="SKU68" s="235"/>
      <c r="SKV68" s="231"/>
      <c r="SKW68" s="231"/>
      <c r="SKX68" s="231"/>
      <c r="SKY68" s="246"/>
      <c r="SKZ68" s="247"/>
      <c r="SLA68" s="248"/>
      <c r="SLB68" s="235"/>
      <c r="SLC68" s="235"/>
      <c r="SLD68" s="235"/>
      <c r="SLE68" s="99"/>
      <c r="SLF68" s="235"/>
      <c r="SLG68" s="235"/>
      <c r="SLH68" s="235"/>
      <c r="SLI68" s="226"/>
      <c r="SLJ68" s="249"/>
      <c r="SLK68" s="227"/>
      <c r="SLL68" s="250"/>
      <c r="SLM68" s="235"/>
      <c r="SLN68" s="235"/>
      <c r="SLO68" s="235"/>
      <c r="SLP68" s="235"/>
      <c r="SLQ68" s="231"/>
      <c r="SLR68" s="231"/>
      <c r="SLS68" s="140"/>
      <c r="SLT68" s="235"/>
      <c r="SLU68" s="231"/>
      <c r="SLV68" s="231"/>
      <c r="SLW68" s="231"/>
      <c r="SLX68" s="246"/>
      <c r="SLY68" s="247"/>
      <c r="SLZ68" s="248"/>
      <c r="SMA68" s="235"/>
      <c r="SMB68" s="235"/>
      <c r="SMC68" s="235"/>
      <c r="SMD68" s="99"/>
      <c r="SME68" s="235"/>
      <c r="SMF68" s="235"/>
      <c r="SMG68" s="235"/>
      <c r="SMH68" s="226"/>
      <c r="SMI68" s="249"/>
      <c r="SMJ68" s="227"/>
      <c r="SMK68" s="250"/>
      <c r="SML68" s="235"/>
      <c r="SMM68" s="235"/>
      <c r="SMN68" s="235"/>
      <c r="SMO68" s="235"/>
      <c r="SMP68" s="231"/>
      <c r="SMQ68" s="231"/>
      <c r="SMR68" s="140"/>
      <c r="SMS68" s="235"/>
      <c r="SMT68" s="231"/>
      <c r="SMU68" s="231"/>
      <c r="SMV68" s="231"/>
      <c r="SMW68" s="246"/>
      <c r="SMX68" s="247"/>
      <c r="SMY68" s="248"/>
      <c r="SMZ68" s="235"/>
      <c r="SNA68" s="235"/>
      <c r="SNB68" s="235"/>
      <c r="SNC68" s="99"/>
      <c r="SND68" s="235"/>
      <c r="SNE68" s="235"/>
      <c r="SNF68" s="235"/>
      <c r="SNG68" s="226"/>
      <c r="SNH68" s="249"/>
      <c r="SNI68" s="227"/>
      <c r="SNJ68" s="250"/>
      <c r="SNK68" s="235"/>
      <c r="SNL68" s="235"/>
      <c r="SNM68" s="235"/>
      <c r="SNN68" s="235"/>
      <c r="SNO68" s="231"/>
      <c r="SNP68" s="231"/>
      <c r="SNQ68" s="140"/>
      <c r="SNR68" s="235"/>
      <c r="SNS68" s="231"/>
      <c r="SNT68" s="231"/>
      <c r="SNU68" s="231"/>
      <c r="SNV68" s="246"/>
      <c r="SNW68" s="247"/>
      <c r="SNX68" s="248"/>
      <c r="SNY68" s="235"/>
      <c r="SNZ68" s="235"/>
      <c r="SOA68" s="235"/>
      <c r="SOB68" s="99"/>
      <c r="SOC68" s="235"/>
      <c r="SOD68" s="235"/>
      <c r="SOE68" s="235"/>
      <c r="SOF68" s="226"/>
      <c r="SOG68" s="249"/>
      <c r="SOH68" s="227"/>
      <c r="SOI68" s="250"/>
      <c r="SOJ68" s="235"/>
      <c r="SOK68" s="235"/>
      <c r="SOL68" s="235"/>
      <c r="SOM68" s="235"/>
      <c r="SON68" s="231"/>
      <c r="SOO68" s="231"/>
      <c r="SOP68" s="140"/>
      <c r="SOQ68" s="235"/>
      <c r="SOR68" s="231"/>
      <c r="SOS68" s="231"/>
      <c r="SOT68" s="231"/>
      <c r="SOU68" s="246"/>
      <c r="SOV68" s="247"/>
      <c r="SOW68" s="248"/>
      <c r="SOX68" s="235"/>
      <c r="SOY68" s="235"/>
      <c r="SOZ68" s="235"/>
      <c r="SPA68" s="99"/>
      <c r="SPB68" s="235"/>
      <c r="SPC68" s="235"/>
      <c r="SPD68" s="235"/>
      <c r="SPE68" s="226"/>
      <c r="SPF68" s="249"/>
      <c r="SPG68" s="227"/>
      <c r="SPH68" s="250"/>
      <c r="SPI68" s="235"/>
      <c r="SPJ68" s="235"/>
      <c r="SPK68" s="235"/>
      <c r="SPL68" s="235"/>
      <c r="SPM68" s="231"/>
      <c r="SPN68" s="231"/>
      <c r="SPO68" s="140"/>
      <c r="SPP68" s="235"/>
      <c r="SPQ68" s="231"/>
      <c r="SPR68" s="231"/>
      <c r="SPS68" s="231"/>
      <c r="SPT68" s="246"/>
      <c r="SPU68" s="247"/>
      <c r="SPV68" s="248"/>
      <c r="SPW68" s="235"/>
      <c r="SPX68" s="235"/>
      <c r="SPY68" s="235"/>
      <c r="SPZ68" s="99"/>
      <c r="SQA68" s="235"/>
      <c r="SQB68" s="235"/>
      <c r="SQC68" s="235"/>
      <c r="SQD68" s="226"/>
      <c r="SQE68" s="249"/>
      <c r="SQF68" s="227"/>
      <c r="SQG68" s="250"/>
      <c r="SQH68" s="235"/>
      <c r="SQI68" s="235"/>
      <c r="SQJ68" s="235"/>
      <c r="SQK68" s="235"/>
      <c r="SQL68" s="231"/>
      <c r="SQM68" s="231"/>
      <c r="SQN68" s="140"/>
      <c r="SQO68" s="235"/>
      <c r="SQP68" s="231"/>
      <c r="SQQ68" s="231"/>
      <c r="SQR68" s="231"/>
      <c r="SQS68" s="246"/>
      <c r="SQT68" s="247"/>
      <c r="SQU68" s="248"/>
      <c r="SQV68" s="235"/>
      <c r="SQW68" s="235"/>
      <c r="SQX68" s="235"/>
      <c r="SQY68" s="99"/>
      <c r="SQZ68" s="235"/>
      <c r="SRA68" s="235"/>
      <c r="SRB68" s="235"/>
      <c r="SRC68" s="226"/>
      <c r="SRD68" s="249"/>
      <c r="SRE68" s="227"/>
      <c r="SRF68" s="250"/>
      <c r="SRG68" s="235"/>
      <c r="SRH68" s="235"/>
      <c r="SRI68" s="235"/>
      <c r="SRJ68" s="235"/>
      <c r="SRK68" s="231"/>
      <c r="SRL68" s="231"/>
      <c r="SRM68" s="140"/>
      <c r="SRN68" s="235"/>
      <c r="SRO68" s="231"/>
      <c r="SRP68" s="231"/>
      <c r="SRQ68" s="231"/>
      <c r="SRR68" s="246"/>
      <c r="SRS68" s="247"/>
      <c r="SRT68" s="248"/>
      <c r="SRU68" s="235"/>
      <c r="SRV68" s="235"/>
      <c r="SRW68" s="235"/>
      <c r="SRX68" s="99"/>
      <c r="SRY68" s="235"/>
      <c r="SRZ68" s="235"/>
      <c r="SSA68" s="235"/>
      <c r="SSB68" s="226"/>
      <c r="SSC68" s="249"/>
      <c r="SSD68" s="227"/>
      <c r="SSE68" s="250"/>
      <c r="SSF68" s="235"/>
      <c r="SSG68" s="235"/>
      <c r="SSH68" s="235"/>
      <c r="SSI68" s="235"/>
      <c r="SSJ68" s="231"/>
      <c r="SSK68" s="231"/>
      <c r="SSL68" s="140"/>
      <c r="SSM68" s="235"/>
      <c r="SSN68" s="231"/>
      <c r="SSO68" s="231"/>
      <c r="SSP68" s="231"/>
      <c r="SSQ68" s="246"/>
      <c r="SSR68" s="247"/>
      <c r="SSS68" s="248"/>
      <c r="SST68" s="235"/>
      <c r="SSU68" s="235"/>
      <c r="SSV68" s="235"/>
      <c r="SSW68" s="99"/>
      <c r="SSX68" s="235"/>
      <c r="SSY68" s="235"/>
      <c r="SSZ68" s="235"/>
      <c r="STA68" s="226"/>
      <c r="STB68" s="249"/>
      <c r="STC68" s="227"/>
      <c r="STD68" s="250"/>
      <c r="STE68" s="235"/>
      <c r="STF68" s="235"/>
      <c r="STG68" s="235"/>
      <c r="STH68" s="235"/>
      <c r="STI68" s="231"/>
      <c r="STJ68" s="231"/>
      <c r="STK68" s="140"/>
      <c r="STL68" s="235"/>
      <c r="STM68" s="231"/>
      <c r="STN68" s="231"/>
      <c r="STO68" s="231"/>
      <c r="STP68" s="246"/>
      <c r="STQ68" s="247"/>
      <c r="STR68" s="248"/>
      <c r="STS68" s="235"/>
      <c r="STT68" s="235"/>
      <c r="STU68" s="235"/>
      <c r="STV68" s="99"/>
      <c r="STW68" s="235"/>
      <c r="STX68" s="235"/>
      <c r="STY68" s="235"/>
      <c r="STZ68" s="226"/>
      <c r="SUA68" s="249"/>
      <c r="SUB68" s="227"/>
      <c r="SUC68" s="250"/>
      <c r="SUD68" s="235"/>
      <c r="SUE68" s="235"/>
      <c r="SUF68" s="235"/>
      <c r="SUG68" s="235"/>
      <c r="SUH68" s="231"/>
      <c r="SUI68" s="231"/>
      <c r="SUJ68" s="140"/>
      <c r="SUK68" s="235"/>
      <c r="SUL68" s="231"/>
      <c r="SUM68" s="231"/>
      <c r="SUN68" s="231"/>
      <c r="SUO68" s="246"/>
      <c r="SUP68" s="247"/>
      <c r="SUQ68" s="248"/>
      <c r="SUR68" s="235"/>
      <c r="SUS68" s="235"/>
      <c r="SUT68" s="235"/>
      <c r="SUU68" s="99"/>
      <c r="SUV68" s="235"/>
      <c r="SUW68" s="235"/>
      <c r="SUX68" s="235"/>
      <c r="SUY68" s="226"/>
      <c r="SUZ68" s="249"/>
      <c r="SVA68" s="227"/>
      <c r="SVB68" s="250"/>
      <c r="SVC68" s="235"/>
      <c r="SVD68" s="235"/>
      <c r="SVE68" s="235"/>
      <c r="SVF68" s="235"/>
      <c r="SVG68" s="231"/>
      <c r="SVH68" s="231"/>
      <c r="SVI68" s="140"/>
      <c r="SVJ68" s="235"/>
      <c r="SVK68" s="231"/>
      <c r="SVL68" s="231"/>
      <c r="SVM68" s="231"/>
      <c r="SVN68" s="246"/>
      <c r="SVO68" s="247"/>
      <c r="SVP68" s="248"/>
      <c r="SVQ68" s="235"/>
      <c r="SVR68" s="235"/>
      <c r="SVS68" s="235"/>
      <c r="SVT68" s="99"/>
      <c r="SVU68" s="235"/>
      <c r="SVV68" s="235"/>
      <c r="SVW68" s="235"/>
      <c r="SVX68" s="226"/>
      <c r="SVY68" s="249"/>
      <c r="SVZ68" s="227"/>
      <c r="SWA68" s="250"/>
      <c r="SWB68" s="235"/>
      <c r="SWC68" s="235"/>
      <c r="SWD68" s="235"/>
      <c r="SWE68" s="235"/>
      <c r="SWF68" s="231"/>
      <c r="SWG68" s="231"/>
      <c r="SWH68" s="140"/>
      <c r="SWI68" s="235"/>
      <c r="SWJ68" s="231"/>
      <c r="SWK68" s="231"/>
      <c r="SWL68" s="231"/>
      <c r="SWM68" s="246"/>
      <c r="SWN68" s="247"/>
      <c r="SWO68" s="248"/>
      <c r="SWP68" s="235"/>
      <c r="SWQ68" s="235"/>
      <c r="SWR68" s="235"/>
      <c r="SWS68" s="99"/>
      <c r="SWT68" s="235"/>
      <c r="SWU68" s="235"/>
      <c r="SWV68" s="235"/>
      <c r="SWW68" s="226"/>
      <c r="SWX68" s="249"/>
      <c r="SWY68" s="227"/>
      <c r="SWZ68" s="250"/>
      <c r="SXA68" s="235"/>
      <c r="SXB68" s="235"/>
      <c r="SXC68" s="235"/>
      <c r="SXD68" s="235"/>
      <c r="SXE68" s="231"/>
      <c r="SXF68" s="231"/>
      <c r="SXG68" s="140"/>
      <c r="SXH68" s="235"/>
      <c r="SXI68" s="231"/>
      <c r="SXJ68" s="231"/>
      <c r="SXK68" s="231"/>
      <c r="SXL68" s="246"/>
      <c r="SXM68" s="247"/>
      <c r="SXN68" s="248"/>
      <c r="SXO68" s="235"/>
      <c r="SXP68" s="235"/>
      <c r="SXQ68" s="235"/>
      <c r="SXR68" s="99"/>
      <c r="SXS68" s="235"/>
      <c r="SXT68" s="235"/>
      <c r="SXU68" s="235"/>
      <c r="SXV68" s="226"/>
      <c r="SXW68" s="249"/>
      <c r="SXX68" s="227"/>
      <c r="SXY68" s="250"/>
      <c r="SXZ68" s="235"/>
      <c r="SYA68" s="235"/>
      <c r="SYB68" s="235"/>
      <c r="SYC68" s="235"/>
      <c r="SYD68" s="231"/>
      <c r="SYE68" s="231"/>
      <c r="SYF68" s="140"/>
      <c r="SYG68" s="235"/>
      <c r="SYH68" s="231"/>
      <c r="SYI68" s="231"/>
      <c r="SYJ68" s="231"/>
      <c r="SYK68" s="246"/>
      <c r="SYL68" s="247"/>
      <c r="SYM68" s="248"/>
      <c r="SYN68" s="235"/>
      <c r="SYO68" s="235"/>
      <c r="SYP68" s="235"/>
      <c r="SYQ68" s="99"/>
      <c r="SYR68" s="235"/>
      <c r="SYS68" s="235"/>
      <c r="SYT68" s="235"/>
      <c r="SYU68" s="226"/>
      <c r="SYV68" s="249"/>
      <c r="SYW68" s="227"/>
      <c r="SYX68" s="250"/>
      <c r="SYY68" s="235"/>
      <c r="SYZ68" s="235"/>
      <c r="SZA68" s="235"/>
      <c r="SZB68" s="235"/>
      <c r="SZC68" s="231"/>
      <c r="SZD68" s="231"/>
      <c r="SZE68" s="140"/>
      <c r="SZF68" s="235"/>
      <c r="SZG68" s="231"/>
      <c r="SZH68" s="231"/>
      <c r="SZI68" s="231"/>
      <c r="SZJ68" s="246"/>
      <c r="SZK68" s="247"/>
      <c r="SZL68" s="248"/>
      <c r="SZM68" s="235"/>
      <c r="SZN68" s="235"/>
      <c r="SZO68" s="235"/>
      <c r="SZP68" s="99"/>
      <c r="SZQ68" s="235"/>
      <c r="SZR68" s="235"/>
      <c r="SZS68" s="235"/>
      <c r="SZT68" s="226"/>
      <c r="SZU68" s="249"/>
      <c r="SZV68" s="227"/>
      <c r="SZW68" s="250"/>
      <c r="SZX68" s="235"/>
      <c r="SZY68" s="235"/>
      <c r="SZZ68" s="235"/>
      <c r="TAA68" s="235"/>
      <c r="TAB68" s="231"/>
      <c r="TAC68" s="231"/>
      <c r="TAD68" s="140"/>
      <c r="TAE68" s="235"/>
      <c r="TAF68" s="231"/>
      <c r="TAG68" s="231"/>
      <c r="TAH68" s="231"/>
      <c r="TAI68" s="246"/>
      <c r="TAJ68" s="247"/>
      <c r="TAK68" s="248"/>
      <c r="TAL68" s="235"/>
      <c r="TAM68" s="235"/>
      <c r="TAN68" s="235"/>
      <c r="TAO68" s="99"/>
      <c r="TAP68" s="235"/>
      <c r="TAQ68" s="235"/>
      <c r="TAR68" s="235"/>
      <c r="TAS68" s="226"/>
      <c r="TAT68" s="249"/>
      <c r="TAU68" s="227"/>
      <c r="TAV68" s="250"/>
      <c r="TAW68" s="235"/>
      <c r="TAX68" s="235"/>
      <c r="TAY68" s="235"/>
      <c r="TAZ68" s="235"/>
      <c r="TBA68" s="231"/>
      <c r="TBB68" s="231"/>
      <c r="TBC68" s="140"/>
      <c r="TBD68" s="235"/>
      <c r="TBE68" s="231"/>
      <c r="TBF68" s="231"/>
      <c r="TBG68" s="231"/>
      <c r="TBH68" s="246"/>
      <c r="TBI68" s="247"/>
      <c r="TBJ68" s="248"/>
      <c r="TBK68" s="235"/>
      <c r="TBL68" s="235"/>
      <c r="TBM68" s="235"/>
      <c r="TBN68" s="99"/>
      <c r="TBO68" s="235"/>
      <c r="TBP68" s="235"/>
      <c r="TBQ68" s="235"/>
      <c r="TBR68" s="226"/>
      <c r="TBS68" s="249"/>
      <c r="TBT68" s="227"/>
      <c r="TBU68" s="250"/>
      <c r="TBV68" s="235"/>
      <c r="TBW68" s="235"/>
      <c r="TBX68" s="235"/>
      <c r="TBY68" s="235"/>
      <c r="TBZ68" s="231"/>
      <c r="TCA68" s="231"/>
      <c r="TCB68" s="140"/>
      <c r="TCC68" s="235"/>
      <c r="TCD68" s="231"/>
      <c r="TCE68" s="231"/>
      <c r="TCF68" s="231"/>
      <c r="TCG68" s="246"/>
      <c r="TCH68" s="247"/>
      <c r="TCI68" s="248"/>
      <c r="TCJ68" s="235"/>
      <c r="TCK68" s="235"/>
      <c r="TCL68" s="235"/>
      <c r="TCM68" s="99"/>
      <c r="TCN68" s="235"/>
      <c r="TCO68" s="235"/>
      <c r="TCP68" s="235"/>
      <c r="TCQ68" s="226"/>
      <c r="TCR68" s="249"/>
      <c r="TCS68" s="227"/>
      <c r="TCT68" s="250"/>
      <c r="TCU68" s="235"/>
      <c r="TCV68" s="235"/>
      <c r="TCW68" s="235"/>
      <c r="TCX68" s="235"/>
      <c r="TCY68" s="231"/>
      <c r="TCZ68" s="231"/>
      <c r="TDA68" s="140"/>
      <c r="TDB68" s="235"/>
      <c r="TDC68" s="231"/>
      <c r="TDD68" s="231"/>
      <c r="TDE68" s="231"/>
      <c r="TDF68" s="246"/>
      <c r="TDG68" s="247"/>
      <c r="TDH68" s="248"/>
      <c r="TDI68" s="235"/>
      <c r="TDJ68" s="235"/>
      <c r="TDK68" s="235"/>
      <c r="TDL68" s="99"/>
      <c r="TDM68" s="235"/>
      <c r="TDN68" s="235"/>
      <c r="TDO68" s="235"/>
      <c r="TDP68" s="226"/>
      <c r="TDQ68" s="249"/>
      <c r="TDR68" s="227"/>
      <c r="TDS68" s="250"/>
      <c r="TDT68" s="235"/>
      <c r="TDU68" s="235"/>
      <c r="TDV68" s="235"/>
      <c r="TDW68" s="235"/>
      <c r="TDX68" s="231"/>
      <c r="TDY68" s="231"/>
      <c r="TDZ68" s="140"/>
      <c r="TEA68" s="235"/>
      <c r="TEB68" s="231"/>
      <c r="TEC68" s="231"/>
      <c r="TED68" s="231"/>
      <c r="TEE68" s="246"/>
      <c r="TEF68" s="247"/>
      <c r="TEG68" s="248"/>
      <c r="TEH68" s="235"/>
      <c r="TEI68" s="235"/>
      <c r="TEJ68" s="235"/>
      <c r="TEK68" s="99"/>
      <c r="TEL68" s="235"/>
      <c r="TEM68" s="235"/>
      <c r="TEN68" s="235"/>
      <c r="TEO68" s="226"/>
      <c r="TEP68" s="249"/>
      <c r="TEQ68" s="227"/>
      <c r="TER68" s="250"/>
      <c r="TES68" s="235"/>
      <c r="TET68" s="235"/>
      <c r="TEU68" s="235"/>
      <c r="TEV68" s="235"/>
      <c r="TEW68" s="231"/>
      <c r="TEX68" s="231"/>
      <c r="TEY68" s="140"/>
      <c r="TEZ68" s="235"/>
      <c r="TFA68" s="231"/>
      <c r="TFB68" s="231"/>
      <c r="TFC68" s="231"/>
      <c r="TFD68" s="246"/>
      <c r="TFE68" s="247"/>
      <c r="TFF68" s="248"/>
      <c r="TFG68" s="235"/>
      <c r="TFH68" s="235"/>
      <c r="TFI68" s="235"/>
      <c r="TFJ68" s="99"/>
      <c r="TFK68" s="235"/>
      <c r="TFL68" s="235"/>
      <c r="TFM68" s="235"/>
      <c r="TFN68" s="226"/>
      <c r="TFO68" s="249"/>
      <c r="TFP68" s="227"/>
      <c r="TFQ68" s="250"/>
      <c r="TFR68" s="235"/>
      <c r="TFS68" s="235"/>
      <c r="TFT68" s="235"/>
      <c r="TFU68" s="235"/>
      <c r="TFV68" s="231"/>
      <c r="TFW68" s="231"/>
      <c r="TFX68" s="140"/>
      <c r="TFY68" s="235"/>
      <c r="TFZ68" s="231"/>
      <c r="TGA68" s="231"/>
      <c r="TGB68" s="231"/>
      <c r="TGC68" s="246"/>
      <c r="TGD68" s="247"/>
      <c r="TGE68" s="248"/>
      <c r="TGF68" s="235"/>
      <c r="TGG68" s="235"/>
      <c r="TGH68" s="235"/>
      <c r="TGI68" s="99"/>
      <c r="TGJ68" s="235"/>
      <c r="TGK68" s="235"/>
      <c r="TGL68" s="235"/>
      <c r="TGM68" s="226"/>
      <c r="TGN68" s="249"/>
      <c r="TGO68" s="227"/>
      <c r="TGP68" s="250"/>
      <c r="TGQ68" s="235"/>
      <c r="TGR68" s="235"/>
      <c r="TGS68" s="235"/>
      <c r="TGT68" s="235"/>
      <c r="TGU68" s="231"/>
      <c r="TGV68" s="231"/>
      <c r="TGW68" s="140"/>
      <c r="TGX68" s="235"/>
      <c r="TGY68" s="231"/>
      <c r="TGZ68" s="231"/>
      <c r="THA68" s="231"/>
      <c r="THB68" s="246"/>
      <c r="THC68" s="247"/>
      <c r="THD68" s="248"/>
      <c r="THE68" s="235"/>
      <c r="THF68" s="235"/>
      <c r="THG68" s="235"/>
      <c r="THH68" s="99"/>
      <c r="THI68" s="235"/>
      <c r="THJ68" s="235"/>
      <c r="THK68" s="235"/>
      <c r="THL68" s="226"/>
      <c r="THM68" s="249"/>
      <c r="THN68" s="227"/>
      <c r="THO68" s="250"/>
      <c r="THP68" s="235"/>
      <c r="THQ68" s="235"/>
      <c r="THR68" s="235"/>
      <c r="THS68" s="235"/>
      <c r="THT68" s="231"/>
      <c r="THU68" s="231"/>
      <c r="THV68" s="140"/>
      <c r="THW68" s="235"/>
      <c r="THX68" s="231"/>
      <c r="THY68" s="231"/>
      <c r="THZ68" s="231"/>
      <c r="TIA68" s="246"/>
      <c r="TIB68" s="247"/>
      <c r="TIC68" s="248"/>
      <c r="TID68" s="235"/>
      <c r="TIE68" s="235"/>
      <c r="TIF68" s="235"/>
      <c r="TIG68" s="99"/>
      <c r="TIH68" s="235"/>
      <c r="TII68" s="235"/>
      <c r="TIJ68" s="235"/>
      <c r="TIK68" s="226"/>
      <c r="TIL68" s="249"/>
      <c r="TIM68" s="227"/>
      <c r="TIN68" s="250"/>
      <c r="TIO68" s="235"/>
      <c r="TIP68" s="235"/>
      <c r="TIQ68" s="235"/>
      <c r="TIR68" s="235"/>
      <c r="TIS68" s="231"/>
      <c r="TIT68" s="231"/>
      <c r="TIU68" s="140"/>
      <c r="TIV68" s="235"/>
      <c r="TIW68" s="231"/>
      <c r="TIX68" s="231"/>
      <c r="TIY68" s="231"/>
      <c r="TIZ68" s="246"/>
      <c r="TJA68" s="247"/>
      <c r="TJB68" s="248"/>
      <c r="TJC68" s="235"/>
      <c r="TJD68" s="235"/>
      <c r="TJE68" s="235"/>
      <c r="TJF68" s="99"/>
      <c r="TJG68" s="235"/>
      <c r="TJH68" s="235"/>
      <c r="TJI68" s="235"/>
      <c r="TJJ68" s="226"/>
      <c r="TJK68" s="249"/>
      <c r="TJL68" s="227"/>
      <c r="TJM68" s="250"/>
      <c r="TJN68" s="235"/>
      <c r="TJO68" s="235"/>
      <c r="TJP68" s="235"/>
      <c r="TJQ68" s="235"/>
      <c r="TJR68" s="231"/>
      <c r="TJS68" s="231"/>
      <c r="TJT68" s="140"/>
      <c r="TJU68" s="235"/>
      <c r="TJV68" s="231"/>
      <c r="TJW68" s="231"/>
      <c r="TJX68" s="231"/>
      <c r="TJY68" s="246"/>
      <c r="TJZ68" s="247"/>
      <c r="TKA68" s="248"/>
      <c r="TKB68" s="235"/>
      <c r="TKC68" s="235"/>
      <c r="TKD68" s="235"/>
      <c r="TKE68" s="99"/>
      <c r="TKF68" s="235"/>
      <c r="TKG68" s="235"/>
      <c r="TKH68" s="235"/>
      <c r="TKI68" s="226"/>
      <c r="TKJ68" s="249"/>
      <c r="TKK68" s="227"/>
      <c r="TKL68" s="250"/>
      <c r="TKM68" s="235"/>
      <c r="TKN68" s="235"/>
      <c r="TKO68" s="235"/>
      <c r="TKP68" s="235"/>
      <c r="TKQ68" s="231"/>
      <c r="TKR68" s="231"/>
      <c r="TKS68" s="140"/>
      <c r="TKT68" s="235"/>
      <c r="TKU68" s="231"/>
      <c r="TKV68" s="231"/>
      <c r="TKW68" s="231"/>
      <c r="TKX68" s="246"/>
      <c r="TKY68" s="247"/>
      <c r="TKZ68" s="248"/>
      <c r="TLA68" s="235"/>
      <c r="TLB68" s="235"/>
      <c r="TLC68" s="235"/>
      <c r="TLD68" s="99"/>
      <c r="TLE68" s="235"/>
      <c r="TLF68" s="235"/>
      <c r="TLG68" s="235"/>
      <c r="TLH68" s="226"/>
      <c r="TLI68" s="249"/>
      <c r="TLJ68" s="227"/>
      <c r="TLK68" s="250"/>
      <c r="TLL68" s="235"/>
      <c r="TLM68" s="235"/>
      <c r="TLN68" s="235"/>
      <c r="TLO68" s="235"/>
      <c r="TLP68" s="231"/>
      <c r="TLQ68" s="231"/>
      <c r="TLR68" s="140"/>
      <c r="TLS68" s="235"/>
      <c r="TLT68" s="231"/>
      <c r="TLU68" s="231"/>
      <c r="TLV68" s="231"/>
      <c r="TLW68" s="246"/>
      <c r="TLX68" s="247"/>
      <c r="TLY68" s="248"/>
      <c r="TLZ68" s="235"/>
      <c r="TMA68" s="235"/>
      <c r="TMB68" s="235"/>
      <c r="TMC68" s="99"/>
      <c r="TMD68" s="235"/>
      <c r="TME68" s="235"/>
      <c r="TMF68" s="235"/>
      <c r="TMG68" s="226"/>
      <c r="TMH68" s="249"/>
      <c r="TMI68" s="227"/>
      <c r="TMJ68" s="250"/>
      <c r="TMK68" s="235"/>
      <c r="TML68" s="235"/>
      <c r="TMM68" s="235"/>
      <c r="TMN68" s="235"/>
      <c r="TMO68" s="231"/>
      <c r="TMP68" s="231"/>
      <c r="TMQ68" s="140"/>
      <c r="TMR68" s="235"/>
      <c r="TMS68" s="231"/>
      <c r="TMT68" s="231"/>
      <c r="TMU68" s="231"/>
      <c r="TMV68" s="246"/>
      <c r="TMW68" s="247"/>
      <c r="TMX68" s="248"/>
      <c r="TMY68" s="235"/>
      <c r="TMZ68" s="235"/>
      <c r="TNA68" s="235"/>
      <c r="TNB68" s="99"/>
      <c r="TNC68" s="235"/>
      <c r="TND68" s="235"/>
      <c r="TNE68" s="235"/>
      <c r="TNF68" s="226"/>
      <c r="TNG68" s="249"/>
      <c r="TNH68" s="227"/>
      <c r="TNI68" s="250"/>
      <c r="TNJ68" s="235"/>
      <c r="TNK68" s="235"/>
      <c r="TNL68" s="235"/>
      <c r="TNM68" s="235"/>
      <c r="TNN68" s="231"/>
      <c r="TNO68" s="231"/>
      <c r="TNP68" s="140"/>
      <c r="TNQ68" s="235"/>
      <c r="TNR68" s="231"/>
      <c r="TNS68" s="231"/>
      <c r="TNT68" s="231"/>
      <c r="TNU68" s="246"/>
      <c r="TNV68" s="247"/>
      <c r="TNW68" s="248"/>
      <c r="TNX68" s="235"/>
      <c r="TNY68" s="235"/>
      <c r="TNZ68" s="235"/>
      <c r="TOA68" s="99"/>
      <c r="TOB68" s="235"/>
      <c r="TOC68" s="235"/>
      <c r="TOD68" s="235"/>
      <c r="TOE68" s="226"/>
      <c r="TOF68" s="249"/>
      <c r="TOG68" s="227"/>
      <c r="TOH68" s="250"/>
      <c r="TOI68" s="235"/>
      <c r="TOJ68" s="235"/>
      <c r="TOK68" s="235"/>
      <c r="TOL68" s="235"/>
      <c r="TOM68" s="231"/>
      <c r="TON68" s="231"/>
      <c r="TOO68" s="140"/>
      <c r="TOP68" s="235"/>
      <c r="TOQ68" s="231"/>
      <c r="TOR68" s="231"/>
      <c r="TOS68" s="231"/>
      <c r="TOT68" s="246"/>
      <c r="TOU68" s="247"/>
      <c r="TOV68" s="248"/>
      <c r="TOW68" s="235"/>
      <c r="TOX68" s="235"/>
      <c r="TOY68" s="235"/>
      <c r="TOZ68" s="99"/>
      <c r="TPA68" s="235"/>
      <c r="TPB68" s="235"/>
      <c r="TPC68" s="235"/>
      <c r="TPD68" s="226"/>
      <c r="TPE68" s="249"/>
      <c r="TPF68" s="227"/>
      <c r="TPG68" s="250"/>
      <c r="TPH68" s="235"/>
      <c r="TPI68" s="235"/>
      <c r="TPJ68" s="235"/>
      <c r="TPK68" s="235"/>
      <c r="TPL68" s="231"/>
      <c r="TPM68" s="231"/>
      <c r="TPN68" s="140"/>
      <c r="TPO68" s="235"/>
      <c r="TPP68" s="231"/>
      <c r="TPQ68" s="231"/>
      <c r="TPR68" s="231"/>
      <c r="TPS68" s="246"/>
      <c r="TPT68" s="247"/>
      <c r="TPU68" s="248"/>
      <c r="TPV68" s="235"/>
      <c r="TPW68" s="235"/>
      <c r="TPX68" s="235"/>
      <c r="TPY68" s="99"/>
      <c r="TPZ68" s="235"/>
      <c r="TQA68" s="235"/>
      <c r="TQB68" s="235"/>
      <c r="TQC68" s="226"/>
      <c r="TQD68" s="249"/>
      <c r="TQE68" s="227"/>
      <c r="TQF68" s="250"/>
      <c r="TQG68" s="235"/>
      <c r="TQH68" s="235"/>
      <c r="TQI68" s="235"/>
      <c r="TQJ68" s="235"/>
      <c r="TQK68" s="231"/>
      <c r="TQL68" s="231"/>
      <c r="TQM68" s="140"/>
      <c r="TQN68" s="235"/>
      <c r="TQO68" s="231"/>
      <c r="TQP68" s="231"/>
      <c r="TQQ68" s="231"/>
      <c r="TQR68" s="246"/>
      <c r="TQS68" s="247"/>
      <c r="TQT68" s="248"/>
      <c r="TQU68" s="235"/>
      <c r="TQV68" s="235"/>
      <c r="TQW68" s="235"/>
      <c r="TQX68" s="99"/>
      <c r="TQY68" s="235"/>
      <c r="TQZ68" s="235"/>
      <c r="TRA68" s="235"/>
      <c r="TRB68" s="226"/>
      <c r="TRC68" s="249"/>
      <c r="TRD68" s="227"/>
      <c r="TRE68" s="250"/>
      <c r="TRF68" s="235"/>
      <c r="TRG68" s="235"/>
      <c r="TRH68" s="235"/>
      <c r="TRI68" s="235"/>
      <c r="TRJ68" s="231"/>
      <c r="TRK68" s="231"/>
      <c r="TRL68" s="140"/>
      <c r="TRM68" s="235"/>
      <c r="TRN68" s="231"/>
      <c r="TRO68" s="231"/>
      <c r="TRP68" s="231"/>
      <c r="TRQ68" s="246"/>
      <c r="TRR68" s="247"/>
      <c r="TRS68" s="248"/>
      <c r="TRT68" s="235"/>
      <c r="TRU68" s="235"/>
      <c r="TRV68" s="235"/>
      <c r="TRW68" s="99"/>
      <c r="TRX68" s="235"/>
      <c r="TRY68" s="235"/>
      <c r="TRZ68" s="235"/>
      <c r="TSA68" s="226"/>
      <c r="TSB68" s="249"/>
      <c r="TSC68" s="227"/>
      <c r="TSD68" s="250"/>
      <c r="TSE68" s="235"/>
      <c r="TSF68" s="235"/>
      <c r="TSG68" s="235"/>
      <c r="TSH68" s="235"/>
      <c r="TSI68" s="231"/>
      <c r="TSJ68" s="231"/>
      <c r="TSK68" s="140"/>
      <c r="TSL68" s="235"/>
      <c r="TSM68" s="231"/>
      <c r="TSN68" s="231"/>
      <c r="TSO68" s="231"/>
      <c r="TSP68" s="246"/>
      <c r="TSQ68" s="247"/>
      <c r="TSR68" s="248"/>
      <c r="TSS68" s="235"/>
      <c r="TST68" s="235"/>
      <c r="TSU68" s="235"/>
      <c r="TSV68" s="99"/>
      <c r="TSW68" s="235"/>
      <c r="TSX68" s="235"/>
      <c r="TSY68" s="235"/>
      <c r="TSZ68" s="226"/>
      <c r="TTA68" s="249"/>
      <c r="TTB68" s="227"/>
      <c r="TTC68" s="250"/>
      <c r="TTD68" s="235"/>
      <c r="TTE68" s="235"/>
      <c r="TTF68" s="235"/>
      <c r="TTG68" s="235"/>
      <c r="TTH68" s="231"/>
      <c r="TTI68" s="231"/>
      <c r="TTJ68" s="140"/>
      <c r="TTK68" s="235"/>
      <c r="TTL68" s="231"/>
      <c r="TTM68" s="231"/>
      <c r="TTN68" s="231"/>
      <c r="TTO68" s="246"/>
      <c r="TTP68" s="247"/>
      <c r="TTQ68" s="248"/>
      <c r="TTR68" s="235"/>
      <c r="TTS68" s="235"/>
      <c r="TTT68" s="235"/>
      <c r="TTU68" s="99"/>
      <c r="TTV68" s="235"/>
      <c r="TTW68" s="235"/>
      <c r="TTX68" s="235"/>
      <c r="TTY68" s="226"/>
      <c r="TTZ68" s="249"/>
      <c r="TUA68" s="227"/>
      <c r="TUB68" s="250"/>
      <c r="TUC68" s="235"/>
      <c r="TUD68" s="235"/>
      <c r="TUE68" s="235"/>
      <c r="TUF68" s="235"/>
      <c r="TUG68" s="231"/>
      <c r="TUH68" s="231"/>
      <c r="TUI68" s="140"/>
      <c r="TUJ68" s="235"/>
      <c r="TUK68" s="231"/>
      <c r="TUL68" s="231"/>
      <c r="TUM68" s="231"/>
      <c r="TUN68" s="246"/>
      <c r="TUO68" s="247"/>
      <c r="TUP68" s="248"/>
      <c r="TUQ68" s="235"/>
      <c r="TUR68" s="235"/>
      <c r="TUS68" s="235"/>
      <c r="TUT68" s="99"/>
      <c r="TUU68" s="235"/>
      <c r="TUV68" s="235"/>
      <c r="TUW68" s="235"/>
      <c r="TUX68" s="226"/>
      <c r="TUY68" s="249"/>
      <c r="TUZ68" s="227"/>
      <c r="TVA68" s="250"/>
      <c r="TVB68" s="235"/>
      <c r="TVC68" s="235"/>
      <c r="TVD68" s="235"/>
      <c r="TVE68" s="235"/>
      <c r="TVF68" s="231"/>
      <c r="TVG68" s="231"/>
      <c r="TVH68" s="140"/>
      <c r="TVI68" s="235"/>
      <c r="TVJ68" s="231"/>
      <c r="TVK68" s="231"/>
      <c r="TVL68" s="231"/>
      <c r="TVM68" s="246"/>
      <c r="TVN68" s="247"/>
      <c r="TVO68" s="248"/>
      <c r="TVP68" s="235"/>
      <c r="TVQ68" s="235"/>
      <c r="TVR68" s="235"/>
      <c r="TVS68" s="99"/>
      <c r="TVT68" s="235"/>
      <c r="TVU68" s="235"/>
      <c r="TVV68" s="235"/>
      <c r="TVW68" s="226"/>
      <c r="TVX68" s="249"/>
      <c r="TVY68" s="227"/>
      <c r="TVZ68" s="250"/>
      <c r="TWA68" s="235"/>
      <c r="TWB68" s="235"/>
      <c r="TWC68" s="235"/>
      <c r="TWD68" s="235"/>
      <c r="TWE68" s="231"/>
      <c r="TWF68" s="231"/>
      <c r="TWG68" s="140"/>
      <c r="TWH68" s="235"/>
      <c r="TWI68" s="231"/>
      <c r="TWJ68" s="231"/>
      <c r="TWK68" s="231"/>
      <c r="TWL68" s="246"/>
      <c r="TWM68" s="247"/>
      <c r="TWN68" s="248"/>
      <c r="TWO68" s="235"/>
      <c r="TWP68" s="235"/>
      <c r="TWQ68" s="235"/>
      <c r="TWR68" s="99"/>
      <c r="TWS68" s="235"/>
      <c r="TWT68" s="235"/>
      <c r="TWU68" s="235"/>
      <c r="TWV68" s="226"/>
      <c r="TWW68" s="249"/>
      <c r="TWX68" s="227"/>
      <c r="TWY68" s="250"/>
      <c r="TWZ68" s="235"/>
      <c r="TXA68" s="235"/>
      <c r="TXB68" s="235"/>
      <c r="TXC68" s="235"/>
      <c r="TXD68" s="231"/>
      <c r="TXE68" s="231"/>
      <c r="TXF68" s="140"/>
      <c r="TXG68" s="235"/>
      <c r="TXH68" s="231"/>
      <c r="TXI68" s="231"/>
      <c r="TXJ68" s="231"/>
      <c r="TXK68" s="246"/>
      <c r="TXL68" s="247"/>
      <c r="TXM68" s="248"/>
      <c r="TXN68" s="235"/>
      <c r="TXO68" s="235"/>
      <c r="TXP68" s="235"/>
      <c r="TXQ68" s="99"/>
      <c r="TXR68" s="235"/>
      <c r="TXS68" s="235"/>
      <c r="TXT68" s="235"/>
      <c r="TXU68" s="226"/>
      <c r="TXV68" s="249"/>
      <c r="TXW68" s="227"/>
      <c r="TXX68" s="250"/>
      <c r="TXY68" s="235"/>
      <c r="TXZ68" s="235"/>
      <c r="TYA68" s="235"/>
      <c r="TYB68" s="235"/>
      <c r="TYC68" s="231"/>
      <c r="TYD68" s="231"/>
      <c r="TYE68" s="140"/>
      <c r="TYF68" s="235"/>
      <c r="TYG68" s="231"/>
      <c r="TYH68" s="231"/>
      <c r="TYI68" s="231"/>
      <c r="TYJ68" s="246"/>
      <c r="TYK68" s="247"/>
      <c r="TYL68" s="248"/>
      <c r="TYM68" s="235"/>
      <c r="TYN68" s="235"/>
      <c r="TYO68" s="235"/>
      <c r="TYP68" s="99"/>
      <c r="TYQ68" s="235"/>
      <c r="TYR68" s="235"/>
      <c r="TYS68" s="235"/>
      <c r="TYT68" s="226"/>
      <c r="TYU68" s="249"/>
      <c r="TYV68" s="227"/>
      <c r="TYW68" s="250"/>
      <c r="TYX68" s="235"/>
      <c r="TYY68" s="235"/>
      <c r="TYZ68" s="235"/>
      <c r="TZA68" s="235"/>
      <c r="TZB68" s="231"/>
      <c r="TZC68" s="231"/>
      <c r="TZD68" s="140"/>
      <c r="TZE68" s="235"/>
      <c r="TZF68" s="231"/>
      <c r="TZG68" s="231"/>
      <c r="TZH68" s="231"/>
      <c r="TZI68" s="246"/>
      <c r="TZJ68" s="247"/>
      <c r="TZK68" s="248"/>
      <c r="TZL68" s="235"/>
      <c r="TZM68" s="235"/>
      <c r="TZN68" s="235"/>
      <c r="TZO68" s="99"/>
      <c r="TZP68" s="235"/>
      <c r="TZQ68" s="235"/>
      <c r="TZR68" s="235"/>
      <c r="TZS68" s="226"/>
      <c r="TZT68" s="249"/>
      <c r="TZU68" s="227"/>
      <c r="TZV68" s="250"/>
      <c r="TZW68" s="235"/>
      <c r="TZX68" s="235"/>
      <c r="TZY68" s="235"/>
      <c r="TZZ68" s="235"/>
      <c r="UAA68" s="231"/>
      <c r="UAB68" s="231"/>
      <c r="UAC68" s="140"/>
      <c r="UAD68" s="235"/>
      <c r="UAE68" s="231"/>
      <c r="UAF68" s="231"/>
      <c r="UAG68" s="231"/>
      <c r="UAH68" s="246"/>
      <c r="UAI68" s="247"/>
      <c r="UAJ68" s="248"/>
      <c r="UAK68" s="235"/>
      <c r="UAL68" s="235"/>
      <c r="UAM68" s="235"/>
      <c r="UAN68" s="99"/>
      <c r="UAO68" s="235"/>
      <c r="UAP68" s="235"/>
      <c r="UAQ68" s="235"/>
      <c r="UAR68" s="226"/>
      <c r="UAS68" s="249"/>
      <c r="UAT68" s="227"/>
      <c r="UAU68" s="250"/>
      <c r="UAV68" s="235"/>
      <c r="UAW68" s="235"/>
      <c r="UAX68" s="235"/>
      <c r="UAY68" s="235"/>
      <c r="UAZ68" s="231"/>
      <c r="UBA68" s="231"/>
      <c r="UBB68" s="140"/>
      <c r="UBC68" s="235"/>
      <c r="UBD68" s="231"/>
      <c r="UBE68" s="231"/>
      <c r="UBF68" s="231"/>
      <c r="UBG68" s="246"/>
      <c r="UBH68" s="247"/>
      <c r="UBI68" s="248"/>
      <c r="UBJ68" s="235"/>
      <c r="UBK68" s="235"/>
      <c r="UBL68" s="235"/>
      <c r="UBM68" s="99"/>
      <c r="UBN68" s="235"/>
      <c r="UBO68" s="235"/>
      <c r="UBP68" s="235"/>
      <c r="UBQ68" s="226"/>
      <c r="UBR68" s="249"/>
      <c r="UBS68" s="227"/>
      <c r="UBT68" s="250"/>
      <c r="UBU68" s="235"/>
      <c r="UBV68" s="235"/>
      <c r="UBW68" s="235"/>
      <c r="UBX68" s="235"/>
      <c r="UBY68" s="231"/>
      <c r="UBZ68" s="231"/>
      <c r="UCA68" s="140"/>
      <c r="UCB68" s="235"/>
      <c r="UCC68" s="231"/>
      <c r="UCD68" s="231"/>
      <c r="UCE68" s="231"/>
      <c r="UCF68" s="246"/>
      <c r="UCG68" s="247"/>
      <c r="UCH68" s="248"/>
      <c r="UCI68" s="235"/>
      <c r="UCJ68" s="235"/>
      <c r="UCK68" s="235"/>
      <c r="UCL68" s="99"/>
      <c r="UCM68" s="235"/>
      <c r="UCN68" s="235"/>
      <c r="UCO68" s="235"/>
      <c r="UCP68" s="226"/>
      <c r="UCQ68" s="249"/>
      <c r="UCR68" s="227"/>
      <c r="UCS68" s="250"/>
      <c r="UCT68" s="235"/>
      <c r="UCU68" s="235"/>
      <c r="UCV68" s="235"/>
      <c r="UCW68" s="235"/>
      <c r="UCX68" s="231"/>
      <c r="UCY68" s="231"/>
      <c r="UCZ68" s="140"/>
      <c r="UDA68" s="235"/>
      <c r="UDB68" s="231"/>
      <c r="UDC68" s="231"/>
      <c r="UDD68" s="231"/>
      <c r="UDE68" s="246"/>
      <c r="UDF68" s="247"/>
      <c r="UDG68" s="248"/>
      <c r="UDH68" s="235"/>
      <c r="UDI68" s="235"/>
      <c r="UDJ68" s="235"/>
      <c r="UDK68" s="99"/>
      <c r="UDL68" s="235"/>
      <c r="UDM68" s="235"/>
      <c r="UDN68" s="235"/>
      <c r="UDO68" s="226"/>
      <c r="UDP68" s="249"/>
      <c r="UDQ68" s="227"/>
      <c r="UDR68" s="250"/>
      <c r="UDS68" s="235"/>
      <c r="UDT68" s="235"/>
      <c r="UDU68" s="235"/>
      <c r="UDV68" s="235"/>
      <c r="UDW68" s="231"/>
      <c r="UDX68" s="231"/>
      <c r="UDY68" s="140"/>
      <c r="UDZ68" s="235"/>
      <c r="UEA68" s="231"/>
      <c r="UEB68" s="231"/>
      <c r="UEC68" s="231"/>
      <c r="UED68" s="246"/>
      <c r="UEE68" s="247"/>
      <c r="UEF68" s="248"/>
      <c r="UEG68" s="235"/>
      <c r="UEH68" s="235"/>
      <c r="UEI68" s="235"/>
      <c r="UEJ68" s="99"/>
      <c r="UEK68" s="235"/>
      <c r="UEL68" s="235"/>
      <c r="UEM68" s="235"/>
      <c r="UEN68" s="226"/>
      <c r="UEO68" s="249"/>
      <c r="UEP68" s="227"/>
      <c r="UEQ68" s="250"/>
      <c r="UER68" s="235"/>
      <c r="UES68" s="235"/>
      <c r="UET68" s="235"/>
      <c r="UEU68" s="235"/>
      <c r="UEV68" s="231"/>
      <c r="UEW68" s="231"/>
      <c r="UEX68" s="140"/>
      <c r="UEY68" s="235"/>
      <c r="UEZ68" s="231"/>
      <c r="UFA68" s="231"/>
      <c r="UFB68" s="231"/>
      <c r="UFC68" s="246"/>
      <c r="UFD68" s="247"/>
      <c r="UFE68" s="248"/>
      <c r="UFF68" s="235"/>
      <c r="UFG68" s="235"/>
      <c r="UFH68" s="235"/>
      <c r="UFI68" s="99"/>
      <c r="UFJ68" s="235"/>
      <c r="UFK68" s="235"/>
      <c r="UFL68" s="235"/>
      <c r="UFM68" s="226"/>
      <c r="UFN68" s="249"/>
      <c r="UFO68" s="227"/>
      <c r="UFP68" s="250"/>
      <c r="UFQ68" s="235"/>
      <c r="UFR68" s="235"/>
      <c r="UFS68" s="235"/>
      <c r="UFT68" s="235"/>
      <c r="UFU68" s="231"/>
      <c r="UFV68" s="231"/>
      <c r="UFW68" s="140"/>
      <c r="UFX68" s="235"/>
      <c r="UFY68" s="231"/>
      <c r="UFZ68" s="231"/>
      <c r="UGA68" s="231"/>
      <c r="UGB68" s="246"/>
      <c r="UGC68" s="247"/>
      <c r="UGD68" s="248"/>
      <c r="UGE68" s="235"/>
      <c r="UGF68" s="235"/>
      <c r="UGG68" s="235"/>
      <c r="UGH68" s="99"/>
      <c r="UGI68" s="235"/>
      <c r="UGJ68" s="235"/>
      <c r="UGK68" s="235"/>
      <c r="UGL68" s="226"/>
      <c r="UGM68" s="249"/>
      <c r="UGN68" s="227"/>
      <c r="UGO68" s="250"/>
      <c r="UGP68" s="235"/>
      <c r="UGQ68" s="235"/>
      <c r="UGR68" s="235"/>
      <c r="UGS68" s="235"/>
      <c r="UGT68" s="231"/>
      <c r="UGU68" s="231"/>
      <c r="UGV68" s="140"/>
      <c r="UGW68" s="235"/>
      <c r="UGX68" s="231"/>
      <c r="UGY68" s="231"/>
      <c r="UGZ68" s="231"/>
      <c r="UHA68" s="246"/>
      <c r="UHB68" s="247"/>
      <c r="UHC68" s="248"/>
      <c r="UHD68" s="235"/>
      <c r="UHE68" s="235"/>
      <c r="UHF68" s="235"/>
      <c r="UHG68" s="99"/>
      <c r="UHH68" s="235"/>
      <c r="UHI68" s="235"/>
      <c r="UHJ68" s="235"/>
      <c r="UHK68" s="226"/>
      <c r="UHL68" s="249"/>
      <c r="UHM68" s="227"/>
      <c r="UHN68" s="250"/>
      <c r="UHO68" s="235"/>
      <c r="UHP68" s="235"/>
      <c r="UHQ68" s="235"/>
      <c r="UHR68" s="235"/>
      <c r="UHS68" s="231"/>
      <c r="UHT68" s="231"/>
      <c r="UHU68" s="140"/>
      <c r="UHV68" s="235"/>
      <c r="UHW68" s="231"/>
      <c r="UHX68" s="231"/>
      <c r="UHY68" s="231"/>
      <c r="UHZ68" s="246"/>
      <c r="UIA68" s="247"/>
      <c r="UIB68" s="248"/>
      <c r="UIC68" s="235"/>
      <c r="UID68" s="235"/>
      <c r="UIE68" s="235"/>
      <c r="UIF68" s="99"/>
      <c r="UIG68" s="235"/>
      <c r="UIH68" s="235"/>
      <c r="UII68" s="235"/>
      <c r="UIJ68" s="226"/>
      <c r="UIK68" s="249"/>
      <c r="UIL68" s="227"/>
      <c r="UIM68" s="250"/>
      <c r="UIN68" s="235"/>
      <c r="UIO68" s="235"/>
      <c r="UIP68" s="235"/>
      <c r="UIQ68" s="235"/>
      <c r="UIR68" s="231"/>
      <c r="UIS68" s="231"/>
      <c r="UIT68" s="140"/>
      <c r="UIU68" s="235"/>
      <c r="UIV68" s="231"/>
      <c r="UIW68" s="231"/>
      <c r="UIX68" s="231"/>
      <c r="UIY68" s="246"/>
      <c r="UIZ68" s="247"/>
      <c r="UJA68" s="248"/>
      <c r="UJB68" s="235"/>
      <c r="UJC68" s="235"/>
      <c r="UJD68" s="235"/>
      <c r="UJE68" s="99"/>
      <c r="UJF68" s="235"/>
      <c r="UJG68" s="235"/>
      <c r="UJH68" s="235"/>
      <c r="UJI68" s="226"/>
      <c r="UJJ68" s="249"/>
      <c r="UJK68" s="227"/>
      <c r="UJL68" s="250"/>
      <c r="UJM68" s="235"/>
      <c r="UJN68" s="235"/>
      <c r="UJO68" s="235"/>
      <c r="UJP68" s="235"/>
      <c r="UJQ68" s="231"/>
      <c r="UJR68" s="231"/>
      <c r="UJS68" s="140"/>
      <c r="UJT68" s="235"/>
      <c r="UJU68" s="231"/>
      <c r="UJV68" s="231"/>
      <c r="UJW68" s="231"/>
      <c r="UJX68" s="246"/>
      <c r="UJY68" s="247"/>
      <c r="UJZ68" s="248"/>
      <c r="UKA68" s="235"/>
      <c r="UKB68" s="235"/>
      <c r="UKC68" s="235"/>
      <c r="UKD68" s="99"/>
      <c r="UKE68" s="235"/>
      <c r="UKF68" s="235"/>
      <c r="UKG68" s="235"/>
      <c r="UKH68" s="226"/>
      <c r="UKI68" s="249"/>
      <c r="UKJ68" s="227"/>
      <c r="UKK68" s="250"/>
      <c r="UKL68" s="235"/>
      <c r="UKM68" s="235"/>
      <c r="UKN68" s="235"/>
      <c r="UKO68" s="235"/>
      <c r="UKP68" s="231"/>
      <c r="UKQ68" s="231"/>
      <c r="UKR68" s="140"/>
      <c r="UKS68" s="235"/>
      <c r="UKT68" s="231"/>
      <c r="UKU68" s="231"/>
      <c r="UKV68" s="231"/>
      <c r="UKW68" s="246"/>
      <c r="UKX68" s="247"/>
      <c r="UKY68" s="248"/>
      <c r="UKZ68" s="235"/>
      <c r="ULA68" s="235"/>
      <c r="ULB68" s="235"/>
      <c r="ULC68" s="99"/>
      <c r="ULD68" s="235"/>
      <c r="ULE68" s="235"/>
      <c r="ULF68" s="235"/>
      <c r="ULG68" s="226"/>
      <c r="ULH68" s="249"/>
      <c r="ULI68" s="227"/>
      <c r="ULJ68" s="250"/>
      <c r="ULK68" s="235"/>
      <c r="ULL68" s="235"/>
      <c r="ULM68" s="235"/>
      <c r="ULN68" s="235"/>
      <c r="ULO68" s="231"/>
      <c r="ULP68" s="231"/>
      <c r="ULQ68" s="140"/>
      <c r="ULR68" s="235"/>
      <c r="ULS68" s="231"/>
      <c r="ULT68" s="231"/>
      <c r="ULU68" s="231"/>
      <c r="ULV68" s="246"/>
      <c r="ULW68" s="247"/>
      <c r="ULX68" s="248"/>
      <c r="ULY68" s="235"/>
      <c r="ULZ68" s="235"/>
      <c r="UMA68" s="235"/>
      <c r="UMB68" s="99"/>
      <c r="UMC68" s="235"/>
      <c r="UMD68" s="235"/>
      <c r="UME68" s="235"/>
      <c r="UMF68" s="226"/>
      <c r="UMG68" s="249"/>
      <c r="UMH68" s="227"/>
      <c r="UMI68" s="250"/>
      <c r="UMJ68" s="235"/>
      <c r="UMK68" s="235"/>
      <c r="UML68" s="235"/>
      <c r="UMM68" s="235"/>
      <c r="UMN68" s="231"/>
      <c r="UMO68" s="231"/>
      <c r="UMP68" s="140"/>
      <c r="UMQ68" s="235"/>
      <c r="UMR68" s="231"/>
      <c r="UMS68" s="231"/>
      <c r="UMT68" s="231"/>
      <c r="UMU68" s="246"/>
      <c r="UMV68" s="247"/>
      <c r="UMW68" s="248"/>
      <c r="UMX68" s="235"/>
      <c r="UMY68" s="235"/>
      <c r="UMZ68" s="235"/>
      <c r="UNA68" s="99"/>
      <c r="UNB68" s="235"/>
      <c r="UNC68" s="235"/>
      <c r="UND68" s="235"/>
      <c r="UNE68" s="226"/>
      <c r="UNF68" s="249"/>
      <c r="UNG68" s="227"/>
      <c r="UNH68" s="250"/>
      <c r="UNI68" s="235"/>
      <c r="UNJ68" s="235"/>
      <c r="UNK68" s="235"/>
      <c r="UNL68" s="235"/>
      <c r="UNM68" s="231"/>
      <c r="UNN68" s="231"/>
      <c r="UNO68" s="140"/>
      <c r="UNP68" s="235"/>
      <c r="UNQ68" s="231"/>
      <c r="UNR68" s="231"/>
      <c r="UNS68" s="231"/>
      <c r="UNT68" s="246"/>
      <c r="UNU68" s="247"/>
      <c r="UNV68" s="248"/>
      <c r="UNW68" s="235"/>
      <c r="UNX68" s="235"/>
      <c r="UNY68" s="235"/>
      <c r="UNZ68" s="99"/>
      <c r="UOA68" s="235"/>
      <c r="UOB68" s="235"/>
      <c r="UOC68" s="235"/>
      <c r="UOD68" s="226"/>
      <c r="UOE68" s="249"/>
      <c r="UOF68" s="227"/>
      <c r="UOG68" s="250"/>
      <c r="UOH68" s="235"/>
      <c r="UOI68" s="235"/>
      <c r="UOJ68" s="235"/>
      <c r="UOK68" s="235"/>
      <c r="UOL68" s="231"/>
      <c r="UOM68" s="231"/>
      <c r="UON68" s="140"/>
      <c r="UOO68" s="235"/>
      <c r="UOP68" s="231"/>
      <c r="UOQ68" s="231"/>
      <c r="UOR68" s="231"/>
      <c r="UOS68" s="246"/>
      <c r="UOT68" s="247"/>
      <c r="UOU68" s="248"/>
      <c r="UOV68" s="235"/>
      <c r="UOW68" s="235"/>
      <c r="UOX68" s="235"/>
      <c r="UOY68" s="99"/>
      <c r="UOZ68" s="235"/>
      <c r="UPA68" s="235"/>
      <c r="UPB68" s="235"/>
      <c r="UPC68" s="226"/>
      <c r="UPD68" s="249"/>
      <c r="UPE68" s="227"/>
      <c r="UPF68" s="250"/>
      <c r="UPG68" s="235"/>
      <c r="UPH68" s="235"/>
      <c r="UPI68" s="235"/>
      <c r="UPJ68" s="235"/>
      <c r="UPK68" s="231"/>
      <c r="UPL68" s="231"/>
      <c r="UPM68" s="140"/>
      <c r="UPN68" s="235"/>
      <c r="UPO68" s="231"/>
      <c r="UPP68" s="231"/>
      <c r="UPQ68" s="231"/>
      <c r="UPR68" s="246"/>
      <c r="UPS68" s="247"/>
      <c r="UPT68" s="248"/>
      <c r="UPU68" s="235"/>
      <c r="UPV68" s="235"/>
      <c r="UPW68" s="235"/>
      <c r="UPX68" s="99"/>
      <c r="UPY68" s="235"/>
      <c r="UPZ68" s="235"/>
      <c r="UQA68" s="235"/>
      <c r="UQB68" s="226"/>
      <c r="UQC68" s="249"/>
      <c r="UQD68" s="227"/>
      <c r="UQE68" s="250"/>
      <c r="UQF68" s="235"/>
      <c r="UQG68" s="235"/>
      <c r="UQH68" s="235"/>
      <c r="UQI68" s="235"/>
      <c r="UQJ68" s="231"/>
      <c r="UQK68" s="231"/>
      <c r="UQL68" s="140"/>
      <c r="UQM68" s="235"/>
      <c r="UQN68" s="231"/>
      <c r="UQO68" s="231"/>
      <c r="UQP68" s="231"/>
      <c r="UQQ68" s="246"/>
      <c r="UQR68" s="247"/>
      <c r="UQS68" s="248"/>
      <c r="UQT68" s="235"/>
      <c r="UQU68" s="235"/>
      <c r="UQV68" s="235"/>
      <c r="UQW68" s="99"/>
      <c r="UQX68" s="235"/>
      <c r="UQY68" s="235"/>
      <c r="UQZ68" s="235"/>
      <c r="URA68" s="226"/>
      <c r="URB68" s="249"/>
      <c r="URC68" s="227"/>
      <c r="URD68" s="250"/>
      <c r="URE68" s="235"/>
      <c r="URF68" s="235"/>
      <c r="URG68" s="235"/>
      <c r="URH68" s="235"/>
      <c r="URI68" s="231"/>
      <c r="URJ68" s="231"/>
      <c r="URK68" s="140"/>
      <c r="URL68" s="235"/>
      <c r="URM68" s="231"/>
      <c r="URN68" s="231"/>
      <c r="URO68" s="231"/>
      <c r="URP68" s="246"/>
      <c r="URQ68" s="247"/>
      <c r="URR68" s="248"/>
      <c r="URS68" s="235"/>
      <c r="URT68" s="235"/>
      <c r="URU68" s="235"/>
      <c r="URV68" s="99"/>
      <c r="URW68" s="235"/>
      <c r="URX68" s="235"/>
      <c r="URY68" s="235"/>
      <c r="URZ68" s="226"/>
      <c r="USA68" s="249"/>
      <c r="USB68" s="227"/>
      <c r="USC68" s="250"/>
      <c r="USD68" s="235"/>
      <c r="USE68" s="235"/>
      <c r="USF68" s="235"/>
      <c r="USG68" s="235"/>
      <c r="USH68" s="231"/>
      <c r="USI68" s="231"/>
      <c r="USJ68" s="140"/>
      <c r="USK68" s="235"/>
      <c r="USL68" s="231"/>
      <c r="USM68" s="231"/>
      <c r="USN68" s="231"/>
      <c r="USO68" s="246"/>
      <c r="USP68" s="247"/>
      <c r="USQ68" s="248"/>
      <c r="USR68" s="235"/>
      <c r="USS68" s="235"/>
      <c r="UST68" s="235"/>
      <c r="USU68" s="99"/>
      <c r="USV68" s="235"/>
      <c r="USW68" s="235"/>
      <c r="USX68" s="235"/>
      <c r="USY68" s="226"/>
      <c r="USZ68" s="249"/>
      <c r="UTA68" s="227"/>
      <c r="UTB68" s="250"/>
      <c r="UTC68" s="235"/>
      <c r="UTD68" s="235"/>
      <c r="UTE68" s="235"/>
      <c r="UTF68" s="235"/>
      <c r="UTG68" s="231"/>
      <c r="UTH68" s="231"/>
      <c r="UTI68" s="140"/>
      <c r="UTJ68" s="235"/>
      <c r="UTK68" s="231"/>
      <c r="UTL68" s="231"/>
      <c r="UTM68" s="231"/>
      <c r="UTN68" s="246"/>
      <c r="UTO68" s="247"/>
      <c r="UTP68" s="248"/>
      <c r="UTQ68" s="235"/>
      <c r="UTR68" s="235"/>
      <c r="UTS68" s="235"/>
      <c r="UTT68" s="99"/>
      <c r="UTU68" s="235"/>
      <c r="UTV68" s="235"/>
      <c r="UTW68" s="235"/>
      <c r="UTX68" s="226"/>
      <c r="UTY68" s="249"/>
      <c r="UTZ68" s="227"/>
      <c r="UUA68" s="250"/>
      <c r="UUB68" s="235"/>
      <c r="UUC68" s="235"/>
      <c r="UUD68" s="235"/>
      <c r="UUE68" s="235"/>
      <c r="UUF68" s="231"/>
      <c r="UUG68" s="231"/>
      <c r="UUH68" s="140"/>
      <c r="UUI68" s="235"/>
      <c r="UUJ68" s="231"/>
      <c r="UUK68" s="231"/>
      <c r="UUL68" s="231"/>
      <c r="UUM68" s="246"/>
      <c r="UUN68" s="247"/>
      <c r="UUO68" s="248"/>
      <c r="UUP68" s="235"/>
      <c r="UUQ68" s="235"/>
      <c r="UUR68" s="235"/>
      <c r="UUS68" s="99"/>
      <c r="UUT68" s="235"/>
      <c r="UUU68" s="235"/>
      <c r="UUV68" s="235"/>
      <c r="UUW68" s="226"/>
      <c r="UUX68" s="249"/>
      <c r="UUY68" s="227"/>
      <c r="UUZ68" s="250"/>
      <c r="UVA68" s="235"/>
      <c r="UVB68" s="235"/>
      <c r="UVC68" s="235"/>
      <c r="UVD68" s="235"/>
      <c r="UVE68" s="231"/>
      <c r="UVF68" s="231"/>
      <c r="UVG68" s="140"/>
      <c r="UVH68" s="235"/>
      <c r="UVI68" s="231"/>
      <c r="UVJ68" s="231"/>
      <c r="UVK68" s="231"/>
      <c r="UVL68" s="246"/>
      <c r="UVM68" s="247"/>
      <c r="UVN68" s="248"/>
      <c r="UVO68" s="235"/>
      <c r="UVP68" s="235"/>
      <c r="UVQ68" s="235"/>
      <c r="UVR68" s="99"/>
      <c r="UVS68" s="235"/>
      <c r="UVT68" s="235"/>
      <c r="UVU68" s="235"/>
      <c r="UVV68" s="226"/>
      <c r="UVW68" s="249"/>
      <c r="UVX68" s="227"/>
      <c r="UVY68" s="250"/>
      <c r="UVZ68" s="235"/>
      <c r="UWA68" s="235"/>
      <c r="UWB68" s="235"/>
      <c r="UWC68" s="235"/>
      <c r="UWD68" s="231"/>
      <c r="UWE68" s="231"/>
      <c r="UWF68" s="140"/>
      <c r="UWG68" s="235"/>
      <c r="UWH68" s="231"/>
      <c r="UWI68" s="231"/>
      <c r="UWJ68" s="231"/>
      <c r="UWK68" s="246"/>
      <c r="UWL68" s="247"/>
      <c r="UWM68" s="248"/>
      <c r="UWN68" s="235"/>
      <c r="UWO68" s="235"/>
      <c r="UWP68" s="235"/>
      <c r="UWQ68" s="99"/>
      <c r="UWR68" s="235"/>
      <c r="UWS68" s="235"/>
      <c r="UWT68" s="235"/>
      <c r="UWU68" s="226"/>
      <c r="UWV68" s="249"/>
      <c r="UWW68" s="227"/>
      <c r="UWX68" s="250"/>
      <c r="UWY68" s="235"/>
      <c r="UWZ68" s="235"/>
      <c r="UXA68" s="235"/>
      <c r="UXB68" s="235"/>
      <c r="UXC68" s="231"/>
      <c r="UXD68" s="231"/>
      <c r="UXE68" s="140"/>
      <c r="UXF68" s="235"/>
      <c r="UXG68" s="231"/>
      <c r="UXH68" s="231"/>
      <c r="UXI68" s="231"/>
      <c r="UXJ68" s="246"/>
      <c r="UXK68" s="247"/>
      <c r="UXL68" s="248"/>
      <c r="UXM68" s="235"/>
      <c r="UXN68" s="235"/>
      <c r="UXO68" s="235"/>
      <c r="UXP68" s="99"/>
      <c r="UXQ68" s="235"/>
      <c r="UXR68" s="235"/>
      <c r="UXS68" s="235"/>
      <c r="UXT68" s="226"/>
      <c r="UXU68" s="249"/>
      <c r="UXV68" s="227"/>
      <c r="UXW68" s="250"/>
      <c r="UXX68" s="235"/>
      <c r="UXY68" s="235"/>
      <c r="UXZ68" s="235"/>
      <c r="UYA68" s="235"/>
      <c r="UYB68" s="231"/>
      <c r="UYC68" s="231"/>
      <c r="UYD68" s="140"/>
      <c r="UYE68" s="235"/>
      <c r="UYF68" s="231"/>
      <c r="UYG68" s="231"/>
      <c r="UYH68" s="231"/>
      <c r="UYI68" s="246"/>
      <c r="UYJ68" s="247"/>
      <c r="UYK68" s="248"/>
      <c r="UYL68" s="235"/>
      <c r="UYM68" s="235"/>
      <c r="UYN68" s="235"/>
      <c r="UYO68" s="99"/>
      <c r="UYP68" s="235"/>
      <c r="UYQ68" s="235"/>
      <c r="UYR68" s="235"/>
      <c r="UYS68" s="226"/>
      <c r="UYT68" s="249"/>
      <c r="UYU68" s="227"/>
      <c r="UYV68" s="250"/>
      <c r="UYW68" s="235"/>
      <c r="UYX68" s="235"/>
      <c r="UYY68" s="235"/>
      <c r="UYZ68" s="235"/>
      <c r="UZA68" s="231"/>
      <c r="UZB68" s="231"/>
      <c r="UZC68" s="140"/>
      <c r="UZD68" s="235"/>
      <c r="UZE68" s="231"/>
      <c r="UZF68" s="231"/>
      <c r="UZG68" s="231"/>
      <c r="UZH68" s="246"/>
      <c r="UZI68" s="247"/>
      <c r="UZJ68" s="248"/>
      <c r="UZK68" s="235"/>
      <c r="UZL68" s="235"/>
      <c r="UZM68" s="235"/>
      <c r="UZN68" s="99"/>
      <c r="UZO68" s="235"/>
      <c r="UZP68" s="235"/>
      <c r="UZQ68" s="235"/>
      <c r="UZR68" s="226"/>
      <c r="UZS68" s="249"/>
      <c r="UZT68" s="227"/>
      <c r="UZU68" s="250"/>
      <c r="UZV68" s="235"/>
      <c r="UZW68" s="235"/>
      <c r="UZX68" s="235"/>
      <c r="UZY68" s="235"/>
      <c r="UZZ68" s="231"/>
      <c r="VAA68" s="231"/>
      <c r="VAB68" s="140"/>
      <c r="VAC68" s="235"/>
      <c r="VAD68" s="231"/>
      <c r="VAE68" s="231"/>
      <c r="VAF68" s="231"/>
      <c r="VAG68" s="246"/>
      <c r="VAH68" s="247"/>
      <c r="VAI68" s="248"/>
      <c r="VAJ68" s="235"/>
      <c r="VAK68" s="235"/>
      <c r="VAL68" s="235"/>
      <c r="VAM68" s="99"/>
      <c r="VAN68" s="235"/>
      <c r="VAO68" s="235"/>
      <c r="VAP68" s="235"/>
      <c r="VAQ68" s="226"/>
      <c r="VAR68" s="249"/>
      <c r="VAS68" s="227"/>
      <c r="VAT68" s="250"/>
      <c r="VAU68" s="235"/>
      <c r="VAV68" s="235"/>
      <c r="VAW68" s="235"/>
      <c r="VAX68" s="235"/>
      <c r="VAY68" s="231"/>
      <c r="VAZ68" s="231"/>
      <c r="VBA68" s="140"/>
      <c r="VBB68" s="235"/>
      <c r="VBC68" s="231"/>
      <c r="VBD68" s="231"/>
      <c r="VBE68" s="231"/>
      <c r="VBF68" s="246"/>
      <c r="VBG68" s="247"/>
      <c r="VBH68" s="248"/>
      <c r="VBI68" s="235"/>
      <c r="VBJ68" s="235"/>
      <c r="VBK68" s="235"/>
      <c r="VBL68" s="99"/>
      <c r="VBM68" s="235"/>
      <c r="VBN68" s="235"/>
      <c r="VBO68" s="235"/>
      <c r="VBP68" s="226"/>
      <c r="VBQ68" s="249"/>
      <c r="VBR68" s="227"/>
      <c r="VBS68" s="250"/>
      <c r="VBT68" s="235"/>
      <c r="VBU68" s="235"/>
      <c r="VBV68" s="235"/>
      <c r="VBW68" s="235"/>
      <c r="VBX68" s="231"/>
      <c r="VBY68" s="231"/>
      <c r="VBZ68" s="140"/>
      <c r="VCA68" s="235"/>
      <c r="VCB68" s="231"/>
      <c r="VCC68" s="231"/>
      <c r="VCD68" s="231"/>
      <c r="VCE68" s="246"/>
      <c r="VCF68" s="247"/>
      <c r="VCG68" s="248"/>
      <c r="VCH68" s="235"/>
      <c r="VCI68" s="235"/>
      <c r="VCJ68" s="235"/>
      <c r="VCK68" s="99"/>
      <c r="VCL68" s="235"/>
      <c r="VCM68" s="235"/>
      <c r="VCN68" s="235"/>
      <c r="VCO68" s="226"/>
      <c r="VCP68" s="249"/>
      <c r="VCQ68" s="227"/>
      <c r="VCR68" s="250"/>
      <c r="VCS68" s="235"/>
      <c r="VCT68" s="235"/>
      <c r="VCU68" s="235"/>
      <c r="VCV68" s="235"/>
      <c r="VCW68" s="231"/>
      <c r="VCX68" s="231"/>
      <c r="VCY68" s="140"/>
      <c r="VCZ68" s="235"/>
      <c r="VDA68" s="231"/>
      <c r="VDB68" s="231"/>
      <c r="VDC68" s="231"/>
      <c r="VDD68" s="246"/>
      <c r="VDE68" s="247"/>
      <c r="VDF68" s="248"/>
      <c r="VDG68" s="235"/>
      <c r="VDH68" s="235"/>
      <c r="VDI68" s="235"/>
      <c r="VDJ68" s="99"/>
      <c r="VDK68" s="235"/>
      <c r="VDL68" s="235"/>
      <c r="VDM68" s="235"/>
      <c r="VDN68" s="226"/>
      <c r="VDO68" s="249"/>
      <c r="VDP68" s="227"/>
      <c r="VDQ68" s="250"/>
      <c r="VDR68" s="235"/>
      <c r="VDS68" s="235"/>
      <c r="VDT68" s="235"/>
      <c r="VDU68" s="235"/>
      <c r="VDV68" s="231"/>
      <c r="VDW68" s="231"/>
      <c r="VDX68" s="140"/>
      <c r="VDY68" s="235"/>
      <c r="VDZ68" s="231"/>
      <c r="VEA68" s="231"/>
      <c r="VEB68" s="231"/>
      <c r="VEC68" s="246"/>
      <c r="VED68" s="247"/>
      <c r="VEE68" s="248"/>
      <c r="VEF68" s="235"/>
      <c r="VEG68" s="235"/>
      <c r="VEH68" s="235"/>
      <c r="VEI68" s="99"/>
      <c r="VEJ68" s="235"/>
      <c r="VEK68" s="235"/>
      <c r="VEL68" s="235"/>
      <c r="VEM68" s="226"/>
      <c r="VEN68" s="249"/>
      <c r="VEO68" s="227"/>
      <c r="VEP68" s="250"/>
      <c r="VEQ68" s="235"/>
      <c r="VER68" s="235"/>
      <c r="VES68" s="235"/>
      <c r="VET68" s="235"/>
      <c r="VEU68" s="231"/>
      <c r="VEV68" s="231"/>
      <c r="VEW68" s="140"/>
      <c r="VEX68" s="235"/>
      <c r="VEY68" s="231"/>
      <c r="VEZ68" s="231"/>
      <c r="VFA68" s="231"/>
      <c r="VFB68" s="246"/>
      <c r="VFC68" s="247"/>
      <c r="VFD68" s="248"/>
      <c r="VFE68" s="235"/>
      <c r="VFF68" s="235"/>
      <c r="VFG68" s="235"/>
      <c r="VFH68" s="99"/>
      <c r="VFI68" s="235"/>
      <c r="VFJ68" s="235"/>
      <c r="VFK68" s="235"/>
      <c r="VFL68" s="226"/>
      <c r="VFM68" s="249"/>
      <c r="VFN68" s="227"/>
      <c r="VFO68" s="250"/>
      <c r="VFP68" s="235"/>
      <c r="VFQ68" s="235"/>
      <c r="VFR68" s="235"/>
      <c r="VFS68" s="235"/>
      <c r="VFT68" s="231"/>
      <c r="VFU68" s="231"/>
      <c r="VFV68" s="140"/>
      <c r="VFW68" s="235"/>
      <c r="VFX68" s="231"/>
      <c r="VFY68" s="231"/>
      <c r="VFZ68" s="231"/>
      <c r="VGA68" s="246"/>
      <c r="VGB68" s="247"/>
      <c r="VGC68" s="248"/>
      <c r="VGD68" s="235"/>
      <c r="VGE68" s="235"/>
      <c r="VGF68" s="235"/>
      <c r="VGG68" s="99"/>
      <c r="VGH68" s="235"/>
      <c r="VGI68" s="235"/>
      <c r="VGJ68" s="235"/>
      <c r="VGK68" s="226"/>
      <c r="VGL68" s="249"/>
      <c r="VGM68" s="227"/>
      <c r="VGN68" s="250"/>
      <c r="VGO68" s="235"/>
      <c r="VGP68" s="235"/>
      <c r="VGQ68" s="235"/>
      <c r="VGR68" s="235"/>
      <c r="VGS68" s="231"/>
      <c r="VGT68" s="231"/>
      <c r="VGU68" s="140"/>
      <c r="VGV68" s="235"/>
      <c r="VGW68" s="231"/>
      <c r="VGX68" s="231"/>
      <c r="VGY68" s="231"/>
      <c r="VGZ68" s="246"/>
      <c r="VHA68" s="247"/>
      <c r="VHB68" s="248"/>
      <c r="VHC68" s="235"/>
      <c r="VHD68" s="235"/>
      <c r="VHE68" s="235"/>
      <c r="VHF68" s="99"/>
      <c r="VHG68" s="235"/>
      <c r="VHH68" s="235"/>
      <c r="VHI68" s="235"/>
      <c r="VHJ68" s="226"/>
      <c r="VHK68" s="249"/>
      <c r="VHL68" s="227"/>
      <c r="VHM68" s="250"/>
      <c r="VHN68" s="235"/>
      <c r="VHO68" s="235"/>
      <c r="VHP68" s="235"/>
      <c r="VHQ68" s="235"/>
      <c r="VHR68" s="231"/>
      <c r="VHS68" s="231"/>
      <c r="VHT68" s="140"/>
      <c r="VHU68" s="235"/>
      <c r="VHV68" s="231"/>
      <c r="VHW68" s="231"/>
      <c r="VHX68" s="231"/>
      <c r="VHY68" s="246"/>
      <c r="VHZ68" s="247"/>
      <c r="VIA68" s="248"/>
      <c r="VIB68" s="235"/>
      <c r="VIC68" s="235"/>
      <c r="VID68" s="235"/>
      <c r="VIE68" s="99"/>
      <c r="VIF68" s="235"/>
      <c r="VIG68" s="235"/>
      <c r="VIH68" s="235"/>
      <c r="VII68" s="226"/>
      <c r="VIJ68" s="249"/>
      <c r="VIK68" s="227"/>
      <c r="VIL68" s="250"/>
      <c r="VIM68" s="235"/>
      <c r="VIN68" s="235"/>
      <c r="VIO68" s="235"/>
      <c r="VIP68" s="235"/>
      <c r="VIQ68" s="231"/>
      <c r="VIR68" s="231"/>
      <c r="VIS68" s="140"/>
      <c r="VIT68" s="235"/>
      <c r="VIU68" s="231"/>
      <c r="VIV68" s="231"/>
      <c r="VIW68" s="231"/>
      <c r="VIX68" s="246"/>
      <c r="VIY68" s="247"/>
      <c r="VIZ68" s="248"/>
      <c r="VJA68" s="235"/>
      <c r="VJB68" s="235"/>
      <c r="VJC68" s="235"/>
      <c r="VJD68" s="99"/>
      <c r="VJE68" s="235"/>
      <c r="VJF68" s="235"/>
      <c r="VJG68" s="235"/>
      <c r="VJH68" s="226"/>
      <c r="VJI68" s="249"/>
      <c r="VJJ68" s="227"/>
      <c r="VJK68" s="250"/>
      <c r="VJL68" s="235"/>
      <c r="VJM68" s="235"/>
      <c r="VJN68" s="235"/>
      <c r="VJO68" s="235"/>
      <c r="VJP68" s="231"/>
      <c r="VJQ68" s="231"/>
      <c r="VJR68" s="140"/>
      <c r="VJS68" s="235"/>
      <c r="VJT68" s="231"/>
      <c r="VJU68" s="231"/>
      <c r="VJV68" s="231"/>
      <c r="VJW68" s="246"/>
      <c r="VJX68" s="247"/>
      <c r="VJY68" s="248"/>
      <c r="VJZ68" s="235"/>
      <c r="VKA68" s="235"/>
      <c r="VKB68" s="235"/>
      <c r="VKC68" s="99"/>
      <c r="VKD68" s="235"/>
      <c r="VKE68" s="235"/>
      <c r="VKF68" s="235"/>
      <c r="VKG68" s="226"/>
      <c r="VKH68" s="249"/>
      <c r="VKI68" s="227"/>
      <c r="VKJ68" s="250"/>
      <c r="VKK68" s="235"/>
      <c r="VKL68" s="235"/>
      <c r="VKM68" s="235"/>
      <c r="VKN68" s="235"/>
      <c r="VKO68" s="231"/>
      <c r="VKP68" s="231"/>
      <c r="VKQ68" s="140"/>
      <c r="VKR68" s="235"/>
      <c r="VKS68" s="231"/>
      <c r="VKT68" s="231"/>
      <c r="VKU68" s="231"/>
      <c r="VKV68" s="246"/>
      <c r="VKW68" s="247"/>
      <c r="VKX68" s="248"/>
      <c r="VKY68" s="235"/>
      <c r="VKZ68" s="235"/>
      <c r="VLA68" s="235"/>
      <c r="VLB68" s="99"/>
      <c r="VLC68" s="235"/>
      <c r="VLD68" s="235"/>
      <c r="VLE68" s="235"/>
      <c r="VLF68" s="226"/>
      <c r="VLG68" s="249"/>
      <c r="VLH68" s="227"/>
      <c r="VLI68" s="250"/>
      <c r="VLJ68" s="235"/>
      <c r="VLK68" s="235"/>
      <c r="VLL68" s="235"/>
      <c r="VLM68" s="235"/>
      <c r="VLN68" s="231"/>
      <c r="VLO68" s="231"/>
      <c r="VLP68" s="140"/>
      <c r="VLQ68" s="235"/>
      <c r="VLR68" s="231"/>
      <c r="VLS68" s="231"/>
      <c r="VLT68" s="231"/>
      <c r="VLU68" s="246"/>
      <c r="VLV68" s="247"/>
      <c r="VLW68" s="248"/>
      <c r="VLX68" s="235"/>
      <c r="VLY68" s="235"/>
      <c r="VLZ68" s="235"/>
      <c r="VMA68" s="99"/>
      <c r="VMB68" s="235"/>
      <c r="VMC68" s="235"/>
      <c r="VMD68" s="235"/>
      <c r="VME68" s="226"/>
      <c r="VMF68" s="249"/>
      <c r="VMG68" s="227"/>
      <c r="VMH68" s="250"/>
      <c r="VMI68" s="235"/>
      <c r="VMJ68" s="235"/>
      <c r="VMK68" s="235"/>
      <c r="VML68" s="235"/>
      <c r="VMM68" s="231"/>
      <c r="VMN68" s="231"/>
      <c r="VMO68" s="140"/>
      <c r="VMP68" s="235"/>
      <c r="VMQ68" s="231"/>
      <c r="VMR68" s="231"/>
      <c r="VMS68" s="231"/>
      <c r="VMT68" s="246"/>
      <c r="VMU68" s="247"/>
      <c r="VMV68" s="248"/>
      <c r="VMW68" s="235"/>
      <c r="VMX68" s="235"/>
      <c r="VMY68" s="235"/>
      <c r="VMZ68" s="99"/>
      <c r="VNA68" s="235"/>
      <c r="VNB68" s="235"/>
      <c r="VNC68" s="235"/>
      <c r="VND68" s="226"/>
      <c r="VNE68" s="249"/>
      <c r="VNF68" s="227"/>
      <c r="VNG68" s="250"/>
      <c r="VNH68" s="235"/>
      <c r="VNI68" s="235"/>
      <c r="VNJ68" s="235"/>
      <c r="VNK68" s="235"/>
      <c r="VNL68" s="231"/>
      <c r="VNM68" s="231"/>
      <c r="VNN68" s="140"/>
      <c r="VNO68" s="235"/>
      <c r="VNP68" s="231"/>
      <c r="VNQ68" s="231"/>
      <c r="VNR68" s="231"/>
      <c r="VNS68" s="246"/>
      <c r="VNT68" s="247"/>
      <c r="VNU68" s="248"/>
      <c r="VNV68" s="235"/>
      <c r="VNW68" s="235"/>
      <c r="VNX68" s="235"/>
      <c r="VNY68" s="99"/>
      <c r="VNZ68" s="235"/>
      <c r="VOA68" s="235"/>
      <c r="VOB68" s="235"/>
      <c r="VOC68" s="226"/>
      <c r="VOD68" s="249"/>
      <c r="VOE68" s="227"/>
      <c r="VOF68" s="250"/>
      <c r="VOG68" s="235"/>
      <c r="VOH68" s="235"/>
      <c r="VOI68" s="235"/>
      <c r="VOJ68" s="235"/>
      <c r="VOK68" s="231"/>
      <c r="VOL68" s="231"/>
      <c r="VOM68" s="140"/>
      <c r="VON68" s="235"/>
      <c r="VOO68" s="231"/>
      <c r="VOP68" s="231"/>
      <c r="VOQ68" s="231"/>
      <c r="VOR68" s="246"/>
      <c r="VOS68" s="247"/>
      <c r="VOT68" s="248"/>
      <c r="VOU68" s="235"/>
      <c r="VOV68" s="235"/>
      <c r="VOW68" s="235"/>
      <c r="VOX68" s="99"/>
      <c r="VOY68" s="235"/>
      <c r="VOZ68" s="235"/>
      <c r="VPA68" s="235"/>
      <c r="VPB68" s="226"/>
      <c r="VPC68" s="249"/>
      <c r="VPD68" s="227"/>
      <c r="VPE68" s="250"/>
      <c r="VPF68" s="235"/>
      <c r="VPG68" s="235"/>
      <c r="VPH68" s="235"/>
      <c r="VPI68" s="235"/>
      <c r="VPJ68" s="231"/>
      <c r="VPK68" s="231"/>
      <c r="VPL68" s="140"/>
      <c r="VPM68" s="235"/>
      <c r="VPN68" s="231"/>
      <c r="VPO68" s="231"/>
      <c r="VPP68" s="231"/>
      <c r="VPQ68" s="246"/>
      <c r="VPR68" s="247"/>
      <c r="VPS68" s="248"/>
      <c r="VPT68" s="235"/>
      <c r="VPU68" s="235"/>
      <c r="VPV68" s="235"/>
      <c r="VPW68" s="99"/>
      <c r="VPX68" s="235"/>
      <c r="VPY68" s="235"/>
      <c r="VPZ68" s="235"/>
      <c r="VQA68" s="226"/>
      <c r="VQB68" s="249"/>
      <c r="VQC68" s="227"/>
      <c r="VQD68" s="250"/>
      <c r="VQE68" s="235"/>
      <c r="VQF68" s="235"/>
      <c r="VQG68" s="235"/>
      <c r="VQH68" s="235"/>
      <c r="VQI68" s="231"/>
      <c r="VQJ68" s="231"/>
      <c r="VQK68" s="140"/>
      <c r="VQL68" s="235"/>
      <c r="VQM68" s="231"/>
      <c r="VQN68" s="231"/>
      <c r="VQO68" s="231"/>
      <c r="VQP68" s="246"/>
      <c r="VQQ68" s="247"/>
      <c r="VQR68" s="248"/>
      <c r="VQS68" s="235"/>
      <c r="VQT68" s="235"/>
      <c r="VQU68" s="235"/>
      <c r="VQV68" s="99"/>
      <c r="VQW68" s="235"/>
      <c r="VQX68" s="235"/>
      <c r="VQY68" s="235"/>
      <c r="VQZ68" s="226"/>
      <c r="VRA68" s="249"/>
      <c r="VRB68" s="227"/>
      <c r="VRC68" s="250"/>
      <c r="VRD68" s="235"/>
      <c r="VRE68" s="235"/>
      <c r="VRF68" s="235"/>
      <c r="VRG68" s="235"/>
      <c r="VRH68" s="231"/>
      <c r="VRI68" s="231"/>
      <c r="VRJ68" s="140"/>
      <c r="VRK68" s="235"/>
      <c r="VRL68" s="231"/>
      <c r="VRM68" s="231"/>
      <c r="VRN68" s="231"/>
      <c r="VRO68" s="246"/>
      <c r="VRP68" s="247"/>
      <c r="VRQ68" s="248"/>
      <c r="VRR68" s="235"/>
      <c r="VRS68" s="235"/>
      <c r="VRT68" s="235"/>
      <c r="VRU68" s="99"/>
      <c r="VRV68" s="235"/>
      <c r="VRW68" s="235"/>
      <c r="VRX68" s="235"/>
      <c r="VRY68" s="226"/>
      <c r="VRZ68" s="249"/>
      <c r="VSA68" s="227"/>
      <c r="VSB68" s="250"/>
      <c r="VSC68" s="235"/>
      <c r="VSD68" s="235"/>
      <c r="VSE68" s="235"/>
      <c r="VSF68" s="235"/>
      <c r="VSG68" s="231"/>
      <c r="VSH68" s="231"/>
      <c r="VSI68" s="140"/>
      <c r="VSJ68" s="235"/>
      <c r="VSK68" s="231"/>
      <c r="VSL68" s="231"/>
      <c r="VSM68" s="231"/>
      <c r="VSN68" s="246"/>
      <c r="VSO68" s="247"/>
      <c r="VSP68" s="248"/>
      <c r="VSQ68" s="235"/>
      <c r="VSR68" s="235"/>
      <c r="VSS68" s="235"/>
      <c r="VST68" s="99"/>
      <c r="VSU68" s="235"/>
      <c r="VSV68" s="235"/>
      <c r="VSW68" s="235"/>
      <c r="VSX68" s="226"/>
      <c r="VSY68" s="249"/>
      <c r="VSZ68" s="227"/>
      <c r="VTA68" s="250"/>
      <c r="VTB68" s="235"/>
      <c r="VTC68" s="235"/>
      <c r="VTD68" s="235"/>
      <c r="VTE68" s="235"/>
      <c r="VTF68" s="231"/>
      <c r="VTG68" s="231"/>
      <c r="VTH68" s="140"/>
      <c r="VTI68" s="235"/>
      <c r="VTJ68" s="231"/>
      <c r="VTK68" s="231"/>
      <c r="VTL68" s="231"/>
      <c r="VTM68" s="246"/>
      <c r="VTN68" s="247"/>
      <c r="VTO68" s="248"/>
      <c r="VTP68" s="235"/>
      <c r="VTQ68" s="235"/>
      <c r="VTR68" s="235"/>
      <c r="VTS68" s="99"/>
      <c r="VTT68" s="235"/>
      <c r="VTU68" s="235"/>
      <c r="VTV68" s="235"/>
      <c r="VTW68" s="226"/>
      <c r="VTX68" s="249"/>
      <c r="VTY68" s="227"/>
      <c r="VTZ68" s="250"/>
      <c r="VUA68" s="235"/>
      <c r="VUB68" s="235"/>
      <c r="VUC68" s="235"/>
      <c r="VUD68" s="235"/>
      <c r="VUE68" s="231"/>
      <c r="VUF68" s="231"/>
      <c r="VUG68" s="140"/>
      <c r="VUH68" s="235"/>
      <c r="VUI68" s="231"/>
      <c r="VUJ68" s="231"/>
      <c r="VUK68" s="231"/>
      <c r="VUL68" s="246"/>
      <c r="VUM68" s="247"/>
      <c r="VUN68" s="248"/>
      <c r="VUO68" s="235"/>
      <c r="VUP68" s="235"/>
      <c r="VUQ68" s="235"/>
      <c r="VUR68" s="99"/>
      <c r="VUS68" s="235"/>
      <c r="VUT68" s="235"/>
      <c r="VUU68" s="235"/>
      <c r="VUV68" s="226"/>
      <c r="VUW68" s="249"/>
      <c r="VUX68" s="227"/>
      <c r="VUY68" s="250"/>
      <c r="VUZ68" s="235"/>
      <c r="VVA68" s="235"/>
      <c r="VVB68" s="235"/>
      <c r="VVC68" s="235"/>
      <c r="VVD68" s="231"/>
      <c r="VVE68" s="231"/>
      <c r="VVF68" s="140"/>
      <c r="VVG68" s="235"/>
      <c r="VVH68" s="231"/>
      <c r="VVI68" s="231"/>
      <c r="VVJ68" s="231"/>
      <c r="VVK68" s="246"/>
      <c r="VVL68" s="247"/>
      <c r="VVM68" s="248"/>
      <c r="VVN68" s="235"/>
      <c r="VVO68" s="235"/>
      <c r="VVP68" s="235"/>
      <c r="VVQ68" s="99"/>
      <c r="VVR68" s="235"/>
      <c r="VVS68" s="235"/>
      <c r="VVT68" s="235"/>
      <c r="VVU68" s="226"/>
      <c r="VVV68" s="249"/>
      <c r="VVW68" s="227"/>
      <c r="VVX68" s="250"/>
      <c r="VVY68" s="235"/>
      <c r="VVZ68" s="235"/>
      <c r="VWA68" s="235"/>
      <c r="VWB68" s="235"/>
      <c r="VWC68" s="231"/>
      <c r="VWD68" s="231"/>
      <c r="VWE68" s="140"/>
      <c r="VWF68" s="235"/>
      <c r="VWG68" s="231"/>
      <c r="VWH68" s="231"/>
      <c r="VWI68" s="231"/>
      <c r="VWJ68" s="246"/>
      <c r="VWK68" s="247"/>
      <c r="VWL68" s="248"/>
      <c r="VWM68" s="235"/>
      <c r="VWN68" s="235"/>
      <c r="VWO68" s="235"/>
      <c r="VWP68" s="99"/>
      <c r="VWQ68" s="235"/>
      <c r="VWR68" s="235"/>
      <c r="VWS68" s="235"/>
      <c r="VWT68" s="226"/>
      <c r="VWU68" s="249"/>
      <c r="VWV68" s="227"/>
      <c r="VWW68" s="250"/>
      <c r="VWX68" s="235"/>
      <c r="VWY68" s="235"/>
      <c r="VWZ68" s="235"/>
      <c r="VXA68" s="235"/>
      <c r="VXB68" s="231"/>
      <c r="VXC68" s="231"/>
      <c r="VXD68" s="140"/>
      <c r="VXE68" s="235"/>
      <c r="VXF68" s="231"/>
      <c r="VXG68" s="231"/>
      <c r="VXH68" s="231"/>
      <c r="VXI68" s="246"/>
      <c r="VXJ68" s="247"/>
      <c r="VXK68" s="248"/>
      <c r="VXL68" s="235"/>
      <c r="VXM68" s="235"/>
      <c r="VXN68" s="235"/>
      <c r="VXO68" s="99"/>
      <c r="VXP68" s="235"/>
      <c r="VXQ68" s="235"/>
      <c r="VXR68" s="235"/>
      <c r="VXS68" s="226"/>
      <c r="VXT68" s="249"/>
      <c r="VXU68" s="227"/>
      <c r="VXV68" s="250"/>
      <c r="VXW68" s="235"/>
      <c r="VXX68" s="235"/>
      <c r="VXY68" s="235"/>
      <c r="VXZ68" s="235"/>
      <c r="VYA68" s="231"/>
      <c r="VYB68" s="231"/>
      <c r="VYC68" s="140"/>
      <c r="VYD68" s="235"/>
      <c r="VYE68" s="231"/>
      <c r="VYF68" s="231"/>
      <c r="VYG68" s="231"/>
      <c r="VYH68" s="246"/>
      <c r="VYI68" s="247"/>
      <c r="VYJ68" s="248"/>
      <c r="VYK68" s="235"/>
      <c r="VYL68" s="235"/>
      <c r="VYM68" s="235"/>
      <c r="VYN68" s="99"/>
      <c r="VYO68" s="235"/>
      <c r="VYP68" s="235"/>
      <c r="VYQ68" s="235"/>
      <c r="VYR68" s="226"/>
      <c r="VYS68" s="249"/>
      <c r="VYT68" s="227"/>
      <c r="VYU68" s="250"/>
      <c r="VYV68" s="235"/>
      <c r="VYW68" s="235"/>
      <c r="VYX68" s="235"/>
      <c r="VYY68" s="235"/>
      <c r="VYZ68" s="231"/>
      <c r="VZA68" s="231"/>
      <c r="VZB68" s="140"/>
      <c r="VZC68" s="235"/>
      <c r="VZD68" s="231"/>
      <c r="VZE68" s="231"/>
      <c r="VZF68" s="231"/>
      <c r="VZG68" s="246"/>
      <c r="VZH68" s="247"/>
      <c r="VZI68" s="248"/>
      <c r="VZJ68" s="235"/>
      <c r="VZK68" s="235"/>
      <c r="VZL68" s="235"/>
      <c r="VZM68" s="99"/>
      <c r="VZN68" s="235"/>
      <c r="VZO68" s="235"/>
      <c r="VZP68" s="235"/>
      <c r="VZQ68" s="226"/>
      <c r="VZR68" s="249"/>
      <c r="VZS68" s="227"/>
      <c r="VZT68" s="250"/>
      <c r="VZU68" s="235"/>
      <c r="VZV68" s="235"/>
      <c r="VZW68" s="235"/>
      <c r="VZX68" s="235"/>
      <c r="VZY68" s="231"/>
      <c r="VZZ68" s="231"/>
      <c r="WAA68" s="140"/>
      <c r="WAB68" s="235"/>
      <c r="WAC68" s="231"/>
      <c r="WAD68" s="231"/>
      <c r="WAE68" s="231"/>
      <c r="WAF68" s="246"/>
      <c r="WAG68" s="247"/>
      <c r="WAH68" s="248"/>
      <c r="WAI68" s="235"/>
      <c r="WAJ68" s="235"/>
      <c r="WAK68" s="235"/>
      <c r="WAL68" s="99"/>
      <c r="WAM68" s="235"/>
      <c r="WAN68" s="235"/>
      <c r="WAO68" s="235"/>
      <c r="WAP68" s="226"/>
      <c r="WAQ68" s="249"/>
      <c r="WAR68" s="227"/>
      <c r="WAS68" s="250"/>
      <c r="WAT68" s="235"/>
      <c r="WAU68" s="235"/>
      <c r="WAV68" s="235"/>
      <c r="WAW68" s="235"/>
      <c r="WAX68" s="231"/>
      <c r="WAY68" s="231"/>
      <c r="WAZ68" s="140"/>
      <c r="WBA68" s="235"/>
      <c r="WBB68" s="231"/>
      <c r="WBC68" s="231"/>
      <c r="WBD68" s="231"/>
      <c r="WBE68" s="246"/>
      <c r="WBF68" s="247"/>
      <c r="WBG68" s="248"/>
      <c r="WBH68" s="235"/>
      <c r="WBI68" s="235"/>
      <c r="WBJ68" s="235"/>
      <c r="WBK68" s="99"/>
      <c r="WBL68" s="235"/>
      <c r="WBM68" s="235"/>
      <c r="WBN68" s="235"/>
      <c r="WBO68" s="226"/>
      <c r="WBP68" s="249"/>
      <c r="WBQ68" s="227"/>
      <c r="WBR68" s="250"/>
      <c r="WBS68" s="235"/>
      <c r="WBT68" s="235"/>
      <c r="WBU68" s="235"/>
      <c r="WBV68" s="235"/>
      <c r="WBW68" s="231"/>
      <c r="WBX68" s="231"/>
      <c r="WBY68" s="140"/>
      <c r="WBZ68" s="235"/>
      <c r="WCA68" s="231"/>
      <c r="WCB68" s="231"/>
      <c r="WCC68" s="231"/>
      <c r="WCD68" s="246"/>
      <c r="WCE68" s="247"/>
      <c r="WCF68" s="248"/>
      <c r="WCG68" s="235"/>
      <c r="WCH68" s="235"/>
      <c r="WCI68" s="235"/>
      <c r="WCJ68" s="99"/>
      <c r="WCK68" s="235"/>
      <c r="WCL68" s="235"/>
      <c r="WCM68" s="235"/>
      <c r="WCN68" s="226"/>
      <c r="WCO68" s="249"/>
      <c r="WCP68" s="227"/>
      <c r="WCQ68" s="250"/>
      <c r="WCR68" s="235"/>
      <c r="WCS68" s="235"/>
      <c r="WCT68" s="235"/>
      <c r="WCU68" s="235"/>
      <c r="WCV68" s="231"/>
      <c r="WCW68" s="231"/>
      <c r="WCX68" s="140"/>
      <c r="WCY68" s="235"/>
      <c r="WCZ68" s="231"/>
      <c r="WDA68" s="231"/>
      <c r="WDB68" s="231"/>
      <c r="WDC68" s="246"/>
      <c r="WDD68" s="247"/>
      <c r="WDE68" s="248"/>
      <c r="WDF68" s="235"/>
      <c r="WDG68" s="235"/>
      <c r="WDH68" s="235"/>
      <c r="WDI68" s="99"/>
      <c r="WDJ68" s="235"/>
      <c r="WDK68" s="235"/>
      <c r="WDL68" s="235"/>
      <c r="WDM68" s="226"/>
      <c r="WDN68" s="249"/>
      <c r="WDO68" s="227"/>
      <c r="WDP68" s="250"/>
      <c r="WDQ68" s="235"/>
      <c r="WDR68" s="235"/>
      <c r="WDS68" s="235"/>
      <c r="WDT68" s="235"/>
      <c r="WDU68" s="231"/>
      <c r="WDV68" s="231"/>
      <c r="WDW68" s="140"/>
      <c r="WDX68" s="235"/>
      <c r="WDY68" s="231"/>
      <c r="WDZ68" s="231"/>
      <c r="WEA68" s="231"/>
      <c r="WEB68" s="246"/>
      <c r="WEC68" s="247"/>
      <c r="WED68" s="248"/>
      <c r="WEE68" s="235"/>
      <c r="WEF68" s="235"/>
      <c r="WEG68" s="235"/>
      <c r="WEH68" s="99"/>
      <c r="WEI68" s="235"/>
      <c r="WEJ68" s="235"/>
      <c r="WEK68" s="235"/>
      <c r="WEL68" s="226"/>
      <c r="WEM68" s="249"/>
      <c r="WEN68" s="227"/>
      <c r="WEO68" s="250"/>
      <c r="WEP68" s="235"/>
      <c r="WEQ68" s="235"/>
      <c r="WER68" s="235"/>
      <c r="WES68" s="235"/>
      <c r="WET68" s="231"/>
      <c r="WEU68" s="231"/>
      <c r="WEV68" s="140"/>
      <c r="WEW68" s="235"/>
      <c r="WEX68" s="231"/>
      <c r="WEY68" s="231"/>
      <c r="WEZ68" s="231"/>
      <c r="WFA68" s="246"/>
      <c r="WFB68" s="247"/>
      <c r="WFC68" s="248"/>
      <c r="WFD68" s="235"/>
      <c r="WFE68" s="235"/>
      <c r="WFF68" s="235"/>
      <c r="WFG68" s="99"/>
      <c r="WFH68" s="235"/>
      <c r="WFI68" s="235"/>
      <c r="WFJ68" s="235"/>
      <c r="WFK68" s="226"/>
      <c r="WFL68" s="249"/>
      <c r="WFM68" s="227"/>
      <c r="WFN68" s="250"/>
      <c r="WFO68" s="235"/>
      <c r="WFP68" s="235"/>
      <c r="WFQ68" s="235"/>
      <c r="WFR68" s="235"/>
      <c r="WFS68" s="231"/>
      <c r="WFT68" s="231"/>
      <c r="WFU68" s="140"/>
      <c r="WFV68" s="235"/>
      <c r="WFW68" s="231"/>
      <c r="WFX68" s="231"/>
      <c r="WFY68" s="231"/>
      <c r="WFZ68" s="246"/>
      <c r="WGA68" s="247"/>
      <c r="WGB68" s="248"/>
      <c r="WGC68" s="235"/>
      <c r="WGD68" s="235"/>
      <c r="WGE68" s="235"/>
      <c r="WGF68" s="99"/>
      <c r="WGG68" s="235"/>
      <c r="WGH68" s="235"/>
      <c r="WGI68" s="235"/>
      <c r="WGJ68" s="226"/>
      <c r="WGK68" s="249"/>
      <c r="WGL68" s="227"/>
      <c r="WGM68" s="250"/>
      <c r="WGN68" s="235"/>
      <c r="WGO68" s="235"/>
      <c r="WGP68" s="235"/>
      <c r="WGQ68" s="235"/>
      <c r="WGR68" s="231"/>
      <c r="WGS68" s="231"/>
      <c r="WGT68" s="140"/>
      <c r="WGU68" s="235"/>
      <c r="WGV68" s="231"/>
      <c r="WGW68" s="231"/>
      <c r="WGX68" s="231"/>
      <c r="WGY68" s="246"/>
      <c r="WGZ68" s="247"/>
      <c r="WHA68" s="248"/>
      <c r="WHB68" s="235"/>
      <c r="WHC68" s="235"/>
      <c r="WHD68" s="235"/>
      <c r="WHE68" s="99"/>
      <c r="WHF68" s="235"/>
      <c r="WHG68" s="235"/>
      <c r="WHH68" s="235"/>
      <c r="WHI68" s="226"/>
      <c r="WHJ68" s="249"/>
      <c r="WHK68" s="227"/>
      <c r="WHL68" s="250"/>
      <c r="WHM68" s="235"/>
      <c r="WHN68" s="235"/>
      <c r="WHO68" s="235"/>
      <c r="WHP68" s="235"/>
      <c r="WHQ68" s="231"/>
      <c r="WHR68" s="231"/>
      <c r="WHS68" s="140"/>
      <c r="WHT68" s="235"/>
      <c r="WHU68" s="231"/>
      <c r="WHV68" s="231"/>
      <c r="WHW68" s="231"/>
      <c r="WHX68" s="246"/>
      <c r="WHY68" s="247"/>
      <c r="WHZ68" s="248"/>
      <c r="WIA68" s="235"/>
      <c r="WIB68" s="235"/>
      <c r="WIC68" s="235"/>
      <c r="WID68" s="99"/>
      <c r="WIE68" s="235"/>
      <c r="WIF68" s="235"/>
      <c r="WIG68" s="235"/>
      <c r="WIH68" s="226"/>
      <c r="WII68" s="249"/>
      <c r="WIJ68" s="227"/>
      <c r="WIK68" s="250"/>
      <c r="WIL68" s="235"/>
      <c r="WIM68" s="235"/>
      <c r="WIN68" s="235"/>
      <c r="WIO68" s="235"/>
      <c r="WIP68" s="231"/>
      <c r="WIQ68" s="231"/>
      <c r="WIR68" s="140"/>
      <c r="WIS68" s="235"/>
      <c r="WIT68" s="231"/>
      <c r="WIU68" s="231"/>
      <c r="WIV68" s="231"/>
      <c r="WIW68" s="246"/>
      <c r="WIX68" s="247"/>
      <c r="WIY68" s="248"/>
      <c r="WIZ68" s="235"/>
      <c r="WJA68" s="235"/>
      <c r="WJB68" s="235"/>
      <c r="WJC68" s="99"/>
      <c r="WJD68" s="235"/>
      <c r="WJE68" s="235"/>
      <c r="WJF68" s="235"/>
      <c r="WJG68" s="226"/>
      <c r="WJH68" s="249"/>
      <c r="WJI68" s="227"/>
      <c r="WJJ68" s="250"/>
      <c r="WJK68" s="235"/>
      <c r="WJL68" s="235"/>
      <c r="WJM68" s="235"/>
      <c r="WJN68" s="235"/>
      <c r="WJO68" s="231"/>
      <c r="WJP68" s="231"/>
      <c r="WJQ68" s="140"/>
      <c r="WJR68" s="235"/>
      <c r="WJS68" s="231"/>
      <c r="WJT68" s="231"/>
      <c r="WJU68" s="231"/>
      <c r="WJV68" s="246"/>
      <c r="WJW68" s="247"/>
      <c r="WJX68" s="248"/>
      <c r="WJY68" s="235"/>
      <c r="WJZ68" s="235"/>
      <c r="WKA68" s="235"/>
      <c r="WKB68" s="99"/>
      <c r="WKC68" s="235"/>
      <c r="WKD68" s="235"/>
      <c r="WKE68" s="235"/>
      <c r="WKF68" s="226"/>
      <c r="WKG68" s="249"/>
      <c r="WKH68" s="227"/>
      <c r="WKI68" s="250"/>
      <c r="WKJ68" s="235"/>
      <c r="WKK68" s="235"/>
      <c r="WKL68" s="235"/>
      <c r="WKM68" s="235"/>
      <c r="WKN68" s="231"/>
      <c r="WKO68" s="231"/>
      <c r="WKP68" s="140"/>
      <c r="WKQ68" s="235"/>
      <c r="WKR68" s="231"/>
      <c r="WKS68" s="231"/>
      <c r="WKT68" s="231"/>
      <c r="WKU68" s="246"/>
      <c r="WKV68" s="247"/>
      <c r="WKW68" s="248"/>
      <c r="WKX68" s="235"/>
      <c r="WKY68" s="235"/>
      <c r="WKZ68" s="235"/>
      <c r="WLA68" s="99"/>
      <c r="WLB68" s="235"/>
      <c r="WLC68" s="235"/>
      <c r="WLD68" s="235"/>
      <c r="WLE68" s="226"/>
      <c r="WLF68" s="249"/>
      <c r="WLG68" s="227"/>
      <c r="WLH68" s="250"/>
      <c r="WLI68" s="235"/>
      <c r="WLJ68" s="235"/>
      <c r="WLK68" s="235"/>
      <c r="WLL68" s="235"/>
      <c r="WLM68" s="231"/>
      <c r="WLN68" s="231"/>
      <c r="WLO68" s="140"/>
      <c r="WLP68" s="235"/>
      <c r="WLQ68" s="231"/>
      <c r="WLR68" s="231"/>
      <c r="WLS68" s="231"/>
      <c r="WLT68" s="246"/>
      <c r="WLU68" s="247"/>
      <c r="WLV68" s="248"/>
      <c r="WLW68" s="235"/>
      <c r="WLX68" s="235"/>
      <c r="WLY68" s="235"/>
      <c r="WLZ68" s="99"/>
      <c r="WMA68" s="235"/>
      <c r="WMB68" s="235"/>
      <c r="WMC68" s="235"/>
      <c r="WMD68" s="226"/>
      <c r="WME68" s="249"/>
      <c r="WMF68" s="227"/>
      <c r="WMG68" s="250"/>
      <c r="WMH68" s="235"/>
      <c r="WMI68" s="235"/>
      <c r="WMJ68" s="235"/>
      <c r="WMK68" s="235"/>
      <c r="WML68" s="231"/>
      <c r="WMM68" s="231"/>
      <c r="WMN68" s="140"/>
      <c r="WMO68" s="235"/>
      <c r="WMP68" s="231"/>
      <c r="WMQ68" s="231"/>
      <c r="WMR68" s="231"/>
      <c r="WMS68" s="246"/>
      <c r="WMT68" s="247"/>
      <c r="WMU68" s="248"/>
      <c r="WMV68" s="235"/>
      <c r="WMW68" s="235"/>
      <c r="WMX68" s="235"/>
      <c r="WMY68" s="99"/>
      <c r="WMZ68" s="235"/>
      <c r="WNA68" s="235"/>
      <c r="WNB68" s="235"/>
      <c r="WNC68" s="226"/>
      <c r="WND68" s="249"/>
      <c r="WNE68" s="227"/>
      <c r="WNF68" s="250"/>
      <c r="WNG68" s="235"/>
      <c r="WNH68" s="235"/>
      <c r="WNI68" s="235"/>
      <c r="WNJ68" s="235"/>
      <c r="WNK68" s="231"/>
      <c r="WNL68" s="231"/>
      <c r="WNM68" s="140"/>
      <c r="WNN68" s="235"/>
      <c r="WNO68" s="231"/>
      <c r="WNP68" s="231"/>
      <c r="WNQ68" s="231"/>
      <c r="WNR68" s="246"/>
      <c r="WNS68" s="247"/>
      <c r="WNT68" s="248"/>
      <c r="WNU68" s="235"/>
      <c r="WNV68" s="235"/>
      <c r="WNW68" s="235"/>
      <c r="WNX68" s="99"/>
      <c r="WNY68" s="235"/>
      <c r="WNZ68" s="235"/>
      <c r="WOA68" s="235"/>
      <c r="WOB68" s="226"/>
      <c r="WOC68" s="249"/>
      <c r="WOD68" s="227"/>
      <c r="WOE68" s="250"/>
      <c r="WOF68" s="235"/>
      <c r="WOG68" s="235"/>
      <c r="WOH68" s="235"/>
      <c r="WOI68" s="235"/>
      <c r="WOJ68" s="231"/>
      <c r="WOK68" s="231"/>
      <c r="WOL68" s="140"/>
      <c r="WOM68" s="235"/>
      <c r="WON68" s="231"/>
      <c r="WOO68" s="231"/>
      <c r="WOP68" s="231"/>
      <c r="WOQ68" s="246"/>
      <c r="WOR68" s="247"/>
      <c r="WOS68" s="248"/>
      <c r="WOT68" s="235"/>
      <c r="WOU68" s="235"/>
      <c r="WOV68" s="235"/>
      <c r="WOW68" s="99"/>
      <c r="WOX68" s="235"/>
      <c r="WOY68" s="235"/>
      <c r="WOZ68" s="235"/>
      <c r="WPA68" s="226"/>
      <c r="WPB68" s="249"/>
      <c r="WPC68" s="227"/>
      <c r="WPD68" s="250"/>
      <c r="WPE68" s="235"/>
      <c r="WPF68" s="235"/>
      <c r="WPG68" s="235"/>
      <c r="WPH68" s="235"/>
      <c r="WPI68" s="231"/>
      <c r="WPJ68" s="231"/>
      <c r="WPK68" s="140"/>
      <c r="WPL68" s="235"/>
      <c r="WPM68" s="231"/>
      <c r="WPN68" s="231"/>
      <c r="WPO68" s="231"/>
      <c r="WPP68" s="246"/>
      <c r="WPQ68" s="247"/>
      <c r="WPR68" s="248"/>
      <c r="WPS68" s="235"/>
      <c r="WPT68" s="235"/>
      <c r="WPU68" s="235"/>
      <c r="WPV68" s="99"/>
      <c r="WPW68" s="235"/>
      <c r="WPX68" s="235"/>
      <c r="WPY68" s="235"/>
      <c r="WPZ68" s="226"/>
      <c r="WQA68" s="249"/>
      <c r="WQB68" s="227"/>
      <c r="WQC68" s="250"/>
      <c r="WQD68" s="235"/>
      <c r="WQE68" s="235"/>
      <c r="WQF68" s="235"/>
      <c r="WQG68" s="235"/>
      <c r="WQH68" s="231"/>
      <c r="WQI68" s="231"/>
      <c r="WQJ68" s="140"/>
      <c r="WQK68" s="235"/>
      <c r="WQL68" s="231"/>
      <c r="WQM68" s="231"/>
      <c r="WQN68" s="231"/>
      <c r="WQO68" s="246"/>
      <c r="WQP68" s="247"/>
      <c r="WQQ68" s="248"/>
      <c r="WQR68" s="235"/>
      <c r="WQS68" s="235"/>
      <c r="WQT68" s="235"/>
      <c r="WQU68" s="99"/>
      <c r="WQV68" s="235"/>
      <c r="WQW68" s="235"/>
      <c r="WQX68" s="235"/>
      <c r="WQY68" s="226"/>
      <c r="WQZ68" s="249"/>
      <c r="WRA68" s="227"/>
      <c r="WRB68" s="250"/>
      <c r="WRC68" s="235"/>
      <c r="WRD68" s="235"/>
      <c r="WRE68" s="235"/>
      <c r="WRF68" s="235"/>
      <c r="WRG68" s="231"/>
      <c r="WRH68" s="231"/>
      <c r="WRI68" s="140"/>
      <c r="WRJ68" s="235"/>
      <c r="WRK68" s="231"/>
      <c r="WRL68" s="231"/>
      <c r="WRM68" s="231"/>
      <c r="WRN68" s="246"/>
      <c r="WRO68" s="247"/>
      <c r="WRP68" s="248"/>
      <c r="WRQ68" s="235"/>
      <c r="WRR68" s="235"/>
      <c r="WRS68" s="235"/>
      <c r="WRT68" s="99"/>
      <c r="WRU68" s="235"/>
      <c r="WRV68" s="235"/>
      <c r="WRW68" s="235"/>
      <c r="WRX68" s="226"/>
      <c r="WRY68" s="249"/>
      <c r="WRZ68" s="227"/>
      <c r="WSA68" s="250"/>
      <c r="WSB68" s="235"/>
      <c r="WSC68" s="235"/>
      <c r="WSD68" s="235"/>
      <c r="WSE68" s="235"/>
      <c r="WSF68" s="231"/>
      <c r="WSG68" s="231"/>
      <c r="WSH68" s="140"/>
      <c r="WSI68" s="235"/>
      <c r="WSJ68" s="231"/>
      <c r="WSK68" s="231"/>
      <c r="WSL68" s="231"/>
      <c r="WSM68" s="246"/>
      <c r="WSN68" s="247"/>
      <c r="WSO68" s="248"/>
      <c r="WSP68" s="235"/>
      <c r="WSQ68" s="235"/>
      <c r="WSR68" s="235"/>
      <c r="WSS68" s="99"/>
      <c r="WST68" s="235"/>
      <c r="WSU68" s="235"/>
      <c r="WSV68" s="235"/>
      <c r="WSW68" s="226"/>
      <c r="WSX68" s="249"/>
      <c r="WSY68" s="227"/>
      <c r="WSZ68" s="250"/>
      <c r="WTA68" s="235"/>
      <c r="WTB68" s="235"/>
      <c r="WTC68" s="235"/>
      <c r="WTD68" s="235"/>
      <c r="WTE68" s="231"/>
      <c r="WTF68" s="231"/>
      <c r="WTG68" s="140"/>
      <c r="WTH68" s="235"/>
      <c r="WTI68" s="231"/>
      <c r="WTJ68" s="231"/>
      <c r="WTK68" s="231"/>
      <c r="WTL68" s="246"/>
      <c r="WTM68" s="247"/>
      <c r="WTN68" s="248"/>
      <c r="WTO68" s="235"/>
      <c r="WTP68" s="235"/>
      <c r="WTQ68" s="235"/>
      <c r="WTR68" s="99"/>
      <c r="WTS68" s="235"/>
      <c r="WTT68" s="235"/>
      <c r="WTU68" s="235"/>
      <c r="WTV68" s="226"/>
      <c r="WTW68" s="249"/>
      <c r="WTX68" s="227"/>
      <c r="WTY68" s="250"/>
      <c r="WTZ68" s="235"/>
      <c r="WUA68" s="235"/>
      <c r="WUB68" s="235"/>
      <c r="WUC68" s="235"/>
      <c r="WUD68" s="231"/>
      <c r="WUE68" s="231"/>
      <c r="WUF68" s="140"/>
      <c r="WUG68" s="235"/>
      <c r="WUH68" s="231"/>
      <c r="WUI68" s="231"/>
      <c r="WUJ68" s="231"/>
      <c r="WUK68" s="246"/>
      <c r="WUL68" s="247"/>
      <c r="WUM68" s="248"/>
      <c r="WUN68" s="235"/>
      <c r="WUO68" s="235"/>
      <c r="WUP68" s="235"/>
      <c r="WUQ68" s="99"/>
      <c r="WUR68" s="235"/>
      <c r="WUS68" s="235"/>
      <c r="WUT68" s="235"/>
      <c r="WUU68" s="226"/>
      <c r="WUV68" s="249"/>
      <c r="WUW68" s="227"/>
      <c r="WUX68" s="250"/>
      <c r="WUY68" s="235"/>
      <c r="WUZ68" s="235"/>
      <c r="WVA68" s="235"/>
      <c r="WVB68" s="235"/>
      <c r="WVC68" s="231"/>
      <c r="WVD68" s="231"/>
      <c r="WVE68" s="140"/>
      <c r="WVF68" s="235"/>
      <c r="WVG68" s="231"/>
      <c r="WVH68" s="231"/>
      <c r="WVI68" s="231"/>
      <c r="WVJ68" s="246"/>
      <c r="WVK68" s="247"/>
      <c r="WVL68" s="248"/>
      <c r="WVM68" s="235"/>
      <c r="WVN68" s="235"/>
      <c r="WVO68" s="235"/>
      <c r="WVP68" s="99"/>
      <c r="WVQ68" s="235"/>
      <c r="WVR68" s="235"/>
      <c r="WVS68" s="235"/>
      <c r="WVT68" s="226"/>
      <c r="WVU68" s="249"/>
      <c r="WVV68" s="227"/>
      <c r="WVW68" s="250"/>
      <c r="WVX68" s="235"/>
      <c r="WVY68" s="235"/>
      <c r="WVZ68" s="235"/>
      <c r="WWA68" s="235"/>
      <c r="WWB68" s="231"/>
      <c r="WWC68" s="231"/>
      <c r="WWD68" s="140"/>
      <c r="WWE68" s="235"/>
      <c r="WWF68" s="231"/>
      <c r="WWG68" s="231"/>
      <c r="WWH68" s="231"/>
      <c r="WWI68" s="246"/>
      <c r="WWJ68" s="247"/>
      <c r="WWK68" s="248"/>
      <c r="WWL68" s="235"/>
      <c r="WWM68" s="235"/>
      <c r="WWN68" s="235"/>
      <c r="WWO68" s="99"/>
      <c r="WWP68" s="235"/>
      <c r="WWQ68" s="235"/>
      <c r="WWR68" s="235"/>
      <c r="WWS68" s="226"/>
      <c r="WWT68" s="249"/>
      <c r="WWU68" s="227"/>
      <c r="WWV68" s="250"/>
      <c r="WWW68" s="235"/>
      <c r="WWX68" s="235"/>
      <c r="WWY68" s="235"/>
      <c r="WWZ68" s="235"/>
      <c r="WXA68" s="231"/>
      <c r="WXB68" s="231"/>
      <c r="WXC68" s="140"/>
      <c r="WXD68" s="235"/>
      <c r="WXE68" s="231"/>
      <c r="WXF68" s="231"/>
      <c r="WXG68" s="231"/>
      <c r="WXH68" s="246"/>
      <c r="WXI68" s="247"/>
      <c r="WXJ68" s="248"/>
      <c r="WXK68" s="235"/>
      <c r="WXL68" s="235"/>
      <c r="WXM68" s="235"/>
      <c r="WXN68" s="99"/>
      <c r="WXO68" s="235"/>
      <c r="WXP68" s="235"/>
      <c r="WXQ68" s="235"/>
      <c r="WXR68" s="226"/>
      <c r="WXS68" s="249"/>
      <c r="WXT68" s="227"/>
      <c r="WXU68" s="250"/>
      <c r="WXV68" s="235"/>
      <c r="WXW68" s="235"/>
      <c r="WXX68" s="235"/>
      <c r="WXY68" s="235"/>
      <c r="WXZ68" s="231"/>
      <c r="WYA68" s="231"/>
      <c r="WYB68" s="140"/>
      <c r="WYC68" s="235"/>
      <c r="WYD68" s="231"/>
      <c r="WYE68" s="231"/>
      <c r="WYF68" s="231"/>
      <c r="WYG68" s="246"/>
      <c r="WYH68" s="247"/>
      <c r="WYI68" s="248"/>
      <c r="WYJ68" s="235"/>
      <c r="WYK68" s="235"/>
      <c r="WYL68" s="235"/>
      <c r="WYM68" s="99"/>
      <c r="WYN68" s="235"/>
      <c r="WYO68" s="235"/>
      <c r="WYP68" s="235"/>
      <c r="WYQ68" s="226"/>
      <c r="WYR68" s="249"/>
      <c r="WYS68" s="227"/>
      <c r="WYT68" s="250"/>
      <c r="WYU68" s="235"/>
      <c r="WYV68" s="235"/>
      <c r="WYW68" s="235"/>
      <c r="WYX68" s="235"/>
      <c r="WYY68" s="231"/>
      <c r="WYZ68" s="231"/>
      <c r="WZA68" s="140"/>
      <c r="WZB68" s="235"/>
      <c r="WZC68" s="231"/>
      <c r="WZD68" s="231"/>
      <c r="WZE68" s="231"/>
      <c r="WZF68" s="246"/>
      <c r="WZG68" s="247"/>
      <c r="WZH68" s="248"/>
      <c r="WZI68" s="235"/>
      <c r="WZJ68" s="235"/>
      <c r="WZK68" s="235"/>
      <c r="WZL68" s="99"/>
      <c r="WZM68" s="235"/>
      <c r="WZN68" s="235"/>
      <c r="WZO68" s="235"/>
      <c r="WZP68" s="226"/>
      <c r="WZQ68" s="249"/>
      <c r="WZR68" s="227"/>
      <c r="WZS68" s="250"/>
      <c r="WZT68" s="235"/>
      <c r="WZU68" s="235"/>
      <c r="WZV68" s="235"/>
      <c r="WZW68" s="235"/>
      <c r="WZX68" s="231"/>
      <c r="WZY68" s="231"/>
      <c r="WZZ68" s="140"/>
      <c r="XAA68" s="235"/>
      <c r="XAB68" s="231"/>
      <c r="XAC68" s="231"/>
      <c r="XAD68" s="231"/>
      <c r="XAE68" s="246"/>
      <c r="XAF68" s="247"/>
      <c r="XAG68" s="248"/>
      <c r="XAH68" s="235"/>
      <c r="XAI68" s="235"/>
      <c r="XAJ68" s="235"/>
      <c r="XAK68" s="99"/>
      <c r="XAL68" s="235"/>
      <c r="XAM68" s="235"/>
      <c r="XAN68" s="235"/>
      <c r="XAO68" s="226"/>
      <c r="XAP68" s="249"/>
      <c r="XAQ68" s="227"/>
      <c r="XAR68" s="250"/>
      <c r="XAS68" s="235"/>
      <c r="XAT68" s="235"/>
      <c r="XAU68" s="235"/>
      <c r="XAV68" s="235"/>
      <c r="XAW68" s="231"/>
      <c r="XAX68" s="231"/>
      <c r="XAY68" s="140"/>
      <c r="XAZ68" s="235"/>
      <c r="XBA68" s="231"/>
      <c r="XBB68" s="231"/>
      <c r="XBC68" s="231"/>
      <c r="XBD68" s="246"/>
      <c r="XBE68" s="247"/>
      <c r="XBF68" s="248"/>
      <c r="XBG68" s="235"/>
      <c r="XBH68" s="235"/>
      <c r="XBI68" s="235"/>
      <c r="XBJ68" s="99"/>
      <c r="XBK68" s="235"/>
      <c r="XBL68" s="235"/>
      <c r="XBM68" s="235"/>
      <c r="XBN68" s="226"/>
      <c r="XBO68" s="249"/>
      <c r="XBP68" s="227"/>
      <c r="XBQ68" s="250"/>
      <c r="XBR68" s="235"/>
      <c r="XBS68" s="235"/>
      <c r="XBT68" s="235"/>
      <c r="XBU68" s="235"/>
      <c r="XBV68" s="231"/>
      <c r="XBW68" s="231"/>
      <c r="XBX68" s="140"/>
      <c r="XBY68" s="235"/>
      <c r="XBZ68" s="231"/>
      <c r="XCA68" s="231"/>
      <c r="XCB68" s="231"/>
      <c r="XCC68" s="246"/>
      <c r="XCD68" s="247"/>
      <c r="XCE68" s="248"/>
      <c r="XCF68" s="235"/>
      <c r="XCG68" s="235"/>
      <c r="XCH68" s="235"/>
      <c r="XCI68" s="99"/>
      <c r="XCJ68" s="235"/>
      <c r="XCK68" s="235"/>
      <c r="XCL68" s="235"/>
      <c r="XCM68" s="226"/>
      <c r="XCN68" s="249"/>
      <c r="XCO68" s="227"/>
      <c r="XCP68" s="250"/>
      <c r="XCQ68" s="235"/>
      <c r="XCR68" s="235"/>
      <c r="XCS68" s="235"/>
      <c r="XCT68" s="235"/>
      <c r="XCU68" s="231"/>
      <c r="XCV68" s="231"/>
      <c r="XCW68" s="140"/>
      <c r="XCX68" s="235"/>
      <c r="XCY68" s="231"/>
      <c r="XCZ68" s="231"/>
      <c r="XDA68" s="231"/>
      <c r="XDB68" s="246"/>
      <c r="XDC68" s="247"/>
      <c r="XDD68" s="248"/>
      <c r="XDE68" s="235"/>
      <c r="XDF68" s="235"/>
      <c r="XDG68" s="235"/>
      <c r="XDH68" s="99"/>
      <c r="XDI68" s="235"/>
      <c r="XDJ68" s="235"/>
      <c r="XDK68" s="235"/>
      <c r="XDL68" s="226"/>
      <c r="XDM68" s="249"/>
      <c r="XDN68" s="227"/>
      <c r="XDO68" s="250"/>
      <c r="XDP68" s="235"/>
      <c r="XDQ68" s="235"/>
      <c r="XDR68" s="235"/>
      <c r="XDS68" s="235"/>
      <c r="XDT68" s="231"/>
      <c r="XDU68" s="231"/>
      <c r="XDV68" s="140"/>
      <c r="XDW68" s="235"/>
      <c r="XDX68" s="231"/>
      <c r="XDY68" s="231"/>
      <c r="XDZ68" s="231"/>
      <c r="XEA68" s="246"/>
      <c r="XEB68" s="247"/>
      <c r="XEC68" s="248"/>
      <c r="XED68" s="235"/>
      <c r="XEE68" s="235"/>
      <c r="XEF68" s="235"/>
      <c r="XEG68" s="99"/>
      <c r="XEH68" s="235"/>
      <c r="XEI68" s="235"/>
      <c r="XEJ68" s="235"/>
      <c r="XEK68" s="226"/>
      <c r="XEL68" s="249"/>
      <c r="XEM68" s="227"/>
      <c r="XEN68" s="250"/>
      <c r="XEO68" s="235"/>
      <c r="XEP68" s="235"/>
      <c r="XEQ68" s="235"/>
      <c r="XER68" s="235"/>
      <c r="XES68" s="231"/>
      <c r="XET68" s="231"/>
      <c r="XEU68" s="140"/>
      <c r="XEV68" s="235"/>
      <c r="XEW68" s="231"/>
      <c r="XEX68" s="231"/>
      <c r="XEY68" s="231"/>
      <c r="XEZ68" s="246"/>
      <c r="XFA68" s="247"/>
      <c r="XFB68" s="248"/>
    </row>
    <row r="69" spans="1:16382" ht="190.15" customHeight="1" x14ac:dyDescent="0.2">
      <c r="A69" s="96">
        <v>45572</v>
      </c>
      <c r="B69" s="79" t="s">
        <v>3525</v>
      </c>
      <c r="C69" s="79" t="s">
        <v>3660</v>
      </c>
      <c r="D69" s="79" t="s">
        <v>140</v>
      </c>
      <c r="E69" s="102" t="s">
        <v>139</v>
      </c>
      <c r="F69" s="60"/>
      <c r="G69" s="61">
        <v>2026</v>
      </c>
      <c r="H69" s="97" t="s">
        <v>33</v>
      </c>
      <c r="I69" s="97" t="str">
        <f t="shared" si="8"/>
        <v>WV</v>
      </c>
      <c r="J69" s="97" t="str">
        <f t="shared" si="9"/>
        <v>WV</v>
      </c>
      <c r="K69" s="104" t="str">
        <f t="shared" si="10"/>
        <v>Northeast</v>
      </c>
      <c r="L69" s="97" t="str">
        <f>INDEX('State '!$A$1:$C$62,MATCH($I69,'State '!$B:$B,0),3)</f>
        <v>Northeast</v>
      </c>
      <c r="M69" s="97" t="str">
        <f>INDEX('State '!$A$1:$C$62,MATCH($J69,'State '!$B:$B,0),3)</f>
        <v>Northeast</v>
      </c>
      <c r="N69" s="97"/>
      <c r="O69" s="144">
        <v>125</v>
      </c>
      <c r="P69" s="199"/>
      <c r="Q69" s="145">
        <v>350</v>
      </c>
      <c r="R69" s="98"/>
      <c r="S69" s="97" t="s">
        <v>138</v>
      </c>
      <c r="T69" s="97"/>
      <c r="U69" s="97"/>
      <c r="V69" s="97" t="s">
        <v>2174</v>
      </c>
      <c r="W69" s="79" t="s">
        <v>3526</v>
      </c>
      <c r="X69" s="79"/>
      <c r="Y69" s="136" t="s">
        <v>3659</v>
      </c>
      <c r="Z69" s="17"/>
    </row>
    <row r="70" spans="1:16382" ht="191.25" x14ac:dyDescent="0.2">
      <c r="A70" s="96">
        <v>45821</v>
      </c>
      <c r="B70" s="79" t="s">
        <v>2450</v>
      </c>
      <c r="C70" s="79" t="s">
        <v>2451</v>
      </c>
      <c r="D70" s="79" t="s">
        <v>136</v>
      </c>
      <c r="E70" s="102" t="s">
        <v>137</v>
      </c>
      <c r="F70" s="60"/>
      <c r="G70" s="61">
        <v>2028</v>
      </c>
      <c r="H70" s="97" t="s">
        <v>740</v>
      </c>
      <c r="I70" s="97" t="str">
        <f t="shared" si="8"/>
        <v>VA</v>
      </c>
      <c r="J70" s="97" t="str">
        <f t="shared" si="9"/>
        <v>NC</v>
      </c>
      <c r="K70" s="104" t="str">
        <f t="shared" si="10"/>
        <v>Northeast, Southeast</v>
      </c>
      <c r="L70" s="97" t="str">
        <f>INDEX('State '!$A$1:$C$62,MATCH($I70,'State '!$B:$B,0),3)</f>
        <v>Northeast</v>
      </c>
      <c r="M70" s="97" t="str">
        <f>INDEX('State '!$A$1:$C$62,MATCH($J70,'State '!$B:$B,0),3)</f>
        <v>Southeast</v>
      </c>
      <c r="N70" s="97"/>
      <c r="O70" s="144">
        <v>370</v>
      </c>
      <c r="P70" s="156">
        <v>31</v>
      </c>
      <c r="Q70" s="145">
        <v>550</v>
      </c>
      <c r="R70" s="98">
        <v>31.3</v>
      </c>
      <c r="S70" s="97" t="s">
        <v>135</v>
      </c>
      <c r="T70" s="97" t="s">
        <v>381</v>
      </c>
      <c r="U70" s="97" t="s">
        <v>3583</v>
      </c>
      <c r="V70" s="97" t="s">
        <v>2177</v>
      </c>
      <c r="W70" s="79" t="s">
        <v>3584</v>
      </c>
      <c r="X70" s="79" t="s">
        <v>3578</v>
      </c>
      <c r="Y70" s="136" t="s">
        <v>3661</v>
      </c>
      <c r="Z70" s="17"/>
    </row>
    <row r="71" spans="1:16382" ht="51" x14ac:dyDescent="0.2">
      <c r="A71" s="96">
        <v>45569</v>
      </c>
      <c r="B71" s="79" t="s">
        <v>3335</v>
      </c>
      <c r="C71" s="79" t="s">
        <v>3336</v>
      </c>
      <c r="D71" s="79" t="s">
        <v>136</v>
      </c>
      <c r="E71" s="79" t="s">
        <v>419</v>
      </c>
      <c r="F71" s="60"/>
      <c r="G71" s="61">
        <v>2025</v>
      </c>
      <c r="H71" s="97" t="s">
        <v>0</v>
      </c>
      <c r="I71" s="97" t="str">
        <f t="shared" si="8"/>
        <v>LA</v>
      </c>
      <c r="J71" s="97" t="str">
        <f t="shared" si="9"/>
        <v>LA</v>
      </c>
      <c r="K71" s="104" t="str">
        <f t="shared" si="10"/>
        <v>South Central</v>
      </c>
      <c r="L71" s="97" t="str">
        <f>INDEX('State '!$A$1:$C$62,MATCH($I71,'State '!$B:$B,0),3)</f>
        <v>South Central</v>
      </c>
      <c r="M71" s="97" t="str">
        <f>INDEX('State '!$A$1:$C$62,MATCH($J71,'State '!$B:$B,0),3)</f>
        <v>South Central</v>
      </c>
      <c r="N71" s="97"/>
      <c r="O71" s="144">
        <v>1600</v>
      </c>
      <c r="P71" s="156">
        <v>275</v>
      </c>
      <c r="Q71" s="145">
        <v>1700</v>
      </c>
      <c r="R71" s="98"/>
      <c r="S71" s="97" t="s">
        <v>138</v>
      </c>
      <c r="T71" s="97"/>
      <c r="U71" s="97"/>
      <c r="V71" s="97" t="s">
        <v>2174</v>
      </c>
      <c r="W71" s="79" t="s">
        <v>3485</v>
      </c>
      <c r="X71" s="79"/>
      <c r="Y71" s="136"/>
      <c r="Z71" s="17"/>
    </row>
    <row r="72" spans="1:16382" ht="38.25" x14ac:dyDescent="0.2">
      <c r="A72" s="96">
        <v>45630</v>
      </c>
      <c r="B72" s="79" t="s">
        <v>2794</v>
      </c>
      <c r="C72" s="79" t="s">
        <v>2065</v>
      </c>
      <c r="D72" s="79" t="s">
        <v>1878</v>
      </c>
      <c r="E72" s="79" t="s">
        <v>419</v>
      </c>
      <c r="F72" s="60"/>
      <c r="G72" s="61">
        <v>2026</v>
      </c>
      <c r="H72" s="97" t="s">
        <v>2795</v>
      </c>
      <c r="I72" s="97" t="str">
        <f t="shared" si="8"/>
        <v>IA</v>
      </c>
      <c r="J72" s="97" t="str">
        <f t="shared" si="9"/>
        <v>TX</v>
      </c>
      <c r="K72" s="104" t="str">
        <f t="shared" si="10"/>
        <v>Midwest, South Central</v>
      </c>
      <c r="L72" s="97" t="str">
        <f>INDEX('State '!$A$1:$C$62,MATCH($I72,'State '!$B:$B,0),3)</f>
        <v>Midwest</v>
      </c>
      <c r="M72" s="97" t="str">
        <f>INDEX('State '!$A$1:$C$62,MATCH($J72,'State '!$B:$B,0),3)</f>
        <v>South Central</v>
      </c>
      <c r="N72" s="97"/>
      <c r="O72" s="144">
        <v>145</v>
      </c>
      <c r="P72" s="156"/>
      <c r="Q72" s="145">
        <v>260</v>
      </c>
      <c r="R72" s="98"/>
      <c r="S72" s="97" t="s">
        <v>135</v>
      </c>
      <c r="T72" s="97" t="s">
        <v>381</v>
      </c>
      <c r="U72" s="97"/>
      <c r="V72" s="97" t="s">
        <v>2177</v>
      </c>
      <c r="W72" s="79" t="s">
        <v>2758</v>
      </c>
      <c r="X72" s="79" t="s">
        <v>2816</v>
      </c>
      <c r="Y72" s="136" t="s">
        <v>3700</v>
      </c>
      <c r="Z72" s="17"/>
    </row>
    <row r="73" spans="1:16382" ht="63.75" x14ac:dyDescent="0.2">
      <c r="A73" s="96">
        <v>45384</v>
      </c>
      <c r="B73" s="80" t="s">
        <v>2366</v>
      </c>
      <c r="C73" s="80" t="s">
        <v>230</v>
      </c>
      <c r="D73" s="80" t="s">
        <v>140</v>
      </c>
      <c r="E73" s="102" t="s">
        <v>2370</v>
      </c>
      <c r="F73" s="62"/>
      <c r="G73" s="109" t="s">
        <v>382</v>
      </c>
      <c r="H73" s="97" t="s">
        <v>2149</v>
      </c>
      <c r="I73" s="97" t="str">
        <f t="shared" si="8"/>
        <v>NY</v>
      </c>
      <c r="J73" s="97" t="str">
        <f t="shared" si="9"/>
        <v>ON</v>
      </c>
      <c r="K73" s="104" t="str">
        <f t="shared" si="10"/>
        <v>Northeast, Canada</v>
      </c>
      <c r="L73" s="97" t="str">
        <f>INDEX('State '!$A$1:$C$62,MATCH($I73,'State '!$B:$B,0),3)</f>
        <v>Northeast</v>
      </c>
      <c r="M73" s="97" t="str">
        <f>INDEX('State '!$A$1:$C$62,MATCH($J73,'State '!$B:$B,0),3)</f>
        <v>Canada</v>
      </c>
      <c r="N73" s="97"/>
      <c r="O73" s="144"/>
      <c r="P73" s="156">
        <v>2.1</v>
      </c>
      <c r="Q73" s="108">
        <v>350</v>
      </c>
      <c r="R73" s="63">
        <v>24</v>
      </c>
      <c r="S73" s="103" t="s">
        <v>135</v>
      </c>
      <c r="T73" s="104" t="s">
        <v>381</v>
      </c>
      <c r="U73" s="105" t="s">
        <v>2036</v>
      </c>
      <c r="V73" s="97" t="s">
        <v>2177</v>
      </c>
      <c r="W73" s="79" t="s">
        <v>3427</v>
      </c>
      <c r="X73" s="79"/>
      <c r="Y73" s="136" t="s">
        <v>2501</v>
      </c>
      <c r="Z73" s="17"/>
    </row>
    <row r="74" spans="1:16382" ht="63.75" x14ac:dyDescent="0.2">
      <c r="A74" s="96">
        <v>45384</v>
      </c>
      <c r="B74" s="80" t="s">
        <v>2365</v>
      </c>
      <c r="C74" s="80" t="s">
        <v>201</v>
      </c>
      <c r="D74" s="80" t="s">
        <v>140</v>
      </c>
      <c r="E74" s="102" t="s">
        <v>2370</v>
      </c>
      <c r="F74" s="62"/>
      <c r="G74" s="109" t="s">
        <v>382</v>
      </c>
      <c r="H74" s="97" t="s">
        <v>388</v>
      </c>
      <c r="I74" s="97" t="str">
        <f t="shared" si="8"/>
        <v>PA</v>
      </c>
      <c r="J74" s="97" t="str">
        <f t="shared" si="9"/>
        <v>NY</v>
      </c>
      <c r="K74" s="104" t="str">
        <f t="shared" si="10"/>
        <v>Northeast</v>
      </c>
      <c r="L74" s="97" t="str">
        <f>INDEX('State '!$A$1:$C$62,MATCH($I74,'State '!$B:$B,0),3)</f>
        <v>Northeast</v>
      </c>
      <c r="M74" s="97" t="str">
        <f>INDEX('State '!$A$1:$C$62,MATCH($J74,'State '!$B:$B,0),3)</f>
        <v>Northeast</v>
      </c>
      <c r="N74" s="97"/>
      <c r="O74" s="144">
        <v>455</v>
      </c>
      <c r="P74" s="61">
        <v>101</v>
      </c>
      <c r="Q74" s="108">
        <v>497</v>
      </c>
      <c r="R74" s="63">
        <v>24</v>
      </c>
      <c r="S74" s="103" t="s">
        <v>135</v>
      </c>
      <c r="T74" s="104" t="s">
        <v>381</v>
      </c>
      <c r="U74" s="105" t="s">
        <v>2036</v>
      </c>
      <c r="V74" s="97" t="s">
        <v>2177</v>
      </c>
      <c r="W74" s="79" t="s">
        <v>3427</v>
      </c>
      <c r="X74" s="79"/>
      <c r="Y74" s="136" t="s">
        <v>2501</v>
      </c>
      <c r="Z74" s="17"/>
    </row>
    <row r="75" spans="1:16382" ht="76.5" x14ac:dyDescent="0.2">
      <c r="A75" s="96">
        <v>45839</v>
      </c>
      <c r="B75" s="80" t="s">
        <v>3428</v>
      </c>
      <c r="C75" s="80" t="s">
        <v>260</v>
      </c>
      <c r="D75" s="80" t="s">
        <v>140</v>
      </c>
      <c r="E75" s="102" t="s">
        <v>419</v>
      </c>
      <c r="F75" s="62"/>
      <c r="G75" s="107">
        <v>2025</v>
      </c>
      <c r="H75" s="97" t="s">
        <v>3282</v>
      </c>
      <c r="I75" s="97" t="str">
        <f t="shared" si="8"/>
        <v>MN</v>
      </c>
      <c r="J75" s="97" t="str">
        <f t="shared" si="9"/>
        <v>WI</v>
      </c>
      <c r="K75" s="104" t="str">
        <f t="shared" si="10"/>
        <v>Midwest</v>
      </c>
      <c r="L75" s="97" t="str">
        <f>INDEX('State '!$A$1:$C$62,MATCH($I75,'State '!$B:$B,0),3)</f>
        <v>Midwest</v>
      </c>
      <c r="M75" s="97" t="str">
        <f>INDEX('State '!$A$1:$C$62,MATCH($J75,'State '!$B:$B,0),3)</f>
        <v>Midwest</v>
      </c>
      <c r="N75" s="97"/>
      <c r="O75" s="144">
        <v>60.7</v>
      </c>
      <c r="P75" s="156">
        <v>8.6199999999999992</v>
      </c>
      <c r="Q75" s="108">
        <v>46</v>
      </c>
      <c r="R75" s="63" t="s">
        <v>3429</v>
      </c>
      <c r="S75" s="103" t="s">
        <v>135</v>
      </c>
      <c r="T75" s="104" t="s">
        <v>381</v>
      </c>
      <c r="U75" s="105" t="s">
        <v>3430</v>
      </c>
      <c r="V75" s="97" t="s">
        <v>2177</v>
      </c>
      <c r="W75" s="79" t="s">
        <v>3431</v>
      </c>
      <c r="X75" s="79" t="s">
        <v>2819</v>
      </c>
      <c r="Y75" s="136" t="s">
        <v>3662</v>
      </c>
      <c r="Z75" s="17"/>
    </row>
    <row r="76" spans="1:16382" ht="25.5" x14ac:dyDescent="0.2">
      <c r="A76" s="96">
        <v>45656</v>
      </c>
      <c r="B76" s="191" t="s">
        <v>3149</v>
      </c>
      <c r="C76" s="191" t="s">
        <v>3145</v>
      </c>
      <c r="D76" s="191" t="s">
        <v>140</v>
      </c>
      <c r="E76" s="191" t="s">
        <v>2198</v>
      </c>
      <c r="F76" s="193"/>
      <c r="G76" s="195" t="s">
        <v>382</v>
      </c>
      <c r="H76" s="194" t="s">
        <v>3284</v>
      </c>
      <c r="I76" s="97" t="str">
        <f t="shared" si="8"/>
        <v>PA</v>
      </c>
      <c r="J76" s="97" t="str">
        <f t="shared" si="9"/>
        <v>OH</v>
      </c>
      <c r="K76" s="104" t="str">
        <f t="shared" si="10"/>
        <v>Northeast</v>
      </c>
      <c r="L76" s="97" t="str">
        <f>INDEX('State '!$A$1:$C$62,MATCH($I76,'State '!$B:$B,0),3)</f>
        <v>Northeast</v>
      </c>
      <c r="M76" s="97" t="str">
        <f>INDEX('State '!$A$1:$C$62,MATCH($J76,'State '!$B:$B,0),3)</f>
        <v>Northeast</v>
      </c>
      <c r="N76" s="97"/>
      <c r="O76" s="144">
        <v>104.5</v>
      </c>
      <c r="P76" s="156">
        <v>14</v>
      </c>
      <c r="Q76" s="197"/>
      <c r="R76" s="195">
        <v>24</v>
      </c>
      <c r="S76" s="194" t="s">
        <v>138</v>
      </c>
      <c r="T76" s="194" t="s">
        <v>2845</v>
      </c>
      <c r="U76" s="194"/>
      <c r="V76" s="97" t="s">
        <v>2174</v>
      </c>
      <c r="W76" s="79" t="s">
        <v>3150</v>
      </c>
      <c r="X76" s="79"/>
      <c r="Y76" s="136" t="s">
        <v>3403</v>
      </c>
      <c r="Z76" s="17"/>
    </row>
    <row r="77" spans="1:16382" ht="114.75" x14ac:dyDescent="0.2">
      <c r="A77" s="96">
        <v>45572</v>
      </c>
      <c r="B77" s="191" t="s">
        <v>3244</v>
      </c>
      <c r="C77" s="191" t="s">
        <v>2718</v>
      </c>
      <c r="D77" s="191" t="s">
        <v>140</v>
      </c>
      <c r="E77" s="191" t="s">
        <v>143</v>
      </c>
      <c r="F77" s="193">
        <v>45378</v>
      </c>
      <c r="G77" s="195">
        <v>2024</v>
      </c>
      <c r="H77" s="194" t="s">
        <v>3284</v>
      </c>
      <c r="I77" s="97" t="str">
        <f t="shared" si="8"/>
        <v>PA</v>
      </c>
      <c r="J77" s="97" t="str">
        <f t="shared" si="9"/>
        <v>OH</v>
      </c>
      <c r="K77" s="104" t="str">
        <f t="shared" si="10"/>
        <v>Northeast</v>
      </c>
      <c r="L77" s="97" t="str">
        <f>INDEX('State '!$A$1:$C$62,MATCH($I77,'State '!$B:$B,0),3)</f>
        <v>Northeast</v>
      </c>
      <c r="M77" s="97" t="str">
        <f>INDEX('State '!$A$1:$C$62,MATCH($J77,'State '!$B:$B,0),3)</f>
        <v>Northeast</v>
      </c>
      <c r="N77" s="97"/>
      <c r="O77" s="144">
        <v>161</v>
      </c>
      <c r="P77" s="156">
        <v>5.5</v>
      </c>
      <c r="Q77" s="197">
        <v>350</v>
      </c>
      <c r="R77" s="195" t="s">
        <v>3183</v>
      </c>
      <c r="S77" s="194" t="s">
        <v>135</v>
      </c>
      <c r="T77" s="194" t="s">
        <v>381</v>
      </c>
      <c r="U77" s="105" t="s">
        <v>3245</v>
      </c>
      <c r="V77" s="97" t="s">
        <v>2177</v>
      </c>
      <c r="W77" s="79" t="s">
        <v>3557</v>
      </c>
      <c r="X77" s="79"/>
      <c r="Y77" s="136" t="s">
        <v>3663</v>
      </c>
      <c r="Z77" s="17"/>
    </row>
    <row r="78" spans="1:16382" x14ac:dyDescent="0.2">
      <c r="A78" s="96">
        <v>44309</v>
      </c>
      <c r="B78" s="79" t="s">
        <v>2979</v>
      </c>
      <c r="C78" s="79" t="s">
        <v>2980</v>
      </c>
      <c r="D78" s="79" t="s">
        <v>136</v>
      </c>
      <c r="E78" s="79" t="s">
        <v>2370</v>
      </c>
      <c r="F78" s="60"/>
      <c r="G78" s="98" t="s">
        <v>382</v>
      </c>
      <c r="H78" s="97" t="s">
        <v>2</v>
      </c>
      <c r="I78" s="97" t="str">
        <f t="shared" si="8"/>
        <v>OR</v>
      </c>
      <c r="J78" s="97" t="str">
        <f t="shared" si="9"/>
        <v>OR</v>
      </c>
      <c r="K78" s="104" t="str">
        <f t="shared" si="10"/>
        <v>Pacific</v>
      </c>
      <c r="L78" s="97" t="str">
        <f>INDEX('State '!$A$1:$C$62,MATCH($I78,'State '!$B:$B,0),3)</f>
        <v>Pacific</v>
      </c>
      <c r="M78" s="97" t="str">
        <f>INDEX('State '!$A$1:$C$62,MATCH($J78,'State '!$B:$B,0),3)</f>
        <v>Pacific</v>
      </c>
      <c r="N78" s="97"/>
      <c r="O78" s="144"/>
      <c r="P78" s="156"/>
      <c r="Q78" s="145">
        <v>1200</v>
      </c>
      <c r="R78" s="98"/>
      <c r="S78" s="97" t="s">
        <v>135</v>
      </c>
      <c r="T78" s="97" t="s">
        <v>381</v>
      </c>
      <c r="U78" s="97" t="s">
        <v>2982</v>
      </c>
      <c r="V78" s="97" t="s">
        <v>2174</v>
      </c>
      <c r="W78" s="79" t="s">
        <v>2981</v>
      </c>
      <c r="X78" s="79" t="s">
        <v>2816</v>
      </c>
      <c r="Y78" s="136"/>
      <c r="Z78" s="17"/>
    </row>
    <row r="79" spans="1:16382" ht="25.5" x14ac:dyDescent="0.2">
      <c r="A79" s="96">
        <v>45685</v>
      </c>
      <c r="B79" s="79" t="s">
        <v>3777</v>
      </c>
      <c r="C79" s="79" t="s">
        <v>3772</v>
      </c>
      <c r="D79" s="79" t="s">
        <v>140</v>
      </c>
      <c r="E79" s="79" t="s">
        <v>139</v>
      </c>
      <c r="F79" s="60"/>
      <c r="G79" s="98" t="s">
        <v>382</v>
      </c>
      <c r="H79" s="97" t="s">
        <v>0</v>
      </c>
      <c r="I79" s="97" t="str">
        <f t="shared" si="8"/>
        <v>LA</v>
      </c>
      <c r="J79" s="97" t="str">
        <f t="shared" si="9"/>
        <v>LA</v>
      </c>
      <c r="K79" s="104" t="str">
        <f t="shared" si="10"/>
        <v>South Central</v>
      </c>
      <c r="L79" s="97" t="str">
        <f>INDEX('State '!$A$1:$C$62,MATCH($I79,'State '!$B:$B,0),3)</f>
        <v>South Central</v>
      </c>
      <c r="M79" s="97" t="str">
        <f>INDEX('State '!$A$1:$C$62,MATCH($J79,'State '!$B:$B,0),3)</f>
        <v>South Central</v>
      </c>
      <c r="N79" s="97"/>
      <c r="O79" s="144"/>
      <c r="P79" s="156">
        <v>1.65</v>
      </c>
      <c r="Q79" s="145">
        <v>236</v>
      </c>
      <c r="R79" s="98"/>
      <c r="S79" s="97"/>
      <c r="T79" s="97"/>
      <c r="U79" s="97" t="s">
        <v>3778</v>
      </c>
      <c r="V79" s="97"/>
      <c r="W79" s="79"/>
      <c r="X79" s="79"/>
      <c r="Y79" s="136"/>
      <c r="Z79" s="17"/>
    </row>
    <row r="80" spans="1:16382" ht="25.5" x14ac:dyDescent="0.2">
      <c r="A80" s="96">
        <v>44729</v>
      </c>
      <c r="B80" s="80" t="s">
        <v>2361</v>
      </c>
      <c r="C80" s="80" t="s">
        <v>2362</v>
      </c>
      <c r="D80" s="80" t="s">
        <v>136</v>
      </c>
      <c r="E80" s="102" t="s">
        <v>2219</v>
      </c>
      <c r="F80" s="62"/>
      <c r="G80" s="98" t="s">
        <v>382</v>
      </c>
      <c r="H80" s="97" t="s">
        <v>6</v>
      </c>
      <c r="I80" s="97" t="str">
        <f t="shared" si="8"/>
        <v>TX</v>
      </c>
      <c r="J80" s="97" t="str">
        <f t="shared" si="9"/>
        <v>TX</v>
      </c>
      <c r="K80" s="104" t="str">
        <f t="shared" si="10"/>
        <v>South Central</v>
      </c>
      <c r="L80" s="97" t="str">
        <f>INDEX('State '!$A$1:$C$62,MATCH($I80,'State '!$B:$B,0),3)</f>
        <v>South Central</v>
      </c>
      <c r="M80" s="97" t="str">
        <f>INDEX('State '!$A$1:$C$62,MATCH($J80,'State '!$B:$B,0),3)</f>
        <v>South Central</v>
      </c>
      <c r="N80" s="97"/>
      <c r="O80" s="144"/>
      <c r="P80" s="176">
        <v>468</v>
      </c>
      <c r="Q80" s="108">
        <v>1850</v>
      </c>
      <c r="R80" s="63">
        <v>42</v>
      </c>
      <c r="S80" s="103" t="s">
        <v>138</v>
      </c>
      <c r="T80" s="104"/>
      <c r="U80" s="105"/>
      <c r="V80" s="97" t="s">
        <v>2174</v>
      </c>
      <c r="W80" s="79" t="s">
        <v>2561</v>
      </c>
      <c r="X80" s="79"/>
      <c r="Y80" s="136" t="s">
        <v>2560</v>
      </c>
      <c r="Z80" s="235"/>
      <c r="AA80" s="6"/>
      <c r="AB80" s="6"/>
      <c r="AC80" s="6"/>
      <c r="AD80" s="246"/>
      <c r="AE80" s="251"/>
      <c r="AF80" s="250"/>
      <c r="AG80" s="235"/>
      <c r="AH80" s="235"/>
      <c r="AI80" s="235"/>
      <c r="AJ80" s="99"/>
      <c r="AK80" s="235"/>
      <c r="AL80" s="235"/>
      <c r="AM80" s="235"/>
      <c r="AN80" s="226"/>
      <c r="AO80" s="252"/>
      <c r="AP80" s="253"/>
      <c r="AQ80" s="228"/>
      <c r="AR80" s="229"/>
      <c r="AS80" s="99"/>
      <c r="AT80" s="254"/>
      <c r="AU80" s="235"/>
      <c r="AV80" s="231"/>
      <c r="AW80" s="231"/>
      <c r="AX80" s="140"/>
      <c r="AY80" s="235"/>
      <c r="AZ80" s="6"/>
      <c r="BA80" s="6"/>
      <c r="BB80" s="6"/>
      <c r="BC80" s="246"/>
      <c r="BD80" s="251"/>
      <c r="BE80" s="250"/>
      <c r="BF80" s="235"/>
      <c r="BG80" s="235"/>
      <c r="BH80" s="235"/>
      <c r="BI80" s="99"/>
      <c r="BJ80" s="235"/>
      <c r="BK80" s="235"/>
      <c r="BL80" s="235"/>
      <c r="BM80" s="226"/>
      <c r="BN80" s="252"/>
      <c r="BO80" s="253"/>
      <c r="BP80" s="228"/>
      <c r="BQ80" s="229"/>
      <c r="BR80" s="99"/>
      <c r="BS80" s="254"/>
      <c r="BT80" s="235"/>
      <c r="BU80" s="231"/>
      <c r="BV80" s="231"/>
      <c r="BW80" s="140"/>
      <c r="BX80" s="235"/>
      <c r="BY80" s="6"/>
      <c r="BZ80" s="6"/>
      <c r="CA80" s="6"/>
      <c r="CB80" s="246"/>
      <c r="CC80" s="251"/>
      <c r="CD80" s="250"/>
      <c r="CE80" s="235"/>
      <c r="CF80" s="235"/>
      <c r="CG80" s="235"/>
      <c r="CH80" s="99"/>
      <c r="CI80" s="235"/>
      <c r="CJ80" s="235"/>
      <c r="CK80" s="235"/>
      <c r="CL80" s="226"/>
      <c r="CM80" s="252"/>
      <c r="CN80" s="253"/>
      <c r="CO80" s="228"/>
      <c r="CP80" s="229"/>
      <c r="CQ80" s="99"/>
      <c r="CR80" s="254"/>
      <c r="CS80" s="235"/>
      <c r="CT80" s="231"/>
      <c r="CU80" s="231"/>
      <c r="CV80" s="140"/>
      <c r="CW80" s="235"/>
      <c r="CX80" s="6"/>
      <c r="CY80" s="6"/>
      <c r="CZ80" s="6"/>
      <c r="DA80" s="246"/>
      <c r="DB80" s="251"/>
      <c r="DC80" s="250"/>
      <c r="DD80" s="235"/>
      <c r="DE80" s="235"/>
      <c r="DF80" s="235"/>
      <c r="DG80" s="99"/>
      <c r="DH80" s="235"/>
      <c r="DI80" s="235"/>
      <c r="DJ80" s="235"/>
      <c r="DK80" s="226"/>
      <c r="DL80" s="252"/>
      <c r="DM80" s="253"/>
      <c r="DN80" s="228"/>
      <c r="DO80" s="229"/>
      <c r="DP80" s="99"/>
      <c r="DQ80" s="254"/>
      <c r="DR80" s="235"/>
      <c r="DS80" s="231"/>
      <c r="DT80" s="231"/>
      <c r="DU80" s="140"/>
      <c r="DV80" s="235"/>
      <c r="DW80" s="6"/>
      <c r="DX80" s="6"/>
      <c r="DY80" s="6"/>
      <c r="DZ80" s="246"/>
      <c r="EA80" s="251"/>
      <c r="EB80" s="250"/>
      <c r="EC80" s="235"/>
      <c r="ED80" s="235"/>
      <c r="EE80" s="235"/>
      <c r="EF80" s="99"/>
      <c r="EG80" s="235"/>
      <c r="EH80" s="235"/>
      <c r="EI80" s="235"/>
      <c r="EJ80" s="226"/>
      <c r="EK80" s="252"/>
      <c r="EL80" s="253"/>
      <c r="EM80" s="228"/>
      <c r="EN80" s="229"/>
      <c r="EO80" s="99"/>
      <c r="EP80" s="254"/>
      <c r="EQ80" s="235"/>
      <c r="ER80" s="231"/>
      <c r="ES80" s="231"/>
      <c r="ET80" s="140"/>
      <c r="EU80" s="235"/>
      <c r="EV80" s="6"/>
      <c r="EW80" s="6"/>
      <c r="EX80" s="6"/>
      <c r="EY80" s="246"/>
      <c r="EZ80" s="251"/>
      <c r="FA80" s="250"/>
      <c r="FB80" s="235"/>
      <c r="FC80" s="235"/>
      <c r="FD80" s="235"/>
      <c r="FE80" s="99"/>
      <c r="FF80" s="235"/>
      <c r="FG80" s="235"/>
      <c r="FH80" s="235"/>
      <c r="FI80" s="226"/>
      <c r="FJ80" s="252"/>
      <c r="FK80" s="253"/>
      <c r="FL80" s="228"/>
      <c r="FM80" s="229"/>
      <c r="FN80" s="99"/>
      <c r="FO80" s="254"/>
      <c r="FP80" s="235"/>
      <c r="FQ80" s="231"/>
      <c r="FR80" s="231"/>
      <c r="FS80" s="140"/>
      <c r="FT80" s="235"/>
      <c r="FU80" s="6"/>
      <c r="FV80" s="6"/>
      <c r="FW80" s="6"/>
      <c r="FX80" s="246"/>
      <c r="FY80" s="251"/>
      <c r="FZ80" s="250"/>
      <c r="GA80" s="235"/>
      <c r="GB80" s="235"/>
      <c r="GC80" s="235"/>
      <c r="GD80" s="99"/>
      <c r="GE80" s="235"/>
      <c r="GF80" s="235"/>
      <c r="GG80" s="235"/>
      <c r="GH80" s="226"/>
      <c r="GI80" s="252"/>
      <c r="GJ80" s="253"/>
      <c r="GK80" s="228"/>
      <c r="GL80" s="229"/>
      <c r="GM80" s="99"/>
      <c r="GN80" s="254"/>
      <c r="GO80" s="235"/>
      <c r="GP80" s="231"/>
      <c r="GQ80" s="231"/>
      <c r="GR80" s="140"/>
      <c r="GS80" s="235"/>
      <c r="GT80" s="6"/>
      <c r="GU80" s="6"/>
      <c r="GV80" s="6"/>
      <c r="GW80" s="246"/>
      <c r="GX80" s="251"/>
      <c r="GY80" s="250"/>
      <c r="GZ80" s="235"/>
      <c r="HA80" s="235"/>
      <c r="HB80" s="235"/>
      <c r="HC80" s="99"/>
      <c r="HD80" s="235"/>
      <c r="HE80" s="235"/>
      <c r="HF80" s="235"/>
      <c r="HG80" s="226"/>
      <c r="HH80" s="252"/>
      <c r="HI80" s="253"/>
      <c r="HJ80" s="228"/>
      <c r="HK80" s="229"/>
      <c r="HL80" s="99"/>
      <c r="HM80" s="254"/>
      <c r="HN80" s="235"/>
      <c r="HO80" s="231"/>
      <c r="HP80" s="231"/>
      <c r="HQ80" s="140"/>
      <c r="HR80" s="235"/>
      <c r="HS80" s="6"/>
      <c r="HT80" s="6"/>
      <c r="HU80" s="6"/>
      <c r="HV80" s="246"/>
      <c r="HW80" s="251"/>
      <c r="HX80" s="250"/>
      <c r="HY80" s="235"/>
      <c r="HZ80" s="235"/>
      <c r="IA80" s="235"/>
      <c r="IB80" s="99"/>
      <c r="IC80" s="235"/>
      <c r="ID80" s="235"/>
      <c r="IE80" s="235"/>
      <c r="IF80" s="226"/>
      <c r="IG80" s="252"/>
      <c r="IH80" s="253"/>
      <c r="II80" s="228"/>
      <c r="IJ80" s="229"/>
      <c r="IK80" s="99"/>
      <c r="IL80" s="254"/>
      <c r="IM80" s="235"/>
      <c r="IN80" s="231"/>
      <c r="IO80" s="231"/>
      <c r="IP80" s="140"/>
      <c r="IQ80" s="235"/>
      <c r="IR80" s="6"/>
      <c r="IS80" s="6"/>
      <c r="IT80" s="6"/>
      <c r="IU80" s="246"/>
      <c r="IV80" s="251"/>
      <c r="IW80" s="250"/>
      <c r="IX80" s="235"/>
      <c r="IY80" s="235"/>
      <c r="IZ80" s="235"/>
      <c r="JA80" s="99"/>
      <c r="JB80" s="235"/>
      <c r="JC80" s="235"/>
      <c r="JD80" s="235"/>
      <c r="JE80" s="226"/>
      <c r="JF80" s="252"/>
      <c r="JG80" s="253"/>
      <c r="JH80" s="228"/>
      <c r="JI80" s="229"/>
      <c r="JJ80" s="99"/>
      <c r="JK80" s="254"/>
      <c r="JL80" s="235"/>
      <c r="JM80" s="231"/>
      <c r="JN80" s="231"/>
      <c r="JO80" s="140"/>
      <c r="JP80" s="235"/>
      <c r="JQ80" s="6"/>
      <c r="JR80" s="6"/>
      <c r="JS80" s="6"/>
      <c r="JT80" s="246"/>
      <c r="JU80" s="251"/>
      <c r="JV80" s="250"/>
      <c r="JW80" s="235"/>
      <c r="JX80" s="235"/>
      <c r="JY80" s="235"/>
      <c r="JZ80" s="99"/>
      <c r="KA80" s="235"/>
      <c r="KB80" s="235"/>
      <c r="KC80" s="235"/>
      <c r="KD80" s="226"/>
      <c r="KE80" s="252"/>
      <c r="KF80" s="253"/>
      <c r="KG80" s="228"/>
      <c r="KH80" s="229"/>
      <c r="KI80" s="99"/>
      <c r="KJ80" s="254"/>
      <c r="KK80" s="235"/>
      <c r="KL80" s="231"/>
      <c r="KM80" s="231"/>
      <c r="KN80" s="140"/>
      <c r="KO80" s="235"/>
      <c r="KP80" s="6"/>
      <c r="KQ80" s="6"/>
      <c r="KR80" s="6"/>
      <c r="KS80" s="246"/>
      <c r="KT80" s="251"/>
      <c r="KU80" s="250"/>
      <c r="KV80" s="235"/>
      <c r="KW80" s="235"/>
      <c r="KX80" s="235"/>
      <c r="KY80" s="99"/>
      <c r="KZ80" s="235"/>
      <c r="LA80" s="235"/>
      <c r="LB80" s="235"/>
      <c r="LC80" s="226"/>
      <c r="LD80" s="252"/>
      <c r="LE80" s="253"/>
      <c r="LF80" s="228"/>
      <c r="LG80" s="229"/>
      <c r="LH80" s="99"/>
      <c r="LI80" s="254"/>
      <c r="LJ80" s="235"/>
      <c r="LK80" s="231"/>
      <c r="LL80" s="231"/>
      <c r="LM80" s="140"/>
      <c r="LN80" s="235"/>
      <c r="LO80" s="6"/>
      <c r="LP80" s="6"/>
      <c r="LQ80" s="6"/>
      <c r="LR80" s="246"/>
      <c r="LS80" s="251"/>
      <c r="LT80" s="250"/>
      <c r="LU80" s="235"/>
      <c r="LV80" s="235"/>
      <c r="LW80" s="235"/>
      <c r="LX80" s="99"/>
      <c r="LY80" s="235"/>
      <c r="LZ80" s="235"/>
      <c r="MA80" s="235"/>
      <c r="MB80" s="226"/>
      <c r="MC80" s="252"/>
      <c r="MD80" s="253"/>
      <c r="ME80" s="228"/>
      <c r="MF80" s="229"/>
      <c r="MG80" s="99"/>
      <c r="MH80" s="254"/>
      <c r="MI80" s="235"/>
      <c r="MJ80" s="231"/>
      <c r="MK80" s="231"/>
      <c r="ML80" s="140"/>
      <c r="MM80" s="235"/>
      <c r="MN80" s="6"/>
      <c r="MO80" s="6"/>
      <c r="MP80" s="6"/>
      <c r="MQ80" s="246"/>
      <c r="MR80" s="251"/>
      <c r="MS80" s="250"/>
      <c r="MT80" s="235"/>
      <c r="MU80" s="235"/>
      <c r="MV80" s="235"/>
      <c r="MW80" s="99"/>
      <c r="MX80" s="235"/>
      <c r="MY80" s="235"/>
      <c r="MZ80" s="235"/>
      <c r="NA80" s="226"/>
      <c r="NB80" s="252"/>
      <c r="NC80" s="253"/>
      <c r="ND80" s="228"/>
      <c r="NE80" s="229"/>
      <c r="NF80" s="99"/>
      <c r="NG80" s="254"/>
      <c r="NH80" s="235"/>
      <c r="NI80" s="231"/>
      <c r="NJ80" s="231"/>
      <c r="NK80" s="140"/>
      <c r="NL80" s="235"/>
      <c r="NM80" s="6"/>
      <c r="NN80" s="6"/>
      <c r="NO80" s="6"/>
      <c r="NP80" s="246"/>
      <c r="NQ80" s="251"/>
      <c r="NR80" s="250"/>
      <c r="NS80" s="235"/>
      <c r="NT80" s="235"/>
      <c r="NU80" s="235"/>
      <c r="NV80" s="99"/>
      <c r="NW80" s="235"/>
      <c r="NX80" s="235"/>
      <c r="NY80" s="235"/>
      <c r="NZ80" s="226"/>
      <c r="OA80" s="252"/>
      <c r="OB80" s="253"/>
      <c r="OC80" s="228"/>
      <c r="OD80" s="229"/>
      <c r="OE80" s="99"/>
      <c r="OF80" s="254"/>
      <c r="OG80" s="235"/>
      <c r="OH80" s="231"/>
      <c r="OI80" s="231"/>
      <c r="OJ80" s="140"/>
      <c r="OK80" s="235"/>
      <c r="OL80" s="6"/>
      <c r="OM80" s="6"/>
      <c r="ON80" s="6"/>
      <c r="OO80" s="246"/>
      <c r="OP80" s="251"/>
      <c r="OQ80" s="250"/>
      <c r="OR80" s="235"/>
      <c r="OS80" s="235"/>
      <c r="OT80" s="235"/>
      <c r="OU80" s="99"/>
      <c r="OV80" s="235"/>
      <c r="OW80" s="235"/>
      <c r="OX80" s="235"/>
      <c r="OY80" s="226"/>
      <c r="OZ80" s="252"/>
      <c r="PA80" s="253"/>
      <c r="PB80" s="228"/>
      <c r="PC80" s="229"/>
      <c r="PD80" s="99"/>
      <c r="PE80" s="254"/>
      <c r="PF80" s="235"/>
      <c r="PG80" s="231"/>
      <c r="PH80" s="231"/>
      <c r="PI80" s="140"/>
      <c r="PJ80" s="235"/>
      <c r="PK80" s="6"/>
      <c r="PL80" s="6"/>
      <c r="PM80" s="6"/>
      <c r="PN80" s="246"/>
      <c r="PO80" s="251"/>
      <c r="PP80" s="250"/>
      <c r="PQ80" s="235"/>
      <c r="PR80" s="235"/>
      <c r="PS80" s="235"/>
      <c r="PT80" s="99"/>
      <c r="PU80" s="235"/>
      <c r="PV80" s="235"/>
      <c r="PW80" s="235"/>
      <c r="PX80" s="226"/>
      <c r="PY80" s="252"/>
      <c r="PZ80" s="253"/>
      <c r="QA80" s="228"/>
      <c r="QB80" s="229"/>
      <c r="QC80" s="99"/>
      <c r="QD80" s="254"/>
      <c r="QE80" s="235"/>
      <c r="QF80" s="231"/>
      <c r="QG80" s="231"/>
      <c r="QH80" s="140"/>
      <c r="QI80" s="235"/>
      <c r="QJ80" s="6"/>
      <c r="QK80" s="6"/>
      <c r="QL80" s="6"/>
      <c r="QM80" s="246"/>
      <c r="QN80" s="251"/>
      <c r="QO80" s="250"/>
      <c r="QP80" s="235"/>
      <c r="QQ80" s="235"/>
      <c r="QR80" s="235"/>
      <c r="QS80" s="99"/>
      <c r="QT80" s="235"/>
      <c r="QU80" s="235"/>
      <c r="QV80" s="235"/>
      <c r="QW80" s="226"/>
      <c r="QX80" s="252"/>
      <c r="QY80" s="253"/>
      <c r="QZ80" s="228"/>
      <c r="RA80" s="229"/>
      <c r="RB80" s="99"/>
      <c r="RC80" s="254"/>
      <c r="RD80" s="235"/>
      <c r="RE80" s="231"/>
      <c r="RF80" s="231"/>
      <c r="RG80" s="140"/>
      <c r="RH80" s="235"/>
      <c r="RI80" s="6"/>
      <c r="RJ80" s="6"/>
      <c r="RK80" s="6"/>
      <c r="RL80" s="246"/>
      <c r="RM80" s="251"/>
      <c r="RN80" s="250"/>
      <c r="RO80" s="235"/>
      <c r="RP80" s="235"/>
      <c r="RQ80" s="235"/>
      <c r="RR80" s="99"/>
      <c r="RS80" s="235"/>
      <c r="RT80" s="235"/>
      <c r="RU80" s="235"/>
      <c r="RV80" s="226"/>
      <c r="RW80" s="252"/>
      <c r="RX80" s="253"/>
      <c r="RY80" s="228"/>
      <c r="RZ80" s="229"/>
      <c r="SA80" s="99"/>
      <c r="SB80" s="254"/>
      <c r="SC80" s="235"/>
      <c r="SD80" s="231"/>
      <c r="SE80" s="231"/>
      <c r="SF80" s="140"/>
      <c r="SG80" s="235"/>
      <c r="SH80" s="6"/>
      <c r="SI80" s="6"/>
      <c r="SJ80" s="6"/>
      <c r="SK80" s="246"/>
      <c r="SL80" s="251"/>
      <c r="SM80" s="250"/>
      <c r="SN80" s="235"/>
      <c r="SO80" s="235"/>
      <c r="SP80" s="235"/>
      <c r="SQ80" s="99"/>
      <c r="SR80" s="235"/>
      <c r="SS80" s="235"/>
      <c r="ST80" s="235"/>
      <c r="SU80" s="226"/>
      <c r="SV80" s="252"/>
      <c r="SW80" s="253"/>
      <c r="SX80" s="228"/>
      <c r="SY80" s="229"/>
      <c r="SZ80" s="99"/>
      <c r="TA80" s="254"/>
      <c r="TB80" s="235"/>
      <c r="TC80" s="231"/>
      <c r="TD80" s="231"/>
      <c r="TE80" s="140"/>
      <c r="TF80" s="235"/>
      <c r="TG80" s="6"/>
      <c r="TH80" s="6"/>
      <c r="TI80" s="6"/>
      <c r="TJ80" s="246"/>
      <c r="TK80" s="251"/>
      <c r="TL80" s="250"/>
      <c r="TM80" s="235"/>
      <c r="TN80" s="235"/>
      <c r="TO80" s="235"/>
      <c r="TP80" s="99"/>
      <c r="TQ80" s="235"/>
      <c r="TR80" s="235"/>
      <c r="TS80" s="235"/>
      <c r="TT80" s="226"/>
      <c r="TU80" s="252"/>
      <c r="TV80" s="253"/>
      <c r="TW80" s="228"/>
      <c r="TX80" s="229"/>
      <c r="TY80" s="99"/>
      <c r="TZ80" s="254"/>
      <c r="UA80" s="235"/>
      <c r="UB80" s="231"/>
      <c r="UC80" s="231"/>
      <c r="UD80" s="140"/>
      <c r="UE80" s="235"/>
      <c r="UF80" s="6"/>
      <c r="UG80" s="6"/>
      <c r="UH80" s="6"/>
      <c r="UI80" s="246"/>
      <c r="UJ80" s="251"/>
      <c r="UK80" s="250"/>
      <c r="UL80" s="235"/>
      <c r="UM80" s="235"/>
      <c r="UN80" s="235"/>
      <c r="UO80" s="99"/>
      <c r="UP80" s="235"/>
      <c r="UQ80" s="235"/>
      <c r="UR80" s="235"/>
      <c r="US80" s="226"/>
      <c r="UT80" s="252"/>
      <c r="UU80" s="253"/>
      <c r="UV80" s="228"/>
      <c r="UW80" s="229"/>
      <c r="UX80" s="99"/>
      <c r="UY80" s="254"/>
      <c r="UZ80" s="235"/>
      <c r="VA80" s="231"/>
      <c r="VB80" s="231"/>
      <c r="VC80" s="140"/>
      <c r="VD80" s="235"/>
      <c r="VE80" s="6"/>
      <c r="VF80" s="6"/>
      <c r="VG80" s="6"/>
      <c r="VH80" s="246"/>
      <c r="VI80" s="251"/>
      <c r="VJ80" s="250"/>
      <c r="VK80" s="235"/>
      <c r="VL80" s="235"/>
      <c r="VM80" s="235"/>
      <c r="VN80" s="99"/>
      <c r="VO80" s="235"/>
      <c r="VP80" s="235"/>
      <c r="VQ80" s="235"/>
      <c r="VR80" s="226"/>
      <c r="VS80" s="252"/>
      <c r="VT80" s="253"/>
      <c r="VU80" s="228"/>
      <c r="VV80" s="229"/>
      <c r="VW80" s="99"/>
      <c r="VX80" s="254"/>
      <c r="VY80" s="235"/>
      <c r="VZ80" s="231"/>
      <c r="WA80" s="231"/>
      <c r="WB80" s="140"/>
      <c r="WC80" s="235"/>
      <c r="WD80" s="6"/>
      <c r="WE80" s="6"/>
      <c r="WF80" s="6"/>
      <c r="WG80" s="246"/>
      <c r="WH80" s="251"/>
      <c r="WI80" s="250"/>
      <c r="WJ80" s="235"/>
      <c r="WK80" s="235"/>
      <c r="WL80" s="235"/>
      <c r="WM80" s="99"/>
      <c r="WN80" s="235"/>
      <c r="WO80" s="235"/>
      <c r="WP80" s="235"/>
      <c r="WQ80" s="226"/>
      <c r="WR80" s="252"/>
      <c r="WS80" s="253"/>
      <c r="WT80" s="228"/>
      <c r="WU80" s="229"/>
      <c r="WV80" s="99"/>
      <c r="WW80" s="254"/>
      <c r="WX80" s="235"/>
      <c r="WY80" s="231"/>
      <c r="WZ80" s="231"/>
      <c r="XA80" s="140"/>
      <c r="XB80" s="235"/>
      <c r="XC80" s="6"/>
      <c r="XD80" s="6"/>
      <c r="XE80" s="6"/>
      <c r="XF80" s="246"/>
      <c r="XG80" s="251"/>
      <c r="XH80" s="250"/>
      <c r="XI80" s="235"/>
      <c r="XJ80" s="235"/>
      <c r="XK80" s="235"/>
      <c r="XL80" s="99"/>
      <c r="XM80" s="235"/>
      <c r="XN80" s="235"/>
      <c r="XO80" s="235"/>
      <c r="XP80" s="226"/>
      <c r="XQ80" s="252"/>
      <c r="XR80" s="253"/>
      <c r="XS80" s="228"/>
      <c r="XT80" s="229"/>
      <c r="XU80" s="99"/>
      <c r="XV80" s="254"/>
      <c r="XW80" s="235"/>
      <c r="XX80" s="231"/>
      <c r="XY80" s="231"/>
      <c r="XZ80" s="140"/>
      <c r="YA80" s="235"/>
      <c r="YB80" s="6"/>
      <c r="YC80" s="6"/>
      <c r="YD80" s="6"/>
      <c r="YE80" s="246"/>
      <c r="YF80" s="251"/>
      <c r="YG80" s="250"/>
      <c r="YH80" s="235"/>
      <c r="YI80" s="235"/>
      <c r="YJ80" s="235"/>
      <c r="YK80" s="99"/>
      <c r="YL80" s="235"/>
      <c r="YM80" s="235"/>
      <c r="YN80" s="235"/>
      <c r="YO80" s="226"/>
      <c r="YP80" s="252"/>
      <c r="YQ80" s="253"/>
      <c r="YR80" s="228"/>
      <c r="YS80" s="229"/>
      <c r="YT80" s="99"/>
      <c r="YU80" s="254"/>
      <c r="YV80" s="235"/>
      <c r="YW80" s="231"/>
      <c r="YX80" s="231"/>
      <c r="YY80" s="140"/>
      <c r="YZ80" s="235"/>
      <c r="ZA80" s="6"/>
      <c r="ZB80" s="6"/>
      <c r="ZC80" s="6"/>
      <c r="ZD80" s="246"/>
      <c r="ZE80" s="251"/>
      <c r="ZF80" s="250"/>
      <c r="ZG80" s="235"/>
      <c r="ZH80" s="235"/>
      <c r="ZI80" s="235"/>
      <c r="ZJ80" s="99"/>
      <c r="ZK80" s="235"/>
      <c r="ZL80" s="235"/>
      <c r="ZM80" s="235"/>
      <c r="ZN80" s="226"/>
      <c r="ZO80" s="252"/>
      <c r="ZP80" s="253"/>
      <c r="ZQ80" s="228"/>
      <c r="ZR80" s="229"/>
      <c r="ZS80" s="99"/>
      <c r="ZT80" s="254"/>
      <c r="ZU80" s="235"/>
      <c r="ZV80" s="231"/>
      <c r="ZW80" s="231"/>
      <c r="ZX80" s="140"/>
      <c r="ZY80" s="235"/>
      <c r="ZZ80" s="6"/>
      <c r="AAA80" s="6"/>
      <c r="AAB80" s="6"/>
      <c r="AAC80" s="246"/>
      <c r="AAD80" s="251"/>
      <c r="AAE80" s="250"/>
      <c r="AAF80" s="235"/>
      <c r="AAG80" s="235"/>
      <c r="AAH80" s="235"/>
      <c r="AAI80" s="99"/>
      <c r="AAJ80" s="235"/>
      <c r="AAK80" s="235"/>
      <c r="AAL80" s="235"/>
      <c r="AAM80" s="226"/>
      <c r="AAN80" s="252"/>
      <c r="AAO80" s="253"/>
      <c r="AAP80" s="228"/>
      <c r="AAQ80" s="229"/>
      <c r="AAR80" s="99"/>
      <c r="AAS80" s="254"/>
      <c r="AAT80" s="235"/>
      <c r="AAU80" s="231"/>
      <c r="AAV80" s="231"/>
      <c r="AAW80" s="140"/>
      <c r="AAX80" s="235"/>
      <c r="AAY80" s="6"/>
      <c r="AAZ80" s="6"/>
      <c r="ABA80" s="6"/>
      <c r="ABB80" s="246"/>
      <c r="ABC80" s="251"/>
      <c r="ABD80" s="250"/>
      <c r="ABE80" s="235"/>
      <c r="ABF80" s="235"/>
      <c r="ABG80" s="235"/>
      <c r="ABH80" s="99"/>
      <c r="ABI80" s="235"/>
      <c r="ABJ80" s="235"/>
      <c r="ABK80" s="235"/>
      <c r="ABL80" s="226"/>
      <c r="ABM80" s="252"/>
      <c r="ABN80" s="253"/>
      <c r="ABO80" s="228"/>
      <c r="ABP80" s="229"/>
      <c r="ABQ80" s="99"/>
      <c r="ABR80" s="254"/>
      <c r="ABS80" s="235"/>
      <c r="ABT80" s="231"/>
      <c r="ABU80" s="231"/>
      <c r="ABV80" s="140"/>
      <c r="ABW80" s="235"/>
      <c r="ABX80" s="6"/>
      <c r="ABY80" s="6"/>
      <c r="ABZ80" s="6"/>
      <c r="ACA80" s="246"/>
      <c r="ACB80" s="251"/>
      <c r="ACC80" s="250"/>
      <c r="ACD80" s="235"/>
      <c r="ACE80" s="235"/>
      <c r="ACF80" s="235"/>
      <c r="ACG80" s="99"/>
      <c r="ACH80" s="235"/>
      <c r="ACI80" s="235"/>
      <c r="ACJ80" s="235"/>
      <c r="ACK80" s="226"/>
      <c r="ACL80" s="252"/>
      <c r="ACM80" s="253"/>
      <c r="ACN80" s="228"/>
      <c r="ACO80" s="229"/>
      <c r="ACP80" s="99"/>
      <c r="ACQ80" s="254"/>
      <c r="ACR80" s="235"/>
      <c r="ACS80" s="231"/>
      <c r="ACT80" s="231"/>
      <c r="ACU80" s="140"/>
      <c r="ACV80" s="235"/>
      <c r="ACW80" s="6"/>
      <c r="ACX80" s="6"/>
      <c r="ACY80" s="6"/>
      <c r="ACZ80" s="246"/>
      <c r="ADA80" s="251"/>
      <c r="ADB80" s="250"/>
      <c r="ADC80" s="235"/>
      <c r="ADD80" s="235"/>
      <c r="ADE80" s="235"/>
      <c r="ADF80" s="99"/>
      <c r="ADG80" s="235"/>
      <c r="ADH80" s="235"/>
      <c r="ADI80" s="235"/>
      <c r="ADJ80" s="226"/>
      <c r="ADK80" s="252"/>
      <c r="ADL80" s="253"/>
      <c r="ADM80" s="228"/>
      <c r="ADN80" s="229"/>
      <c r="ADO80" s="99"/>
      <c r="ADP80" s="254"/>
      <c r="ADQ80" s="235"/>
      <c r="ADR80" s="231"/>
      <c r="ADS80" s="231"/>
      <c r="ADT80" s="140"/>
      <c r="ADU80" s="235"/>
      <c r="ADV80" s="6"/>
      <c r="ADW80" s="6"/>
      <c r="ADX80" s="6"/>
      <c r="ADY80" s="246"/>
      <c r="ADZ80" s="251"/>
      <c r="AEA80" s="250"/>
      <c r="AEB80" s="235"/>
      <c r="AEC80" s="235"/>
      <c r="AED80" s="235"/>
      <c r="AEE80" s="99"/>
      <c r="AEF80" s="235"/>
      <c r="AEG80" s="235"/>
      <c r="AEH80" s="235"/>
      <c r="AEI80" s="226"/>
      <c r="AEJ80" s="252"/>
      <c r="AEK80" s="253"/>
      <c r="AEL80" s="228"/>
      <c r="AEM80" s="229"/>
      <c r="AEN80" s="99"/>
      <c r="AEO80" s="254"/>
      <c r="AEP80" s="235"/>
      <c r="AEQ80" s="231"/>
      <c r="AER80" s="231"/>
      <c r="AES80" s="140"/>
      <c r="AET80" s="235"/>
      <c r="AEU80" s="6"/>
      <c r="AEV80" s="6"/>
      <c r="AEW80" s="6"/>
      <c r="AEX80" s="246"/>
      <c r="AEY80" s="251"/>
      <c r="AEZ80" s="250"/>
      <c r="AFA80" s="235"/>
      <c r="AFB80" s="235"/>
      <c r="AFC80" s="235"/>
      <c r="AFD80" s="99"/>
      <c r="AFE80" s="235"/>
      <c r="AFF80" s="235"/>
      <c r="AFG80" s="235"/>
      <c r="AFH80" s="226"/>
      <c r="AFI80" s="252"/>
      <c r="AFJ80" s="253"/>
      <c r="AFK80" s="228"/>
      <c r="AFL80" s="229"/>
      <c r="AFM80" s="99"/>
      <c r="AFN80" s="254"/>
      <c r="AFO80" s="235"/>
      <c r="AFP80" s="231"/>
      <c r="AFQ80" s="231"/>
      <c r="AFR80" s="140"/>
      <c r="AFS80" s="235"/>
      <c r="AFT80" s="6"/>
      <c r="AFU80" s="6"/>
      <c r="AFV80" s="6"/>
      <c r="AFW80" s="246"/>
      <c r="AFX80" s="251"/>
      <c r="AFY80" s="250"/>
      <c r="AFZ80" s="235"/>
      <c r="AGA80" s="235"/>
      <c r="AGB80" s="235"/>
      <c r="AGC80" s="99"/>
      <c r="AGD80" s="235"/>
      <c r="AGE80" s="235"/>
      <c r="AGF80" s="235"/>
      <c r="AGG80" s="226"/>
      <c r="AGH80" s="252"/>
      <c r="AGI80" s="253"/>
      <c r="AGJ80" s="228"/>
      <c r="AGK80" s="229"/>
      <c r="AGL80" s="99"/>
      <c r="AGM80" s="254"/>
      <c r="AGN80" s="235"/>
      <c r="AGO80" s="231"/>
      <c r="AGP80" s="231"/>
      <c r="AGQ80" s="140"/>
      <c r="AGR80" s="235"/>
      <c r="AGS80" s="6"/>
      <c r="AGT80" s="6"/>
      <c r="AGU80" s="6"/>
      <c r="AGV80" s="246"/>
      <c r="AGW80" s="251"/>
      <c r="AGX80" s="250"/>
      <c r="AGY80" s="235"/>
      <c r="AGZ80" s="235"/>
      <c r="AHA80" s="235"/>
      <c r="AHB80" s="99"/>
      <c r="AHC80" s="235"/>
      <c r="AHD80" s="235"/>
      <c r="AHE80" s="235"/>
      <c r="AHF80" s="226"/>
      <c r="AHG80" s="252"/>
      <c r="AHH80" s="253"/>
      <c r="AHI80" s="228"/>
      <c r="AHJ80" s="229"/>
      <c r="AHK80" s="99"/>
      <c r="AHL80" s="254"/>
      <c r="AHM80" s="235"/>
      <c r="AHN80" s="231"/>
      <c r="AHO80" s="231"/>
      <c r="AHP80" s="140"/>
      <c r="AHQ80" s="235"/>
      <c r="AHR80" s="6"/>
      <c r="AHS80" s="6"/>
      <c r="AHT80" s="6"/>
      <c r="AHU80" s="246"/>
      <c r="AHV80" s="251"/>
      <c r="AHW80" s="250"/>
      <c r="AHX80" s="235"/>
      <c r="AHY80" s="235"/>
      <c r="AHZ80" s="235"/>
      <c r="AIA80" s="99"/>
      <c r="AIB80" s="235"/>
      <c r="AIC80" s="235"/>
      <c r="AID80" s="235"/>
      <c r="AIE80" s="226"/>
      <c r="AIF80" s="252"/>
      <c r="AIG80" s="253"/>
      <c r="AIH80" s="228"/>
      <c r="AII80" s="229"/>
      <c r="AIJ80" s="99"/>
      <c r="AIK80" s="254"/>
      <c r="AIL80" s="235"/>
      <c r="AIM80" s="231"/>
      <c r="AIN80" s="231"/>
      <c r="AIO80" s="140"/>
      <c r="AIP80" s="235"/>
      <c r="AIQ80" s="6"/>
      <c r="AIR80" s="6"/>
      <c r="AIS80" s="6"/>
      <c r="AIT80" s="246"/>
      <c r="AIU80" s="251"/>
      <c r="AIV80" s="250"/>
      <c r="AIW80" s="235"/>
      <c r="AIX80" s="235"/>
      <c r="AIY80" s="235"/>
      <c r="AIZ80" s="99"/>
      <c r="AJA80" s="235"/>
      <c r="AJB80" s="235"/>
      <c r="AJC80" s="235"/>
      <c r="AJD80" s="226"/>
      <c r="AJE80" s="252"/>
      <c r="AJF80" s="253"/>
      <c r="AJG80" s="228"/>
      <c r="AJH80" s="229"/>
      <c r="AJI80" s="99"/>
      <c r="AJJ80" s="254"/>
      <c r="AJK80" s="235"/>
      <c r="AJL80" s="231"/>
      <c r="AJM80" s="231"/>
      <c r="AJN80" s="140"/>
      <c r="AJO80" s="235"/>
      <c r="AJP80" s="6"/>
      <c r="AJQ80" s="6"/>
      <c r="AJR80" s="6"/>
      <c r="AJS80" s="246"/>
      <c r="AJT80" s="251"/>
      <c r="AJU80" s="250"/>
      <c r="AJV80" s="235"/>
      <c r="AJW80" s="235"/>
      <c r="AJX80" s="235"/>
      <c r="AJY80" s="99"/>
      <c r="AJZ80" s="235"/>
      <c r="AKA80" s="235"/>
      <c r="AKB80" s="235"/>
      <c r="AKC80" s="226"/>
      <c r="AKD80" s="252"/>
      <c r="AKE80" s="253"/>
      <c r="AKF80" s="228"/>
      <c r="AKG80" s="229"/>
      <c r="AKH80" s="99"/>
      <c r="AKI80" s="254"/>
      <c r="AKJ80" s="235"/>
      <c r="AKK80" s="231"/>
      <c r="AKL80" s="231"/>
      <c r="AKM80" s="140"/>
      <c r="AKN80" s="235"/>
      <c r="AKO80" s="6"/>
      <c r="AKP80" s="6"/>
      <c r="AKQ80" s="6"/>
      <c r="AKR80" s="246"/>
      <c r="AKS80" s="251"/>
      <c r="AKT80" s="250"/>
      <c r="AKU80" s="235"/>
      <c r="AKV80" s="235"/>
      <c r="AKW80" s="235"/>
      <c r="AKX80" s="99"/>
      <c r="AKY80" s="235"/>
      <c r="AKZ80" s="235"/>
      <c r="ALA80" s="235"/>
      <c r="ALB80" s="226"/>
      <c r="ALC80" s="252"/>
      <c r="ALD80" s="253"/>
      <c r="ALE80" s="228"/>
      <c r="ALF80" s="229"/>
      <c r="ALG80" s="99"/>
      <c r="ALH80" s="254"/>
      <c r="ALI80" s="235"/>
      <c r="ALJ80" s="231"/>
      <c r="ALK80" s="231"/>
      <c r="ALL80" s="140"/>
      <c r="ALM80" s="235"/>
      <c r="ALN80" s="6"/>
      <c r="ALO80" s="6"/>
      <c r="ALP80" s="6"/>
      <c r="ALQ80" s="246"/>
      <c r="ALR80" s="251"/>
      <c r="ALS80" s="250"/>
      <c r="ALT80" s="235"/>
      <c r="ALU80" s="235"/>
      <c r="ALV80" s="235"/>
      <c r="ALW80" s="99"/>
      <c r="ALX80" s="235"/>
      <c r="ALY80" s="235"/>
      <c r="ALZ80" s="235"/>
      <c r="AMA80" s="226"/>
      <c r="AMB80" s="252"/>
      <c r="AMC80" s="253"/>
      <c r="AMD80" s="228"/>
      <c r="AME80" s="229"/>
      <c r="AMF80" s="99"/>
      <c r="AMG80" s="254"/>
      <c r="AMH80" s="235"/>
      <c r="AMI80" s="231"/>
      <c r="AMJ80" s="231"/>
      <c r="AMK80" s="140"/>
      <c r="AML80" s="235"/>
      <c r="AMM80" s="6"/>
      <c r="AMN80" s="6"/>
      <c r="AMO80" s="6"/>
      <c r="AMP80" s="246"/>
      <c r="AMQ80" s="251"/>
      <c r="AMR80" s="250"/>
      <c r="AMS80" s="235"/>
      <c r="AMT80" s="235"/>
      <c r="AMU80" s="235"/>
      <c r="AMV80" s="99"/>
      <c r="AMW80" s="235"/>
      <c r="AMX80" s="235"/>
      <c r="AMY80" s="235"/>
      <c r="AMZ80" s="226"/>
      <c r="ANA80" s="252"/>
      <c r="ANB80" s="253"/>
      <c r="ANC80" s="228"/>
      <c r="AND80" s="229"/>
      <c r="ANE80" s="99"/>
      <c r="ANF80" s="254"/>
      <c r="ANG80" s="235"/>
      <c r="ANH80" s="231"/>
      <c r="ANI80" s="231"/>
      <c r="ANJ80" s="140"/>
      <c r="ANK80" s="235"/>
      <c r="ANL80" s="6"/>
      <c r="ANM80" s="6"/>
      <c r="ANN80" s="6"/>
      <c r="ANO80" s="246"/>
      <c r="ANP80" s="251"/>
      <c r="ANQ80" s="250"/>
      <c r="ANR80" s="235"/>
      <c r="ANS80" s="235"/>
      <c r="ANT80" s="235"/>
      <c r="ANU80" s="99"/>
      <c r="ANV80" s="235"/>
      <c r="ANW80" s="235"/>
      <c r="ANX80" s="235"/>
      <c r="ANY80" s="226"/>
      <c r="ANZ80" s="252"/>
      <c r="AOA80" s="253"/>
      <c r="AOB80" s="228"/>
      <c r="AOC80" s="229"/>
      <c r="AOD80" s="99"/>
      <c r="AOE80" s="254"/>
      <c r="AOF80" s="235"/>
      <c r="AOG80" s="231"/>
      <c r="AOH80" s="231"/>
      <c r="AOI80" s="140"/>
      <c r="AOJ80" s="235"/>
      <c r="AOK80" s="6"/>
      <c r="AOL80" s="6"/>
      <c r="AOM80" s="6"/>
      <c r="AON80" s="246"/>
      <c r="AOO80" s="251"/>
      <c r="AOP80" s="250"/>
      <c r="AOQ80" s="235"/>
      <c r="AOR80" s="235"/>
      <c r="AOS80" s="235"/>
      <c r="AOT80" s="99"/>
      <c r="AOU80" s="235"/>
      <c r="AOV80" s="235"/>
      <c r="AOW80" s="235"/>
      <c r="AOX80" s="226"/>
      <c r="AOY80" s="252"/>
      <c r="AOZ80" s="253"/>
      <c r="APA80" s="228"/>
      <c r="APB80" s="229"/>
      <c r="APC80" s="99"/>
      <c r="APD80" s="254"/>
      <c r="APE80" s="235"/>
      <c r="APF80" s="231"/>
      <c r="APG80" s="231"/>
      <c r="APH80" s="140"/>
      <c r="API80" s="235"/>
      <c r="APJ80" s="6"/>
      <c r="APK80" s="6"/>
      <c r="APL80" s="6"/>
      <c r="APM80" s="246"/>
      <c r="APN80" s="251"/>
      <c r="APO80" s="250"/>
      <c r="APP80" s="235"/>
      <c r="APQ80" s="235"/>
      <c r="APR80" s="235"/>
      <c r="APS80" s="99"/>
      <c r="APT80" s="235"/>
      <c r="APU80" s="235"/>
      <c r="APV80" s="235"/>
      <c r="APW80" s="226"/>
      <c r="APX80" s="252"/>
      <c r="APY80" s="253"/>
      <c r="APZ80" s="228"/>
      <c r="AQA80" s="229"/>
      <c r="AQB80" s="99"/>
      <c r="AQC80" s="254"/>
      <c r="AQD80" s="235"/>
      <c r="AQE80" s="231"/>
      <c r="AQF80" s="231"/>
      <c r="AQG80" s="140"/>
      <c r="AQH80" s="235"/>
      <c r="AQI80" s="6"/>
      <c r="AQJ80" s="6"/>
      <c r="AQK80" s="6"/>
      <c r="AQL80" s="246"/>
      <c r="AQM80" s="251"/>
      <c r="AQN80" s="250"/>
      <c r="AQO80" s="235"/>
      <c r="AQP80" s="235"/>
      <c r="AQQ80" s="235"/>
      <c r="AQR80" s="99"/>
      <c r="AQS80" s="235"/>
      <c r="AQT80" s="235"/>
      <c r="AQU80" s="235"/>
      <c r="AQV80" s="226"/>
      <c r="AQW80" s="252"/>
      <c r="AQX80" s="253"/>
      <c r="AQY80" s="228"/>
      <c r="AQZ80" s="229"/>
      <c r="ARA80" s="99"/>
      <c r="ARB80" s="254"/>
      <c r="ARC80" s="235"/>
      <c r="ARD80" s="231"/>
      <c r="ARE80" s="231"/>
      <c r="ARF80" s="140"/>
      <c r="ARG80" s="235"/>
      <c r="ARH80" s="6"/>
      <c r="ARI80" s="6"/>
      <c r="ARJ80" s="6"/>
      <c r="ARK80" s="246"/>
      <c r="ARL80" s="251"/>
      <c r="ARM80" s="250"/>
      <c r="ARN80" s="235"/>
      <c r="ARO80" s="235"/>
      <c r="ARP80" s="235"/>
      <c r="ARQ80" s="99"/>
      <c r="ARR80" s="235"/>
      <c r="ARS80" s="235"/>
      <c r="ART80" s="235"/>
      <c r="ARU80" s="226"/>
      <c r="ARV80" s="252"/>
      <c r="ARW80" s="253"/>
      <c r="ARX80" s="228"/>
      <c r="ARY80" s="229"/>
      <c r="ARZ80" s="99"/>
      <c r="ASA80" s="254"/>
      <c r="ASB80" s="235"/>
      <c r="ASC80" s="231"/>
      <c r="ASD80" s="231"/>
      <c r="ASE80" s="140"/>
      <c r="ASF80" s="235"/>
      <c r="ASG80" s="6"/>
      <c r="ASH80" s="6"/>
      <c r="ASI80" s="6"/>
      <c r="ASJ80" s="246"/>
      <c r="ASK80" s="251"/>
      <c r="ASL80" s="250"/>
      <c r="ASM80" s="235"/>
      <c r="ASN80" s="235"/>
      <c r="ASO80" s="235"/>
      <c r="ASP80" s="99"/>
      <c r="ASQ80" s="235"/>
      <c r="ASR80" s="235"/>
      <c r="ASS80" s="235"/>
      <c r="AST80" s="226"/>
      <c r="ASU80" s="252"/>
      <c r="ASV80" s="253"/>
      <c r="ASW80" s="228"/>
      <c r="ASX80" s="229"/>
      <c r="ASY80" s="99"/>
      <c r="ASZ80" s="254"/>
      <c r="ATA80" s="235"/>
      <c r="ATB80" s="231"/>
      <c r="ATC80" s="231"/>
      <c r="ATD80" s="140"/>
      <c r="ATE80" s="235"/>
      <c r="ATF80" s="6"/>
      <c r="ATG80" s="6"/>
      <c r="ATH80" s="6"/>
      <c r="ATI80" s="246"/>
      <c r="ATJ80" s="251"/>
      <c r="ATK80" s="250"/>
      <c r="ATL80" s="235"/>
      <c r="ATM80" s="235"/>
      <c r="ATN80" s="235"/>
      <c r="ATO80" s="99"/>
      <c r="ATP80" s="235"/>
      <c r="ATQ80" s="235"/>
      <c r="ATR80" s="235"/>
      <c r="ATS80" s="226"/>
      <c r="ATT80" s="252"/>
      <c r="ATU80" s="253"/>
      <c r="ATV80" s="228"/>
      <c r="ATW80" s="229"/>
      <c r="ATX80" s="99"/>
      <c r="ATY80" s="254"/>
      <c r="ATZ80" s="235"/>
      <c r="AUA80" s="231"/>
      <c r="AUB80" s="231"/>
      <c r="AUC80" s="140"/>
      <c r="AUD80" s="235"/>
      <c r="AUE80" s="6"/>
      <c r="AUF80" s="6"/>
      <c r="AUG80" s="6"/>
      <c r="AUH80" s="246"/>
      <c r="AUI80" s="251"/>
      <c r="AUJ80" s="250"/>
      <c r="AUK80" s="235"/>
      <c r="AUL80" s="235"/>
      <c r="AUM80" s="235"/>
      <c r="AUN80" s="99"/>
      <c r="AUO80" s="235"/>
      <c r="AUP80" s="235"/>
      <c r="AUQ80" s="235"/>
      <c r="AUR80" s="226"/>
      <c r="AUS80" s="252"/>
      <c r="AUT80" s="253"/>
      <c r="AUU80" s="228"/>
      <c r="AUV80" s="229"/>
      <c r="AUW80" s="99"/>
      <c r="AUX80" s="254"/>
      <c r="AUY80" s="235"/>
      <c r="AUZ80" s="231"/>
      <c r="AVA80" s="231"/>
      <c r="AVB80" s="140"/>
      <c r="AVC80" s="235"/>
      <c r="AVD80" s="6"/>
      <c r="AVE80" s="6"/>
      <c r="AVF80" s="6"/>
      <c r="AVG80" s="246"/>
      <c r="AVH80" s="251"/>
      <c r="AVI80" s="250"/>
      <c r="AVJ80" s="235"/>
      <c r="AVK80" s="235"/>
      <c r="AVL80" s="235"/>
      <c r="AVM80" s="99"/>
      <c r="AVN80" s="235"/>
      <c r="AVO80" s="235"/>
      <c r="AVP80" s="235"/>
      <c r="AVQ80" s="226"/>
      <c r="AVR80" s="252"/>
      <c r="AVS80" s="253"/>
      <c r="AVT80" s="228"/>
      <c r="AVU80" s="229"/>
      <c r="AVV80" s="99"/>
      <c r="AVW80" s="254"/>
      <c r="AVX80" s="235"/>
      <c r="AVY80" s="231"/>
      <c r="AVZ80" s="231"/>
      <c r="AWA80" s="140"/>
      <c r="AWB80" s="235"/>
      <c r="AWC80" s="6"/>
      <c r="AWD80" s="6"/>
      <c r="AWE80" s="6"/>
      <c r="AWF80" s="246"/>
      <c r="AWG80" s="251"/>
      <c r="AWH80" s="250"/>
      <c r="AWI80" s="235"/>
      <c r="AWJ80" s="235"/>
      <c r="AWK80" s="235"/>
      <c r="AWL80" s="99"/>
      <c r="AWM80" s="235"/>
      <c r="AWN80" s="235"/>
      <c r="AWO80" s="235"/>
      <c r="AWP80" s="226"/>
      <c r="AWQ80" s="252"/>
      <c r="AWR80" s="253"/>
      <c r="AWS80" s="228"/>
      <c r="AWT80" s="229"/>
      <c r="AWU80" s="99"/>
      <c r="AWV80" s="254"/>
      <c r="AWW80" s="235"/>
      <c r="AWX80" s="231"/>
      <c r="AWY80" s="231"/>
      <c r="AWZ80" s="140"/>
      <c r="AXA80" s="235"/>
      <c r="AXB80" s="6"/>
      <c r="AXC80" s="6"/>
      <c r="AXD80" s="6"/>
      <c r="AXE80" s="246"/>
      <c r="AXF80" s="251"/>
      <c r="AXG80" s="250"/>
      <c r="AXH80" s="235"/>
      <c r="AXI80" s="235"/>
      <c r="AXJ80" s="235"/>
      <c r="AXK80" s="99"/>
      <c r="AXL80" s="235"/>
      <c r="AXM80" s="235"/>
      <c r="AXN80" s="235"/>
      <c r="AXO80" s="226"/>
      <c r="AXP80" s="252"/>
      <c r="AXQ80" s="253"/>
      <c r="AXR80" s="228"/>
      <c r="AXS80" s="229"/>
      <c r="AXT80" s="99"/>
      <c r="AXU80" s="254"/>
      <c r="AXV80" s="235"/>
      <c r="AXW80" s="231"/>
      <c r="AXX80" s="231"/>
      <c r="AXY80" s="140"/>
      <c r="AXZ80" s="235"/>
      <c r="AYA80" s="6"/>
      <c r="AYB80" s="6"/>
      <c r="AYC80" s="6"/>
      <c r="AYD80" s="246"/>
      <c r="AYE80" s="251"/>
      <c r="AYF80" s="250"/>
      <c r="AYG80" s="235"/>
      <c r="AYH80" s="235"/>
      <c r="AYI80" s="235"/>
      <c r="AYJ80" s="99"/>
      <c r="AYK80" s="235"/>
      <c r="AYL80" s="235"/>
      <c r="AYM80" s="235"/>
      <c r="AYN80" s="226"/>
      <c r="AYO80" s="252"/>
      <c r="AYP80" s="253"/>
      <c r="AYQ80" s="228"/>
      <c r="AYR80" s="229"/>
      <c r="AYS80" s="99"/>
      <c r="AYT80" s="254"/>
      <c r="AYU80" s="235"/>
      <c r="AYV80" s="231"/>
      <c r="AYW80" s="231"/>
      <c r="AYX80" s="140"/>
      <c r="AYY80" s="235"/>
      <c r="AYZ80" s="6"/>
      <c r="AZA80" s="6"/>
      <c r="AZB80" s="6"/>
      <c r="AZC80" s="246"/>
      <c r="AZD80" s="251"/>
      <c r="AZE80" s="250"/>
      <c r="AZF80" s="235"/>
      <c r="AZG80" s="235"/>
      <c r="AZH80" s="235"/>
      <c r="AZI80" s="99"/>
      <c r="AZJ80" s="235"/>
      <c r="AZK80" s="235"/>
      <c r="AZL80" s="235"/>
      <c r="AZM80" s="226"/>
      <c r="AZN80" s="252"/>
      <c r="AZO80" s="253"/>
      <c r="AZP80" s="228"/>
      <c r="AZQ80" s="229"/>
      <c r="AZR80" s="99"/>
      <c r="AZS80" s="254"/>
      <c r="AZT80" s="235"/>
      <c r="AZU80" s="231"/>
      <c r="AZV80" s="231"/>
      <c r="AZW80" s="140"/>
      <c r="AZX80" s="235"/>
      <c r="AZY80" s="6"/>
      <c r="AZZ80" s="6"/>
      <c r="BAA80" s="6"/>
      <c r="BAB80" s="246"/>
      <c r="BAC80" s="251"/>
      <c r="BAD80" s="250"/>
      <c r="BAE80" s="235"/>
      <c r="BAF80" s="235"/>
      <c r="BAG80" s="235"/>
      <c r="BAH80" s="99"/>
      <c r="BAI80" s="235"/>
      <c r="BAJ80" s="235"/>
      <c r="BAK80" s="235"/>
      <c r="BAL80" s="226"/>
      <c r="BAM80" s="252"/>
      <c r="BAN80" s="253"/>
      <c r="BAO80" s="228"/>
      <c r="BAP80" s="229"/>
      <c r="BAQ80" s="99"/>
      <c r="BAR80" s="254"/>
      <c r="BAS80" s="235"/>
      <c r="BAT80" s="231"/>
      <c r="BAU80" s="231"/>
      <c r="BAV80" s="140"/>
      <c r="BAW80" s="235"/>
      <c r="BAX80" s="6"/>
      <c r="BAY80" s="6"/>
      <c r="BAZ80" s="6"/>
      <c r="BBA80" s="246"/>
      <c r="BBB80" s="251"/>
      <c r="BBC80" s="250"/>
      <c r="BBD80" s="235"/>
      <c r="BBE80" s="235"/>
      <c r="BBF80" s="235"/>
      <c r="BBG80" s="99"/>
      <c r="BBH80" s="235"/>
      <c r="BBI80" s="235"/>
      <c r="BBJ80" s="235"/>
      <c r="BBK80" s="226"/>
      <c r="BBL80" s="252"/>
      <c r="BBM80" s="253"/>
      <c r="BBN80" s="228"/>
      <c r="BBO80" s="229"/>
      <c r="BBP80" s="99"/>
      <c r="BBQ80" s="254"/>
      <c r="BBR80" s="235"/>
      <c r="BBS80" s="231"/>
      <c r="BBT80" s="231"/>
      <c r="BBU80" s="140"/>
      <c r="BBV80" s="235"/>
      <c r="BBW80" s="6"/>
      <c r="BBX80" s="6"/>
      <c r="BBY80" s="6"/>
      <c r="BBZ80" s="246"/>
      <c r="BCA80" s="251"/>
      <c r="BCB80" s="250"/>
      <c r="BCC80" s="235"/>
      <c r="BCD80" s="235"/>
      <c r="BCE80" s="235"/>
      <c r="BCF80" s="99"/>
      <c r="BCG80" s="235"/>
      <c r="BCH80" s="235"/>
      <c r="BCI80" s="235"/>
      <c r="BCJ80" s="226"/>
      <c r="BCK80" s="252"/>
      <c r="BCL80" s="253"/>
      <c r="BCM80" s="228"/>
      <c r="BCN80" s="229"/>
      <c r="BCO80" s="99"/>
      <c r="BCP80" s="254"/>
      <c r="BCQ80" s="235"/>
      <c r="BCR80" s="231"/>
      <c r="BCS80" s="231"/>
      <c r="BCT80" s="140"/>
      <c r="BCU80" s="235"/>
      <c r="BCV80" s="6"/>
      <c r="BCW80" s="6"/>
      <c r="BCX80" s="6"/>
      <c r="BCY80" s="246"/>
      <c r="BCZ80" s="251"/>
      <c r="BDA80" s="250"/>
      <c r="BDB80" s="235"/>
      <c r="BDC80" s="235"/>
      <c r="BDD80" s="235"/>
      <c r="BDE80" s="99"/>
      <c r="BDF80" s="235"/>
      <c r="BDG80" s="235"/>
      <c r="BDH80" s="235"/>
      <c r="BDI80" s="226"/>
      <c r="BDJ80" s="252"/>
      <c r="BDK80" s="253"/>
      <c r="BDL80" s="228"/>
      <c r="BDM80" s="229"/>
      <c r="BDN80" s="99"/>
      <c r="BDO80" s="254"/>
      <c r="BDP80" s="235"/>
      <c r="BDQ80" s="231"/>
      <c r="BDR80" s="231"/>
      <c r="BDS80" s="140"/>
      <c r="BDT80" s="235"/>
      <c r="BDU80" s="6"/>
      <c r="BDV80" s="6"/>
      <c r="BDW80" s="6"/>
      <c r="BDX80" s="246"/>
      <c r="BDY80" s="251"/>
      <c r="BDZ80" s="250"/>
      <c r="BEA80" s="235"/>
      <c r="BEB80" s="235"/>
      <c r="BEC80" s="235"/>
      <c r="BED80" s="99"/>
      <c r="BEE80" s="235"/>
      <c r="BEF80" s="235"/>
      <c r="BEG80" s="235"/>
      <c r="BEH80" s="226"/>
      <c r="BEI80" s="252"/>
      <c r="BEJ80" s="253"/>
      <c r="BEK80" s="228"/>
      <c r="BEL80" s="229"/>
      <c r="BEM80" s="99"/>
      <c r="BEN80" s="254"/>
      <c r="BEO80" s="235"/>
      <c r="BEP80" s="231"/>
      <c r="BEQ80" s="231"/>
      <c r="BER80" s="140"/>
      <c r="BES80" s="235"/>
      <c r="BET80" s="6"/>
      <c r="BEU80" s="6"/>
      <c r="BEV80" s="6"/>
      <c r="BEW80" s="246"/>
      <c r="BEX80" s="251"/>
      <c r="BEY80" s="250"/>
      <c r="BEZ80" s="235"/>
      <c r="BFA80" s="235"/>
      <c r="BFB80" s="235"/>
      <c r="BFC80" s="99"/>
      <c r="BFD80" s="235"/>
      <c r="BFE80" s="235"/>
      <c r="BFF80" s="235"/>
      <c r="BFG80" s="226"/>
      <c r="BFH80" s="252"/>
      <c r="BFI80" s="253"/>
      <c r="BFJ80" s="228"/>
      <c r="BFK80" s="229"/>
      <c r="BFL80" s="99"/>
      <c r="BFM80" s="254"/>
      <c r="BFN80" s="235"/>
      <c r="BFO80" s="231"/>
      <c r="BFP80" s="231"/>
      <c r="BFQ80" s="140"/>
      <c r="BFR80" s="235"/>
      <c r="BFS80" s="6"/>
      <c r="BFT80" s="6"/>
      <c r="BFU80" s="6"/>
      <c r="BFV80" s="246"/>
      <c r="BFW80" s="251"/>
      <c r="BFX80" s="250"/>
      <c r="BFY80" s="235"/>
      <c r="BFZ80" s="235"/>
      <c r="BGA80" s="235"/>
      <c r="BGB80" s="99"/>
      <c r="BGC80" s="235"/>
      <c r="BGD80" s="235"/>
      <c r="BGE80" s="235"/>
      <c r="BGF80" s="226"/>
      <c r="BGG80" s="252"/>
      <c r="BGH80" s="253"/>
      <c r="BGI80" s="228"/>
      <c r="BGJ80" s="229"/>
      <c r="BGK80" s="99"/>
      <c r="BGL80" s="254"/>
      <c r="BGM80" s="235"/>
      <c r="BGN80" s="231"/>
      <c r="BGO80" s="231"/>
      <c r="BGP80" s="140"/>
      <c r="BGQ80" s="235"/>
      <c r="BGR80" s="6"/>
      <c r="BGS80" s="6"/>
      <c r="BGT80" s="6"/>
      <c r="BGU80" s="246"/>
      <c r="BGV80" s="251"/>
      <c r="BGW80" s="250"/>
      <c r="BGX80" s="235"/>
      <c r="BGY80" s="235"/>
      <c r="BGZ80" s="235"/>
      <c r="BHA80" s="99"/>
      <c r="BHB80" s="235"/>
      <c r="BHC80" s="235"/>
      <c r="BHD80" s="235"/>
      <c r="BHE80" s="226"/>
      <c r="BHF80" s="252"/>
      <c r="BHG80" s="253"/>
      <c r="BHH80" s="228"/>
      <c r="BHI80" s="229"/>
      <c r="BHJ80" s="99"/>
      <c r="BHK80" s="254"/>
      <c r="BHL80" s="235"/>
      <c r="BHM80" s="231"/>
      <c r="BHN80" s="231"/>
      <c r="BHO80" s="140"/>
      <c r="BHP80" s="235"/>
      <c r="BHQ80" s="6"/>
      <c r="BHR80" s="6"/>
      <c r="BHS80" s="6"/>
      <c r="BHT80" s="246"/>
      <c r="BHU80" s="251"/>
      <c r="BHV80" s="250"/>
      <c r="BHW80" s="235"/>
      <c r="BHX80" s="235"/>
      <c r="BHY80" s="235"/>
      <c r="BHZ80" s="99"/>
      <c r="BIA80" s="235"/>
      <c r="BIB80" s="235"/>
      <c r="BIC80" s="235"/>
      <c r="BID80" s="226"/>
      <c r="BIE80" s="252"/>
      <c r="BIF80" s="253"/>
      <c r="BIG80" s="228"/>
      <c r="BIH80" s="229"/>
      <c r="BII80" s="99"/>
      <c r="BIJ80" s="254"/>
      <c r="BIK80" s="235"/>
      <c r="BIL80" s="231"/>
      <c r="BIM80" s="231"/>
      <c r="BIN80" s="140"/>
      <c r="BIO80" s="235"/>
      <c r="BIP80" s="6"/>
      <c r="BIQ80" s="6"/>
      <c r="BIR80" s="6"/>
      <c r="BIS80" s="246"/>
      <c r="BIT80" s="251"/>
      <c r="BIU80" s="250"/>
      <c r="BIV80" s="235"/>
      <c r="BIW80" s="235"/>
      <c r="BIX80" s="235"/>
      <c r="BIY80" s="99"/>
      <c r="BIZ80" s="235"/>
      <c r="BJA80" s="235"/>
      <c r="BJB80" s="235"/>
      <c r="BJC80" s="226"/>
      <c r="BJD80" s="252"/>
      <c r="BJE80" s="253"/>
      <c r="BJF80" s="228"/>
      <c r="BJG80" s="229"/>
      <c r="BJH80" s="99"/>
      <c r="BJI80" s="254"/>
      <c r="BJJ80" s="235"/>
      <c r="BJK80" s="231"/>
      <c r="BJL80" s="231"/>
      <c r="BJM80" s="140"/>
      <c r="BJN80" s="235"/>
      <c r="BJO80" s="6"/>
      <c r="BJP80" s="6"/>
      <c r="BJQ80" s="6"/>
      <c r="BJR80" s="246"/>
      <c r="BJS80" s="251"/>
      <c r="BJT80" s="250"/>
      <c r="BJU80" s="235"/>
      <c r="BJV80" s="235"/>
      <c r="BJW80" s="235"/>
      <c r="BJX80" s="99"/>
      <c r="BJY80" s="235"/>
      <c r="BJZ80" s="235"/>
      <c r="BKA80" s="235"/>
      <c r="BKB80" s="226"/>
      <c r="BKC80" s="252"/>
      <c r="BKD80" s="253"/>
      <c r="BKE80" s="228"/>
      <c r="BKF80" s="229"/>
      <c r="BKG80" s="99"/>
      <c r="BKH80" s="254"/>
      <c r="BKI80" s="235"/>
      <c r="BKJ80" s="231"/>
      <c r="BKK80" s="231"/>
      <c r="BKL80" s="140"/>
      <c r="BKM80" s="235"/>
      <c r="BKN80" s="6"/>
      <c r="BKO80" s="6"/>
      <c r="BKP80" s="6"/>
      <c r="BKQ80" s="246"/>
      <c r="BKR80" s="251"/>
      <c r="BKS80" s="250"/>
      <c r="BKT80" s="235"/>
      <c r="BKU80" s="235"/>
      <c r="BKV80" s="235"/>
      <c r="BKW80" s="99"/>
      <c r="BKX80" s="235"/>
      <c r="BKY80" s="235"/>
      <c r="BKZ80" s="235"/>
      <c r="BLA80" s="226"/>
      <c r="BLB80" s="252"/>
      <c r="BLC80" s="253"/>
      <c r="BLD80" s="228"/>
      <c r="BLE80" s="229"/>
      <c r="BLF80" s="99"/>
      <c r="BLG80" s="254"/>
      <c r="BLH80" s="235"/>
      <c r="BLI80" s="231"/>
      <c r="BLJ80" s="231"/>
      <c r="BLK80" s="140"/>
      <c r="BLL80" s="235"/>
      <c r="BLM80" s="6"/>
      <c r="BLN80" s="6"/>
      <c r="BLO80" s="6"/>
      <c r="BLP80" s="246"/>
      <c r="BLQ80" s="251"/>
      <c r="BLR80" s="250"/>
      <c r="BLS80" s="235"/>
      <c r="BLT80" s="235"/>
      <c r="BLU80" s="235"/>
      <c r="BLV80" s="99"/>
      <c r="BLW80" s="235"/>
      <c r="BLX80" s="235"/>
      <c r="BLY80" s="235"/>
      <c r="BLZ80" s="226"/>
      <c r="BMA80" s="252"/>
      <c r="BMB80" s="253"/>
      <c r="BMC80" s="228"/>
      <c r="BMD80" s="229"/>
      <c r="BME80" s="99"/>
      <c r="BMF80" s="254"/>
      <c r="BMG80" s="235"/>
      <c r="BMH80" s="231"/>
      <c r="BMI80" s="231"/>
      <c r="BMJ80" s="140"/>
      <c r="BMK80" s="235"/>
      <c r="BML80" s="6"/>
      <c r="BMM80" s="6"/>
      <c r="BMN80" s="6"/>
      <c r="BMO80" s="246"/>
      <c r="BMP80" s="251"/>
      <c r="BMQ80" s="250"/>
      <c r="BMR80" s="235"/>
      <c r="BMS80" s="235"/>
      <c r="BMT80" s="235"/>
      <c r="BMU80" s="99"/>
      <c r="BMV80" s="235"/>
      <c r="BMW80" s="235"/>
      <c r="BMX80" s="235"/>
      <c r="BMY80" s="226"/>
      <c r="BMZ80" s="252"/>
      <c r="BNA80" s="253"/>
      <c r="BNB80" s="228"/>
      <c r="BNC80" s="229"/>
      <c r="BND80" s="99"/>
      <c r="BNE80" s="254"/>
      <c r="BNF80" s="235"/>
      <c r="BNG80" s="231"/>
      <c r="BNH80" s="231"/>
      <c r="BNI80" s="140"/>
      <c r="BNJ80" s="235"/>
      <c r="BNK80" s="6"/>
      <c r="BNL80" s="6"/>
      <c r="BNM80" s="6"/>
      <c r="BNN80" s="246"/>
      <c r="BNO80" s="251"/>
      <c r="BNP80" s="250"/>
      <c r="BNQ80" s="235"/>
      <c r="BNR80" s="235"/>
      <c r="BNS80" s="235"/>
      <c r="BNT80" s="99"/>
      <c r="BNU80" s="235"/>
      <c r="BNV80" s="235"/>
      <c r="BNW80" s="235"/>
      <c r="BNX80" s="226"/>
      <c r="BNY80" s="252"/>
      <c r="BNZ80" s="253"/>
      <c r="BOA80" s="228"/>
      <c r="BOB80" s="229"/>
      <c r="BOC80" s="99"/>
      <c r="BOD80" s="254"/>
      <c r="BOE80" s="235"/>
      <c r="BOF80" s="231"/>
      <c r="BOG80" s="231"/>
      <c r="BOH80" s="140"/>
      <c r="BOI80" s="235"/>
      <c r="BOJ80" s="6"/>
      <c r="BOK80" s="6"/>
      <c r="BOL80" s="6"/>
      <c r="BOM80" s="246"/>
      <c r="BON80" s="251"/>
      <c r="BOO80" s="250"/>
      <c r="BOP80" s="235"/>
      <c r="BOQ80" s="235"/>
      <c r="BOR80" s="235"/>
      <c r="BOS80" s="99"/>
      <c r="BOT80" s="235"/>
      <c r="BOU80" s="235"/>
      <c r="BOV80" s="235"/>
      <c r="BOW80" s="226"/>
      <c r="BOX80" s="252"/>
      <c r="BOY80" s="253"/>
      <c r="BOZ80" s="228"/>
      <c r="BPA80" s="229"/>
      <c r="BPB80" s="99"/>
      <c r="BPC80" s="254"/>
      <c r="BPD80" s="235"/>
      <c r="BPE80" s="231"/>
      <c r="BPF80" s="231"/>
      <c r="BPG80" s="140"/>
      <c r="BPH80" s="235"/>
      <c r="BPI80" s="6"/>
      <c r="BPJ80" s="6"/>
      <c r="BPK80" s="6"/>
      <c r="BPL80" s="246"/>
      <c r="BPM80" s="251"/>
      <c r="BPN80" s="250"/>
      <c r="BPO80" s="235"/>
      <c r="BPP80" s="235"/>
      <c r="BPQ80" s="235"/>
      <c r="BPR80" s="99"/>
      <c r="BPS80" s="235"/>
      <c r="BPT80" s="235"/>
      <c r="BPU80" s="235"/>
      <c r="BPV80" s="226"/>
      <c r="BPW80" s="252"/>
      <c r="BPX80" s="253"/>
      <c r="BPY80" s="228"/>
      <c r="BPZ80" s="229"/>
      <c r="BQA80" s="99"/>
      <c r="BQB80" s="254"/>
      <c r="BQC80" s="235"/>
      <c r="BQD80" s="231"/>
      <c r="BQE80" s="231"/>
      <c r="BQF80" s="140"/>
      <c r="BQG80" s="235"/>
      <c r="BQH80" s="6"/>
      <c r="BQI80" s="6"/>
      <c r="BQJ80" s="6"/>
      <c r="BQK80" s="246"/>
      <c r="BQL80" s="251"/>
      <c r="BQM80" s="250"/>
      <c r="BQN80" s="235"/>
      <c r="BQO80" s="235"/>
      <c r="BQP80" s="235"/>
      <c r="BQQ80" s="99"/>
      <c r="BQR80" s="235"/>
      <c r="BQS80" s="235"/>
      <c r="BQT80" s="235"/>
      <c r="BQU80" s="226"/>
      <c r="BQV80" s="252"/>
      <c r="BQW80" s="253"/>
      <c r="BQX80" s="228"/>
      <c r="BQY80" s="229"/>
      <c r="BQZ80" s="99"/>
      <c r="BRA80" s="254"/>
      <c r="BRB80" s="235"/>
      <c r="BRC80" s="231"/>
      <c r="BRD80" s="231"/>
      <c r="BRE80" s="140"/>
      <c r="BRF80" s="235"/>
      <c r="BRG80" s="6"/>
      <c r="BRH80" s="6"/>
      <c r="BRI80" s="6"/>
      <c r="BRJ80" s="246"/>
      <c r="BRK80" s="251"/>
      <c r="BRL80" s="250"/>
      <c r="BRM80" s="235"/>
      <c r="BRN80" s="235"/>
      <c r="BRO80" s="235"/>
      <c r="BRP80" s="99"/>
      <c r="BRQ80" s="235"/>
      <c r="BRR80" s="235"/>
      <c r="BRS80" s="235"/>
      <c r="BRT80" s="226"/>
      <c r="BRU80" s="252"/>
      <c r="BRV80" s="253"/>
      <c r="BRW80" s="228"/>
      <c r="BRX80" s="229"/>
      <c r="BRY80" s="99"/>
      <c r="BRZ80" s="254"/>
      <c r="BSA80" s="235"/>
      <c r="BSB80" s="231"/>
      <c r="BSC80" s="231"/>
      <c r="BSD80" s="140"/>
      <c r="BSE80" s="235"/>
      <c r="BSF80" s="6"/>
      <c r="BSG80" s="6"/>
      <c r="BSH80" s="6"/>
      <c r="BSI80" s="246"/>
      <c r="BSJ80" s="251"/>
      <c r="BSK80" s="250"/>
      <c r="BSL80" s="235"/>
      <c r="BSM80" s="235"/>
      <c r="BSN80" s="235"/>
      <c r="BSO80" s="99"/>
      <c r="BSP80" s="235"/>
      <c r="BSQ80" s="235"/>
      <c r="BSR80" s="235"/>
      <c r="BSS80" s="226"/>
      <c r="BST80" s="252"/>
      <c r="BSU80" s="253"/>
      <c r="BSV80" s="228"/>
      <c r="BSW80" s="229"/>
      <c r="BSX80" s="99"/>
      <c r="BSY80" s="254"/>
      <c r="BSZ80" s="235"/>
      <c r="BTA80" s="231"/>
      <c r="BTB80" s="231"/>
      <c r="BTC80" s="140"/>
      <c r="BTD80" s="235"/>
      <c r="BTE80" s="6"/>
      <c r="BTF80" s="6"/>
      <c r="BTG80" s="6"/>
      <c r="BTH80" s="246"/>
      <c r="BTI80" s="251"/>
      <c r="BTJ80" s="250"/>
      <c r="BTK80" s="235"/>
      <c r="BTL80" s="235"/>
      <c r="BTM80" s="235"/>
      <c r="BTN80" s="99"/>
      <c r="BTO80" s="235"/>
      <c r="BTP80" s="235"/>
      <c r="BTQ80" s="235"/>
      <c r="BTR80" s="226"/>
      <c r="BTS80" s="252"/>
      <c r="BTT80" s="253"/>
      <c r="BTU80" s="228"/>
      <c r="BTV80" s="229"/>
      <c r="BTW80" s="99"/>
      <c r="BTX80" s="254"/>
      <c r="BTY80" s="235"/>
      <c r="BTZ80" s="231"/>
      <c r="BUA80" s="231"/>
      <c r="BUB80" s="140"/>
      <c r="BUC80" s="235"/>
      <c r="BUD80" s="6"/>
      <c r="BUE80" s="6"/>
      <c r="BUF80" s="6"/>
      <c r="BUG80" s="246"/>
      <c r="BUH80" s="251"/>
      <c r="BUI80" s="250"/>
      <c r="BUJ80" s="235"/>
      <c r="BUK80" s="235"/>
      <c r="BUL80" s="235"/>
      <c r="BUM80" s="99"/>
      <c r="BUN80" s="235"/>
      <c r="BUO80" s="235"/>
      <c r="BUP80" s="235"/>
      <c r="BUQ80" s="226"/>
      <c r="BUR80" s="252"/>
      <c r="BUS80" s="253"/>
      <c r="BUT80" s="228"/>
      <c r="BUU80" s="229"/>
      <c r="BUV80" s="99"/>
      <c r="BUW80" s="254"/>
      <c r="BUX80" s="235"/>
      <c r="BUY80" s="231"/>
      <c r="BUZ80" s="231"/>
      <c r="BVA80" s="140"/>
      <c r="BVB80" s="235"/>
      <c r="BVC80" s="6"/>
      <c r="BVD80" s="6"/>
      <c r="BVE80" s="6"/>
      <c r="BVF80" s="246"/>
      <c r="BVG80" s="251"/>
      <c r="BVH80" s="250"/>
      <c r="BVI80" s="235"/>
      <c r="BVJ80" s="235"/>
      <c r="BVK80" s="235"/>
      <c r="BVL80" s="99"/>
      <c r="BVM80" s="235"/>
      <c r="BVN80" s="235"/>
      <c r="BVO80" s="235"/>
      <c r="BVP80" s="226"/>
      <c r="BVQ80" s="252"/>
      <c r="BVR80" s="253"/>
      <c r="BVS80" s="228"/>
      <c r="BVT80" s="229"/>
      <c r="BVU80" s="99"/>
      <c r="BVV80" s="254"/>
      <c r="BVW80" s="235"/>
      <c r="BVX80" s="231"/>
      <c r="BVY80" s="231"/>
      <c r="BVZ80" s="140"/>
      <c r="BWA80" s="235"/>
      <c r="BWB80" s="6"/>
      <c r="BWC80" s="6"/>
      <c r="BWD80" s="6"/>
      <c r="BWE80" s="246"/>
      <c r="BWF80" s="251"/>
      <c r="BWG80" s="250"/>
      <c r="BWH80" s="235"/>
      <c r="BWI80" s="235"/>
      <c r="BWJ80" s="235"/>
      <c r="BWK80" s="99"/>
      <c r="BWL80" s="235"/>
      <c r="BWM80" s="235"/>
      <c r="BWN80" s="235"/>
      <c r="BWO80" s="226"/>
      <c r="BWP80" s="252"/>
      <c r="BWQ80" s="253"/>
      <c r="BWR80" s="228"/>
      <c r="BWS80" s="229"/>
      <c r="BWT80" s="99"/>
      <c r="BWU80" s="254"/>
      <c r="BWV80" s="235"/>
      <c r="BWW80" s="231"/>
      <c r="BWX80" s="231"/>
      <c r="BWY80" s="140"/>
      <c r="BWZ80" s="235"/>
      <c r="BXA80" s="6"/>
      <c r="BXB80" s="6"/>
      <c r="BXC80" s="6"/>
      <c r="BXD80" s="246"/>
      <c r="BXE80" s="251"/>
      <c r="BXF80" s="250"/>
      <c r="BXG80" s="235"/>
      <c r="BXH80" s="235"/>
      <c r="BXI80" s="235"/>
      <c r="BXJ80" s="99"/>
      <c r="BXK80" s="235"/>
      <c r="BXL80" s="235"/>
      <c r="BXM80" s="235"/>
      <c r="BXN80" s="226"/>
      <c r="BXO80" s="252"/>
      <c r="BXP80" s="253"/>
      <c r="BXQ80" s="228"/>
      <c r="BXR80" s="229"/>
      <c r="BXS80" s="99"/>
      <c r="BXT80" s="254"/>
      <c r="BXU80" s="235"/>
      <c r="BXV80" s="231"/>
      <c r="BXW80" s="231"/>
      <c r="BXX80" s="140"/>
      <c r="BXY80" s="235"/>
      <c r="BXZ80" s="6"/>
      <c r="BYA80" s="6"/>
      <c r="BYB80" s="6"/>
      <c r="BYC80" s="246"/>
      <c r="BYD80" s="251"/>
      <c r="BYE80" s="250"/>
      <c r="BYF80" s="235"/>
      <c r="BYG80" s="235"/>
      <c r="BYH80" s="235"/>
      <c r="BYI80" s="99"/>
      <c r="BYJ80" s="235"/>
      <c r="BYK80" s="235"/>
      <c r="BYL80" s="235"/>
      <c r="BYM80" s="226"/>
      <c r="BYN80" s="252"/>
      <c r="BYO80" s="253"/>
      <c r="BYP80" s="228"/>
      <c r="BYQ80" s="229"/>
      <c r="BYR80" s="99"/>
      <c r="BYS80" s="254"/>
      <c r="BYT80" s="235"/>
      <c r="BYU80" s="231"/>
      <c r="BYV80" s="231"/>
      <c r="BYW80" s="140"/>
      <c r="BYX80" s="235"/>
      <c r="BYY80" s="6"/>
      <c r="BYZ80" s="6"/>
      <c r="BZA80" s="6"/>
      <c r="BZB80" s="246"/>
      <c r="BZC80" s="251"/>
      <c r="BZD80" s="250"/>
      <c r="BZE80" s="235"/>
      <c r="BZF80" s="235"/>
      <c r="BZG80" s="235"/>
      <c r="BZH80" s="99"/>
      <c r="BZI80" s="235"/>
      <c r="BZJ80" s="235"/>
      <c r="BZK80" s="235"/>
      <c r="BZL80" s="226"/>
      <c r="BZM80" s="252"/>
      <c r="BZN80" s="253"/>
      <c r="BZO80" s="228"/>
      <c r="BZP80" s="229"/>
      <c r="BZQ80" s="99"/>
      <c r="BZR80" s="254"/>
      <c r="BZS80" s="235"/>
      <c r="BZT80" s="231"/>
      <c r="BZU80" s="231"/>
      <c r="BZV80" s="140"/>
      <c r="BZW80" s="235"/>
      <c r="BZX80" s="6"/>
      <c r="BZY80" s="6"/>
      <c r="BZZ80" s="6"/>
      <c r="CAA80" s="246"/>
      <c r="CAB80" s="251"/>
      <c r="CAC80" s="250"/>
      <c r="CAD80" s="235"/>
      <c r="CAE80" s="235"/>
      <c r="CAF80" s="235"/>
      <c r="CAG80" s="99"/>
      <c r="CAH80" s="235"/>
      <c r="CAI80" s="235"/>
      <c r="CAJ80" s="235"/>
      <c r="CAK80" s="226"/>
      <c r="CAL80" s="252"/>
      <c r="CAM80" s="253"/>
      <c r="CAN80" s="228"/>
      <c r="CAO80" s="229"/>
      <c r="CAP80" s="99"/>
      <c r="CAQ80" s="254"/>
      <c r="CAR80" s="235"/>
      <c r="CAS80" s="231"/>
      <c r="CAT80" s="231"/>
      <c r="CAU80" s="140"/>
      <c r="CAV80" s="235"/>
      <c r="CAW80" s="6"/>
      <c r="CAX80" s="6"/>
      <c r="CAY80" s="6"/>
      <c r="CAZ80" s="246"/>
      <c r="CBA80" s="251"/>
      <c r="CBB80" s="250"/>
      <c r="CBC80" s="235"/>
      <c r="CBD80" s="235"/>
      <c r="CBE80" s="235"/>
      <c r="CBF80" s="99"/>
      <c r="CBG80" s="235"/>
      <c r="CBH80" s="235"/>
      <c r="CBI80" s="235"/>
      <c r="CBJ80" s="226"/>
      <c r="CBK80" s="252"/>
      <c r="CBL80" s="253"/>
      <c r="CBM80" s="228"/>
      <c r="CBN80" s="229"/>
      <c r="CBO80" s="99"/>
      <c r="CBP80" s="254"/>
      <c r="CBQ80" s="235"/>
      <c r="CBR80" s="231"/>
      <c r="CBS80" s="231"/>
      <c r="CBT80" s="140"/>
      <c r="CBU80" s="235"/>
      <c r="CBV80" s="6"/>
      <c r="CBW80" s="6"/>
      <c r="CBX80" s="6"/>
      <c r="CBY80" s="246"/>
      <c r="CBZ80" s="251"/>
      <c r="CCA80" s="250"/>
      <c r="CCB80" s="235"/>
      <c r="CCC80" s="235"/>
      <c r="CCD80" s="235"/>
      <c r="CCE80" s="99"/>
      <c r="CCF80" s="235"/>
      <c r="CCG80" s="235"/>
      <c r="CCH80" s="235"/>
      <c r="CCI80" s="226"/>
      <c r="CCJ80" s="252"/>
      <c r="CCK80" s="253"/>
      <c r="CCL80" s="228"/>
      <c r="CCM80" s="229"/>
      <c r="CCN80" s="99"/>
      <c r="CCO80" s="254"/>
      <c r="CCP80" s="235"/>
      <c r="CCQ80" s="231"/>
      <c r="CCR80" s="231"/>
      <c r="CCS80" s="140"/>
      <c r="CCT80" s="235"/>
      <c r="CCU80" s="6"/>
      <c r="CCV80" s="6"/>
      <c r="CCW80" s="6"/>
      <c r="CCX80" s="246"/>
      <c r="CCY80" s="251"/>
      <c r="CCZ80" s="250"/>
      <c r="CDA80" s="235"/>
      <c r="CDB80" s="235"/>
      <c r="CDC80" s="235"/>
      <c r="CDD80" s="99"/>
      <c r="CDE80" s="235"/>
      <c r="CDF80" s="235"/>
      <c r="CDG80" s="235"/>
      <c r="CDH80" s="226"/>
      <c r="CDI80" s="252"/>
      <c r="CDJ80" s="253"/>
      <c r="CDK80" s="228"/>
      <c r="CDL80" s="229"/>
      <c r="CDM80" s="99"/>
      <c r="CDN80" s="254"/>
      <c r="CDO80" s="235"/>
      <c r="CDP80" s="231"/>
      <c r="CDQ80" s="231"/>
      <c r="CDR80" s="140"/>
      <c r="CDS80" s="235"/>
      <c r="CDT80" s="6"/>
      <c r="CDU80" s="6"/>
      <c r="CDV80" s="6"/>
      <c r="CDW80" s="246"/>
      <c r="CDX80" s="251"/>
      <c r="CDY80" s="250"/>
      <c r="CDZ80" s="235"/>
      <c r="CEA80" s="235"/>
      <c r="CEB80" s="235"/>
      <c r="CEC80" s="99"/>
      <c r="CED80" s="235"/>
      <c r="CEE80" s="235"/>
      <c r="CEF80" s="235"/>
      <c r="CEG80" s="226"/>
      <c r="CEH80" s="252"/>
      <c r="CEI80" s="253"/>
      <c r="CEJ80" s="228"/>
      <c r="CEK80" s="229"/>
      <c r="CEL80" s="99"/>
      <c r="CEM80" s="254"/>
      <c r="CEN80" s="235"/>
      <c r="CEO80" s="231"/>
      <c r="CEP80" s="231"/>
      <c r="CEQ80" s="140"/>
      <c r="CER80" s="235"/>
      <c r="CES80" s="6"/>
      <c r="CET80" s="6"/>
      <c r="CEU80" s="6"/>
      <c r="CEV80" s="246"/>
      <c r="CEW80" s="251"/>
      <c r="CEX80" s="250"/>
      <c r="CEY80" s="235"/>
      <c r="CEZ80" s="235"/>
      <c r="CFA80" s="235"/>
      <c r="CFB80" s="99"/>
      <c r="CFC80" s="235"/>
      <c r="CFD80" s="235"/>
      <c r="CFE80" s="235"/>
      <c r="CFF80" s="226"/>
      <c r="CFG80" s="252"/>
      <c r="CFH80" s="253"/>
      <c r="CFI80" s="228"/>
      <c r="CFJ80" s="229"/>
      <c r="CFK80" s="99"/>
      <c r="CFL80" s="254"/>
      <c r="CFM80" s="235"/>
      <c r="CFN80" s="231"/>
      <c r="CFO80" s="231"/>
      <c r="CFP80" s="140"/>
      <c r="CFQ80" s="235"/>
      <c r="CFR80" s="6"/>
      <c r="CFS80" s="6"/>
      <c r="CFT80" s="6"/>
      <c r="CFU80" s="246"/>
      <c r="CFV80" s="251"/>
      <c r="CFW80" s="250"/>
      <c r="CFX80" s="235"/>
      <c r="CFY80" s="235"/>
      <c r="CFZ80" s="235"/>
      <c r="CGA80" s="99"/>
      <c r="CGB80" s="235"/>
      <c r="CGC80" s="235"/>
      <c r="CGD80" s="235"/>
      <c r="CGE80" s="226"/>
      <c r="CGF80" s="252"/>
      <c r="CGG80" s="253"/>
      <c r="CGH80" s="228"/>
      <c r="CGI80" s="229"/>
      <c r="CGJ80" s="99"/>
      <c r="CGK80" s="254"/>
      <c r="CGL80" s="235"/>
      <c r="CGM80" s="231"/>
      <c r="CGN80" s="231"/>
      <c r="CGO80" s="140"/>
      <c r="CGP80" s="235"/>
      <c r="CGQ80" s="6"/>
      <c r="CGR80" s="6"/>
      <c r="CGS80" s="6"/>
      <c r="CGT80" s="246"/>
      <c r="CGU80" s="251"/>
      <c r="CGV80" s="250"/>
      <c r="CGW80" s="235"/>
      <c r="CGX80" s="235"/>
      <c r="CGY80" s="235"/>
      <c r="CGZ80" s="99"/>
      <c r="CHA80" s="235"/>
      <c r="CHB80" s="235"/>
      <c r="CHC80" s="235"/>
      <c r="CHD80" s="226"/>
      <c r="CHE80" s="252"/>
      <c r="CHF80" s="253"/>
      <c r="CHG80" s="228"/>
      <c r="CHH80" s="229"/>
      <c r="CHI80" s="99"/>
      <c r="CHJ80" s="254"/>
      <c r="CHK80" s="235"/>
      <c r="CHL80" s="231"/>
      <c r="CHM80" s="231"/>
      <c r="CHN80" s="140"/>
      <c r="CHO80" s="235"/>
      <c r="CHP80" s="6"/>
      <c r="CHQ80" s="6"/>
      <c r="CHR80" s="6"/>
      <c r="CHS80" s="246"/>
      <c r="CHT80" s="251"/>
      <c r="CHU80" s="250"/>
      <c r="CHV80" s="235"/>
      <c r="CHW80" s="235"/>
      <c r="CHX80" s="235"/>
      <c r="CHY80" s="99"/>
      <c r="CHZ80" s="235"/>
      <c r="CIA80" s="235"/>
      <c r="CIB80" s="235"/>
      <c r="CIC80" s="226"/>
      <c r="CID80" s="252"/>
      <c r="CIE80" s="253"/>
      <c r="CIF80" s="228"/>
      <c r="CIG80" s="229"/>
      <c r="CIH80" s="99"/>
      <c r="CII80" s="254"/>
      <c r="CIJ80" s="235"/>
      <c r="CIK80" s="231"/>
      <c r="CIL80" s="231"/>
      <c r="CIM80" s="140"/>
      <c r="CIN80" s="235"/>
      <c r="CIO80" s="6"/>
      <c r="CIP80" s="6"/>
      <c r="CIQ80" s="6"/>
      <c r="CIR80" s="246"/>
      <c r="CIS80" s="251"/>
      <c r="CIT80" s="250"/>
      <c r="CIU80" s="235"/>
      <c r="CIV80" s="235"/>
      <c r="CIW80" s="235"/>
      <c r="CIX80" s="99"/>
      <c r="CIY80" s="235"/>
      <c r="CIZ80" s="235"/>
      <c r="CJA80" s="235"/>
      <c r="CJB80" s="226"/>
      <c r="CJC80" s="252"/>
      <c r="CJD80" s="253"/>
      <c r="CJE80" s="228"/>
      <c r="CJF80" s="229"/>
      <c r="CJG80" s="99"/>
      <c r="CJH80" s="254"/>
      <c r="CJI80" s="235"/>
      <c r="CJJ80" s="231"/>
      <c r="CJK80" s="231"/>
      <c r="CJL80" s="140"/>
      <c r="CJM80" s="235"/>
      <c r="CJN80" s="6"/>
      <c r="CJO80" s="6"/>
      <c r="CJP80" s="6"/>
      <c r="CJQ80" s="246"/>
      <c r="CJR80" s="251"/>
      <c r="CJS80" s="250"/>
      <c r="CJT80" s="235"/>
      <c r="CJU80" s="235"/>
      <c r="CJV80" s="235"/>
      <c r="CJW80" s="99"/>
      <c r="CJX80" s="235"/>
      <c r="CJY80" s="235"/>
      <c r="CJZ80" s="235"/>
      <c r="CKA80" s="226"/>
      <c r="CKB80" s="252"/>
      <c r="CKC80" s="253"/>
      <c r="CKD80" s="228"/>
      <c r="CKE80" s="229"/>
      <c r="CKF80" s="99"/>
      <c r="CKG80" s="254"/>
      <c r="CKH80" s="235"/>
      <c r="CKI80" s="231"/>
      <c r="CKJ80" s="231"/>
      <c r="CKK80" s="140"/>
      <c r="CKL80" s="235"/>
      <c r="CKM80" s="6"/>
      <c r="CKN80" s="6"/>
      <c r="CKO80" s="6"/>
      <c r="CKP80" s="246"/>
      <c r="CKQ80" s="251"/>
      <c r="CKR80" s="250"/>
      <c r="CKS80" s="235"/>
      <c r="CKT80" s="235"/>
      <c r="CKU80" s="235"/>
      <c r="CKV80" s="99"/>
      <c r="CKW80" s="235"/>
      <c r="CKX80" s="235"/>
      <c r="CKY80" s="235"/>
      <c r="CKZ80" s="226"/>
      <c r="CLA80" s="252"/>
      <c r="CLB80" s="253"/>
      <c r="CLC80" s="228"/>
      <c r="CLD80" s="229"/>
      <c r="CLE80" s="99"/>
      <c r="CLF80" s="254"/>
      <c r="CLG80" s="235"/>
      <c r="CLH80" s="231"/>
      <c r="CLI80" s="231"/>
      <c r="CLJ80" s="140"/>
      <c r="CLK80" s="235"/>
      <c r="CLL80" s="6"/>
      <c r="CLM80" s="6"/>
      <c r="CLN80" s="6"/>
      <c r="CLO80" s="246"/>
      <c r="CLP80" s="251"/>
      <c r="CLQ80" s="250"/>
      <c r="CLR80" s="235"/>
      <c r="CLS80" s="235"/>
      <c r="CLT80" s="235"/>
      <c r="CLU80" s="99"/>
      <c r="CLV80" s="235"/>
      <c r="CLW80" s="235"/>
      <c r="CLX80" s="235"/>
      <c r="CLY80" s="226"/>
      <c r="CLZ80" s="252"/>
      <c r="CMA80" s="253"/>
      <c r="CMB80" s="228"/>
      <c r="CMC80" s="229"/>
      <c r="CMD80" s="99"/>
      <c r="CME80" s="254"/>
      <c r="CMF80" s="235"/>
      <c r="CMG80" s="231"/>
      <c r="CMH80" s="231"/>
      <c r="CMI80" s="140"/>
      <c r="CMJ80" s="235"/>
      <c r="CMK80" s="6"/>
      <c r="CML80" s="6"/>
      <c r="CMM80" s="6"/>
      <c r="CMN80" s="246"/>
      <c r="CMO80" s="251"/>
      <c r="CMP80" s="250"/>
      <c r="CMQ80" s="235"/>
      <c r="CMR80" s="235"/>
      <c r="CMS80" s="235"/>
      <c r="CMT80" s="99"/>
      <c r="CMU80" s="235"/>
      <c r="CMV80" s="235"/>
      <c r="CMW80" s="235"/>
      <c r="CMX80" s="226"/>
      <c r="CMY80" s="252"/>
      <c r="CMZ80" s="253"/>
      <c r="CNA80" s="228"/>
      <c r="CNB80" s="229"/>
      <c r="CNC80" s="99"/>
      <c r="CND80" s="254"/>
      <c r="CNE80" s="235"/>
      <c r="CNF80" s="231"/>
      <c r="CNG80" s="231"/>
      <c r="CNH80" s="140"/>
      <c r="CNI80" s="235"/>
      <c r="CNJ80" s="6"/>
      <c r="CNK80" s="6"/>
      <c r="CNL80" s="6"/>
      <c r="CNM80" s="246"/>
      <c r="CNN80" s="251"/>
      <c r="CNO80" s="250"/>
      <c r="CNP80" s="235"/>
      <c r="CNQ80" s="235"/>
      <c r="CNR80" s="235"/>
      <c r="CNS80" s="99"/>
      <c r="CNT80" s="235"/>
      <c r="CNU80" s="235"/>
      <c r="CNV80" s="235"/>
      <c r="CNW80" s="226"/>
      <c r="CNX80" s="252"/>
      <c r="CNY80" s="253"/>
      <c r="CNZ80" s="228"/>
      <c r="COA80" s="229"/>
      <c r="COB80" s="99"/>
      <c r="COC80" s="254"/>
      <c r="COD80" s="235"/>
      <c r="COE80" s="231"/>
      <c r="COF80" s="231"/>
      <c r="COG80" s="140"/>
      <c r="COH80" s="235"/>
      <c r="COI80" s="6"/>
      <c r="COJ80" s="6"/>
      <c r="COK80" s="6"/>
      <c r="COL80" s="246"/>
      <c r="COM80" s="251"/>
      <c r="CON80" s="250"/>
      <c r="COO80" s="235"/>
      <c r="COP80" s="235"/>
      <c r="COQ80" s="235"/>
      <c r="COR80" s="99"/>
      <c r="COS80" s="235"/>
      <c r="COT80" s="235"/>
      <c r="COU80" s="235"/>
      <c r="COV80" s="226"/>
      <c r="COW80" s="252"/>
      <c r="COX80" s="253"/>
      <c r="COY80" s="228"/>
      <c r="COZ80" s="229"/>
      <c r="CPA80" s="99"/>
      <c r="CPB80" s="254"/>
      <c r="CPC80" s="235"/>
      <c r="CPD80" s="231"/>
      <c r="CPE80" s="231"/>
      <c r="CPF80" s="140"/>
      <c r="CPG80" s="235"/>
      <c r="CPH80" s="6"/>
      <c r="CPI80" s="6"/>
      <c r="CPJ80" s="6"/>
      <c r="CPK80" s="246"/>
      <c r="CPL80" s="251"/>
      <c r="CPM80" s="250"/>
      <c r="CPN80" s="235"/>
      <c r="CPO80" s="235"/>
      <c r="CPP80" s="235"/>
      <c r="CPQ80" s="99"/>
      <c r="CPR80" s="235"/>
      <c r="CPS80" s="235"/>
      <c r="CPT80" s="235"/>
      <c r="CPU80" s="226"/>
      <c r="CPV80" s="252"/>
      <c r="CPW80" s="253"/>
      <c r="CPX80" s="228"/>
      <c r="CPY80" s="229"/>
      <c r="CPZ80" s="99"/>
      <c r="CQA80" s="254"/>
      <c r="CQB80" s="235"/>
      <c r="CQC80" s="231"/>
      <c r="CQD80" s="231"/>
      <c r="CQE80" s="140"/>
      <c r="CQF80" s="235"/>
      <c r="CQG80" s="6"/>
      <c r="CQH80" s="6"/>
      <c r="CQI80" s="6"/>
      <c r="CQJ80" s="246"/>
      <c r="CQK80" s="251"/>
      <c r="CQL80" s="250"/>
      <c r="CQM80" s="235"/>
      <c r="CQN80" s="235"/>
      <c r="CQO80" s="235"/>
      <c r="CQP80" s="99"/>
      <c r="CQQ80" s="235"/>
      <c r="CQR80" s="235"/>
      <c r="CQS80" s="235"/>
      <c r="CQT80" s="226"/>
      <c r="CQU80" s="252"/>
      <c r="CQV80" s="253"/>
      <c r="CQW80" s="228"/>
      <c r="CQX80" s="229"/>
      <c r="CQY80" s="99"/>
      <c r="CQZ80" s="254"/>
      <c r="CRA80" s="235"/>
      <c r="CRB80" s="231"/>
      <c r="CRC80" s="231"/>
      <c r="CRD80" s="140"/>
      <c r="CRE80" s="235"/>
      <c r="CRF80" s="6"/>
      <c r="CRG80" s="6"/>
      <c r="CRH80" s="6"/>
      <c r="CRI80" s="246"/>
      <c r="CRJ80" s="251"/>
      <c r="CRK80" s="250"/>
      <c r="CRL80" s="235"/>
      <c r="CRM80" s="235"/>
      <c r="CRN80" s="235"/>
      <c r="CRO80" s="99"/>
      <c r="CRP80" s="235"/>
      <c r="CRQ80" s="235"/>
      <c r="CRR80" s="235"/>
      <c r="CRS80" s="226"/>
      <c r="CRT80" s="252"/>
      <c r="CRU80" s="253"/>
      <c r="CRV80" s="228"/>
      <c r="CRW80" s="229"/>
      <c r="CRX80" s="99"/>
      <c r="CRY80" s="254"/>
      <c r="CRZ80" s="235"/>
      <c r="CSA80" s="231"/>
      <c r="CSB80" s="231"/>
      <c r="CSC80" s="140"/>
      <c r="CSD80" s="235"/>
      <c r="CSE80" s="6"/>
      <c r="CSF80" s="6"/>
      <c r="CSG80" s="6"/>
      <c r="CSH80" s="246"/>
      <c r="CSI80" s="251"/>
      <c r="CSJ80" s="250"/>
      <c r="CSK80" s="235"/>
      <c r="CSL80" s="235"/>
      <c r="CSM80" s="235"/>
      <c r="CSN80" s="99"/>
      <c r="CSO80" s="235"/>
      <c r="CSP80" s="235"/>
      <c r="CSQ80" s="235"/>
      <c r="CSR80" s="226"/>
      <c r="CSS80" s="252"/>
      <c r="CST80" s="253"/>
      <c r="CSU80" s="228"/>
      <c r="CSV80" s="229"/>
      <c r="CSW80" s="99"/>
      <c r="CSX80" s="254"/>
      <c r="CSY80" s="235"/>
      <c r="CSZ80" s="231"/>
      <c r="CTA80" s="231"/>
      <c r="CTB80" s="140"/>
      <c r="CTC80" s="235"/>
      <c r="CTD80" s="6"/>
      <c r="CTE80" s="6"/>
      <c r="CTF80" s="6"/>
      <c r="CTG80" s="246"/>
      <c r="CTH80" s="251"/>
      <c r="CTI80" s="250"/>
      <c r="CTJ80" s="235"/>
      <c r="CTK80" s="235"/>
      <c r="CTL80" s="235"/>
      <c r="CTM80" s="99"/>
      <c r="CTN80" s="235"/>
      <c r="CTO80" s="235"/>
      <c r="CTP80" s="235"/>
      <c r="CTQ80" s="226"/>
      <c r="CTR80" s="252"/>
      <c r="CTS80" s="253"/>
      <c r="CTT80" s="228"/>
      <c r="CTU80" s="229"/>
      <c r="CTV80" s="99"/>
      <c r="CTW80" s="254"/>
      <c r="CTX80" s="235"/>
      <c r="CTY80" s="231"/>
      <c r="CTZ80" s="231"/>
      <c r="CUA80" s="140"/>
      <c r="CUB80" s="235"/>
      <c r="CUC80" s="6"/>
      <c r="CUD80" s="6"/>
      <c r="CUE80" s="6"/>
      <c r="CUF80" s="246"/>
      <c r="CUG80" s="251"/>
      <c r="CUH80" s="250"/>
      <c r="CUI80" s="235"/>
      <c r="CUJ80" s="235"/>
      <c r="CUK80" s="235"/>
      <c r="CUL80" s="99"/>
      <c r="CUM80" s="235"/>
      <c r="CUN80" s="235"/>
      <c r="CUO80" s="235"/>
      <c r="CUP80" s="226"/>
      <c r="CUQ80" s="252"/>
      <c r="CUR80" s="253"/>
      <c r="CUS80" s="228"/>
      <c r="CUT80" s="229"/>
      <c r="CUU80" s="99"/>
      <c r="CUV80" s="254"/>
      <c r="CUW80" s="235"/>
      <c r="CUX80" s="231"/>
      <c r="CUY80" s="231"/>
      <c r="CUZ80" s="140"/>
      <c r="CVA80" s="235"/>
      <c r="CVB80" s="6"/>
      <c r="CVC80" s="6"/>
      <c r="CVD80" s="6"/>
      <c r="CVE80" s="246"/>
      <c r="CVF80" s="251"/>
      <c r="CVG80" s="250"/>
      <c r="CVH80" s="235"/>
      <c r="CVI80" s="235"/>
      <c r="CVJ80" s="235"/>
      <c r="CVK80" s="99"/>
      <c r="CVL80" s="235"/>
      <c r="CVM80" s="235"/>
      <c r="CVN80" s="235"/>
      <c r="CVO80" s="226"/>
      <c r="CVP80" s="252"/>
      <c r="CVQ80" s="253"/>
      <c r="CVR80" s="228"/>
      <c r="CVS80" s="229"/>
      <c r="CVT80" s="99"/>
      <c r="CVU80" s="254"/>
      <c r="CVV80" s="235"/>
      <c r="CVW80" s="231"/>
      <c r="CVX80" s="231"/>
      <c r="CVY80" s="140"/>
      <c r="CVZ80" s="235"/>
      <c r="CWA80" s="6"/>
      <c r="CWB80" s="6"/>
      <c r="CWC80" s="6"/>
      <c r="CWD80" s="246"/>
      <c r="CWE80" s="251"/>
      <c r="CWF80" s="250"/>
      <c r="CWG80" s="235"/>
      <c r="CWH80" s="235"/>
      <c r="CWI80" s="235"/>
      <c r="CWJ80" s="99"/>
      <c r="CWK80" s="235"/>
      <c r="CWL80" s="235"/>
      <c r="CWM80" s="235"/>
      <c r="CWN80" s="226"/>
      <c r="CWO80" s="252"/>
      <c r="CWP80" s="253"/>
      <c r="CWQ80" s="228"/>
      <c r="CWR80" s="229"/>
      <c r="CWS80" s="99"/>
      <c r="CWT80" s="254"/>
      <c r="CWU80" s="235"/>
      <c r="CWV80" s="231"/>
      <c r="CWW80" s="231"/>
      <c r="CWX80" s="140"/>
      <c r="CWY80" s="235"/>
      <c r="CWZ80" s="6"/>
      <c r="CXA80" s="6"/>
      <c r="CXB80" s="6"/>
      <c r="CXC80" s="246"/>
      <c r="CXD80" s="251"/>
      <c r="CXE80" s="250"/>
      <c r="CXF80" s="235"/>
      <c r="CXG80" s="235"/>
      <c r="CXH80" s="235"/>
      <c r="CXI80" s="99"/>
      <c r="CXJ80" s="235"/>
      <c r="CXK80" s="235"/>
      <c r="CXL80" s="235"/>
      <c r="CXM80" s="226"/>
      <c r="CXN80" s="252"/>
      <c r="CXO80" s="253"/>
      <c r="CXP80" s="228"/>
      <c r="CXQ80" s="229"/>
      <c r="CXR80" s="99"/>
      <c r="CXS80" s="254"/>
      <c r="CXT80" s="235"/>
      <c r="CXU80" s="231"/>
      <c r="CXV80" s="231"/>
      <c r="CXW80" s="140"/>
      <c r="CXX80" s="235"/>
      <c r="CXY80" s="6"/>
      <c r="CXZ80" s="6"/>
      <c r="CYA80" s="6"/>
      <c r="CYB80" s="246"/>
      <c r="CYC80" s="251"/>
      <c r="CYD80" s="250"/>
      <c r="CYE80" s="235"/>
      <c r="CYF80" s="235"/>
      <c r="CYG80" s="235"/>
      <c r="CYH80" s="99"/>
      <c r="CYI80" s="235"/>
      <c r="CYJ80" s="235"/>
      <c r="CYK80" s="235"/>
      <c r="CYL80" s="226"/>
      <c r="CYM80" s="252"/>
      <c r="CYN80" s="253"/>
      <c r="CYO80" s="228"/>
      <c r="CYP80" s="229"/>
      <c r="CYQ80" s="99"/>
      <c r="CYR80" s="254"/>
      <c r="CYS80" s="235"/>
      <c r="CYT80" s="231"/>
      <c r="CYU80" s="231"/>
      <c r="CYV80" s="140"/>
      <c r="CYW80" s="235"/>
      <c r="CYX80" s="6"/>
      <c r="CYY80" s="6"/>
      <c r="CYZ80" s="6"/>
      <c r="CZA80" s="246"/>
      <c r="CZB80" s="251"/>
      <c r="CZC80" s="250"/>
      <c r="CZD80" s="235"/>
      <c r="CZE80" s="235"/>
      <c r="CZF80" s="235"/>
      <c r="CZG80" s="99"/>
      <c r="CZH80" s="235"/>
      <c r="CZI80" s="235"/>
      <c r="CZJ80" s="235"/>
      <c r="CZK80" s="226"/>
      <c r="CZL80" s="252"/>
      <c r="CZM80" s="253"/>
      <c r="CZN80" s="228"/>
      <c r="CZO80" s="229"/>
      <c r="CZP80" s="99"/>
      <c r="CZQ80" s="254"/>
      <c r="CZR80" s="235"/>
      <c r="CZS80" s="231"/>
      <c r="CZT80" s="231"/>
      <c r="CZU80" s="140"/>
      <c r="CZV80" s="235"/>
      <c r="CZW80" s="6"/>
      <c r="CZX80" s="6"/>
      <c r="CZY80" s="6"/>
      <c r="CZZ80" s="246"/>
      <c r="DAA80" s="251"/>
      <c r="DAB80" s="250"/>
      <c r="DAC80" s="235"/>
      <c r="DAD80" s="235"/>
      <c r="DAE80" s="235"/>
      <c r="DAF80" s="99"/>
      <c r="DAG80" s="235"/>
      <c r="DAH80" s="235"/>
      <c r="DAI80" s="235"/>
      <c r="DAJ80" s="226"/>
      <c r="DAK80" s="252"/>
      <c r="DAL80" s="253"/>
      <c r="DAM80" s="228"/>
      <c r="DAN80" s="229"/>
      <c r="DAO80" s="99"/>
      <c r="DAP80" s="254"/>
      <c r="DAQ80" s="235"/>
      <c r="DAR80" s="231"/>
      <c r="DAS80" s="231"/>
      <c r="DAT80" s="140"/>
      <c r="DAU80" s="235"/>
      <c r="DAV80" s="6"/>
      <c r="DAW80" s="6"/>
      <c r="DAX80" s="6"/>
      <c r="DAY80" s="246"/>
      <c r="DAZ80" s="251"/>
      <c r="DBA80" s="250"/>
      <c r="DBB80" s="235"/>
      <c r="DBC80" s="235"/>
      <c r="DBD80" s="235"/>
      <c r="DBE80" s="99"/>
      <c r="DBF80" s="235"/>
      <c r="DBG80" s="235"/>
      <c r="DBH80" s="235"/>
      <c r="DBI80" s="226"/>
      <c r="DBJ80" s="252"/>
      <c r="DBK80" s="253"/>
      <c r="DBL80" s="228"/>
      <c r="DBM80" s="229"/>
      <c r="DBN80" s="99"/>
      <c r="DBO80" s="254"/>
      <c r="DBP80" s="235"/>
      <c r="DBQ80" s="231"/>
      <c r="DBR80" s="231"/>
      <c r="DBS80" s="140"/>
      <c r="DBT80" s="235"/>
      <c r="DBU80" s="6"/>
      <c r="DBV80" s="6"/>
      <c r="DBW80" s="6"/>
      <c r="DBX80" s="246"/>
      <c r="DBY80" s="251"/>
      <c r="DBZ80" s="250"/>
      <c r="DCA80" s="235"/>
      <c r="DCB80" s="235"/>
      <c r="DCC80" s="235"/>
      <c r="DCD80" s="99"/>
      <c r="DCE80" s="235"/>
      <c r="DCF80" s="235"/>
      <c r="DCG80" s="235"/>
      <c r="DCH80" s="226"/>
      <c r="DCI80" s="252"/>
      <c r="DCJ80" s="253"/>
      <c r="DCK80" s="228"/>
      <c r="DCL80" s="229"/>
      <c r="DCM80" s="99"/>
      <c r="DCN80" s="254"/>
      <c r="DCO80" s="235"/>
      <c r="DCP80" s="231"/>
      <c r="DCQ80" s="231"/>
      <c r="DCR80" s="140"/>
      <c r="DCS80" s="235"/>
      <c r="DCT80" s="6"/>
      <c r="DCU80" s="6"/>
      <c r="DCV80" s="6"/>
      <c r="DCW80" s="246"/>
      <c r="DCX80" s="251"/>
      <c r="DCY80" s="250"/>
      <c r="DCZ80" s="235"/>
      <c r="DDA80" s="235"/>
      <c r="DDB80" s="235"/>
      <c r="DDC80" s="99"/>
      <c r="DDD80" s="235"/>
      <c r="DDE80" s="235"/>
      <c r="DDF80" s="235"/>
      <c r="DDG80" s="226"/>
      <c r="DDH80" s="252"/>
      <c r="DDI80" s="253"/>
      <c r="DDJ80" s="228"/>
      <c r="DDK80" s="229"/>
      <c r="DDL80" s="99"/>
      <c r="DDM80" s="254"/>
      <c r="DDN80" s="235"/>
      <c r="DDO80" s="231"/>
      <c r="DDP80" s="231"/>
      <c r="DDQ80" s="140"/>
      <c r="DDR80" s="235"/>
      <c r="DDS80" s="6"/>
      <c r="DDT80" s="6"/>
      <c r="DDU80" s="6"/>
      <c r="DDV80" s="246"/>
      <c r="DDW80" s="251"/>
      <c r="DDX80" s="250"/>
      <c r="DDY80" s="235"/>
      <c r="DDZ80" s="235"/>
      <c r="DEA80" s="235"/>
      <c r="DEB80" s="99"/>
      <c r="DEC80" s="235"/>
      <c r="DED80" s="235"/>
      <c r="DEE80" s="235"/>
      <c r="DEF80" s="226"/>
      <c r="DEG80" s="252"/>
      <c r="DEH80" s="253"/>
      <c r="DEI80" s="228"/>
      <c r="DEJ80" s="229"/>
      <c r="DEK80" s="99"/>
      <c r="DEL80" s="254"/>
      <c r="DEM80" s="235"/>
      <c r="DEN80" s="231"/>
      <c r="DEO80" s="231"/>
      <c r="DEP80" s="140"/>
      <c r="DEQ80" s="235"/>
      <c r="DER80" s="6"/>
      <c r="DES80" s="6"/>
      <c r="DET80" s="6"/>
      <c r="DEU80" s="246"/>
      <c r="DEV80" s="251"/>
      <c r="DEW80" s="250"/>
      <c r="DEX80" s="235"/>
      <c r="DEY80" s="235"/>
      <c r="DEZ80" s="235"/>
      <c r="DFA80" s="99"/>
      <c r="DFB80" s="235"/>
      <c r="DFC80" s="235"/>
      <c r="DFD80" s="235"/>
      <c r="DFE80" s="226"/>
      <c r="DFF80" s="252"/>
      <c r="DFG80" s="253"/>
      <c r="DFH80" s="228"/>
      <c r="DFI80" s="229"/>
      <c r="DFJ80" s="99"/>
      <c r="DFK80" s="254"/>
      <c r="DFL80" s="235"/>
      <c r="DFM80" s="231"/>
      <c r="DFN80" s="231"/>
      <c r="DFO80" s="140"/>
      <c r="DFP80" s="235"/>
      <c r="DFQ80" s="6"/>
      <c r="DFR80" s="6"/>
      <c r="DFS80" s="6"/>
      <c r="DFT80" s="246"/>
      <c r="DFU80" s="251"/>
      <c r="DFV80" s="250"/>
      <c r="DFW80" s="235"/>
      <c r="DFX80" s="235"/>
      <c r="DFY80" s="235"/>
      <c r="DFZ80" s="99"/>
      <c r="DGA80" s="235"/>
      <c r="DGB80" s="235"/>
      <c r="DGC80" s="235"/>
      <c r="DGD80" s="226"/>
      <c r="DGE80" s="252"/>
      <c r="DGF80" s="253"/>
      <c r="DGG80" s="228"/>
      <c r="DGH80" s="229"/>
      <c r="DGI80" s="99"/>
      <c r="DGJ80" s="254"/>
      <c r="DGK80" s="235"/>
      <c r="DGL80" s="231"/>
      <c r="DGM80" s="231"/>
      <c r="DGN80" s="140"/>
      <c r="DGO80" s="235"/>
      <c r="DGP80" s="6"/>
      <c r="DGQ80" s="6"/>
      <c r="DGR80" s="6"/>
      <c r="DGS80" s="246"/>
      <c r="DGT80" s="251"/>
      <c r="DGU80" s="250"/>
      <c r="DGV80" s="235"/>
      <c r="DGW80" s="235"/>
      <c r="DGX80" s="235"/>
      <c r="DGY80" s="99"/>
      <c r="DGZ80" s="235"/>
      <c r="DHA80" s="235"/>
      <c r="DHB80" s="235"/>
      <c r="DHC80" s="226"/>
      <c r="DHD80" s="252"/>
      <c r="DHE80" s="253"/>
      <c r="DHF80" s="228"/>
      <c r="DHG80" s="229"/>
      <c r="DHH80" s="99"/>
      <c r="DHI80" s="254"/>
      <c r="DHJ80" s="235"/>
      <c r="DHK80" s="231"/>
      <c r="DHL80" s="231"/>
      <c r="DHM80" s="140"/>
      <c r="DHN80" s="235"/>
      <c r="DHO80" s="6"/>
      <c r="DHP80" s="6"/>
      <c r="DHQ80" s="6"/>
      <c r="DHR80" s="246"/>
      <c r="DHS80" s="251"/>
      <c r="DHT80" s="250"/>
      <c r="DHU80" s="235"/>
      <c r="DHV80" s="235"/>
      <c r="DHW80" s="235"/>
      <c r="DHX80" s="99"/>
      <c r="DHY80" s="235"/>
      <c r="DHZ80" s="235"/>
      <c r="DIA80" s="235"/>
      <c r="DIB80" s="226"/>
      <c r="DIC80" s="252"/>
      <c r="DID80" s="253"/>
      <c r="DIE80" s="228"/>
      <c r="DIF80" s="229"/>
      <c r="DIG80" s="99"/>
      <c r="DIH80" s="254"/>
      <c r="DII80" s="235"/>
      <c r="DIJ80" s="231"/>
      <c r="DIK80" s="231"/>
      <c r="DIL80" s="140"/>
      <c r="DIM80" s="235"/>
      <c r="DIN80" s="6"/>
      <c r="DIO80" s="6"/>
      <c r="DIP80" s="6"/>
      <c r="DIQ80" s="246"/>
      <c r="DIR80" s="251"/>
      <c r="DIS80" s="250"/>
      <c r="DIT80" s="235"/>
      <c r="DIU80" s="235"/>
      <c r="DIV80" s="235"/>
      <c r="DIW80" s="99"/>
      <c r="DIX80" s="235"/>
      <c r="DIY80" s="235"/>
      <c r="DIZ80" s="235"/>
      <c r="DJA80" s="226"/>
      <c r="DJB80" s="252"/>
      <c r="DJC80" s="253"/>
      <c r="DJD80" s="228"/>
      <c r="DJE80" s="229"/>
      <c r="DJF80" s="99"/>
      <c r="DJG80" s="254"/>
      <c r="DJH80" s="235"/>
      <c r="DJI80" s="231"/>
      <c r="DJJ80" s="231"/>
      <c r="DJK80" s="140"/>
      <c r="DJL80" s="235"/>
      <c r="DJM80" s="6"/>
      <c r="DJN80" s="6"/>
      <c r="DJO80" s="6"/>
      <c r="DJP80" s="246"/>
      <c r="DJQ80" s="251"/>
      <c r="DJR80" s="250"/>
      <c r="DJS80" s="235"/>
      <c r="DJT80" s="235"/>
      <c r="DJU80" s="235"/>
      <c r="DJV80" s="99"/>
      <c r="DJW80" s="235"/>
      <c r="DJX80" s="235"/>
      <c r="DJY80" s="235"/>
      <c r="DJZ80" s="226"/>
      <c r="DKA80" s="252"/>
      <c r="DKB80" s="253"/>
      <c r="DKC80" s="228"/>
      <c r="DKD80" s="229"/>
      <c r="DKE80" s="99"/>
      <c r="DKF80" s="254"/>
      <c r="DKG80" s="235"/>
      <c r="DKH80" s="231"/>
      <c r="DKI80" s="231"/>
      <c r="DKJ80" s="140"/>
      <c r="DKK80" s="235"/>
      <c r="DKL80" s="6"/>
      <c r="DKM80" s="6"/>
      <c r="DKN80" s="6"/>
      <c r="DKO80" s="246"/>
      <c r="DKP80" s="251"/>
      <c r="DKQ80" s="250"/>
      <c r="DKR80" s="235"/>
      <c r="DKS80" s="235"/>
      <c r="DKT80" s="235"/>
      <c r="DKU80" s="99"/>
      <c r="DKV80" s="235"/>
      <c r="DKW80" s="235"/>
      <c r="DKX80" s="235"/>
      <c r="DKY80" s="226"/>
      <c r="DKZ80" s="252"/>
      <c r="DLA80" s="253"/>
      <c r="DLB80" s="228"/>
      <c r="DLC80" s="229"/>
      <c r="DLD80" s="99"/>
      <c r="DLE80" s="254"/>
      <c r="DLF80" s="235"/>
      <c r="DLG80" s="231"/>
      <c r="DLH80" s="231"/>
      <c r="DLI80" s="140"/>
      <c r="DLJ80" s="235"/>
      <c r="DLK80" s="6"/>
      <c r="DLL80" s="6"/>
      <c r="DLM80" s="6"/>
      <c r="DLN80" s="246"/>
      <c r="DLO80" s="251"/>
      <c r="DLP80" s="250"/>
      <c r="DLQ80" s="235"/>
      <c r="DLR80" s="235"/>
      <c r="DLS80" s="235"/>
      <c r="DLT80" s="99"/>
      <c r="DLU80" s="235"/>
      <c r="DLV80" s="235"/>
      <c r="DLW80" s="235"/>
      <c r="DLX80" s="226"/>
      <c r="DLY80" s="252"/>
      <c r="DLZ80" s="253"/>
      <c r="DMA80" s="228"/>
      <c r="DMB80" s="229"/>
      <c r="DMC80" s="99"/>
      <c r="DMD80" s="254"/>
      <c r="DME80" s="235"/>
      <c r="DMF80" s="231"/>
      <c r="DMG80" s="231"/>
      <c r="DMH80" s="140"/>
      <c r="DMI80" s="235"/>
      <c r="DMJ80" s="6"/>
      <c r="DMK80" s="6"/>
      <c r="DML80" s="6"/>
      <c r="DMM80" s="246"/>
      <c r="DMN80" s="251"/>
      <c r="DMO80" s="250"/>
      <c r="DMP80" s="235"/>
      <c r="DMQ80" s="235"/>
      <c r="DMR80" s="235"/>
      <c r="DMS80" s="99"/>
      <c r="DMT80" s="235"/>
      <c r="DMU80" s="235"/>
      <c r="DMV80" s="235"/>
      <c r="DMW80" s="226"/>
      <c r="DMX80" s="252"/>
      <c r="DMY80" s="253"/>
      <c r="DMZ80" s="228"/>
      <c r="DNA80" s="229"/>
      <c r="DNB80" s="99"/>
      <c r="DNC80" s="254"/>
      <c r="DND80" s="235"/>
      <c r="DNE80" s="231"/>
      <c r="DNF80" s="231"/>
      <c r="DNG80" s="140"/>
      <c r="DNH80" s="235"/>
      <c r="DNI80" s="6"/>
      <c r="DNJ80" s="6"/>
      <c r="DNK80" s="6"/>
      <c r="DNL80" s="246"/>
      <c r="DNM80" s="251"/>
      <c r="DNN80" s="250"/>
      <c r="DNO80" s="235"/>
      <c r="DNP80" s="235"/>
      <c r="DNQ80" s="235"/>
      <c r="DNR80" s="99"/>
      <c r="DNS80" s="235"/>
      <c r="DNT80" s="235"/>
      <c r="DNU80" s="235"/>
      <c r="DNV80" s="226"/>
      <c r="DNW80" s="252"/>
      <c r="DNX80" s="253"/>
      <c r="DNY80" s="228"/>
      <c r="DNZ80" s="229"/>
      <c r="DOA80" s="99"/>
      <c r="DOB80" s="254"/>
      <c r="DOC80" s="235"/>
      <c r="DOD80" s="231"/>
      <c r="DOE80" s="231"/>
      <c r="DOF80" s="140"/>
      <c r="DOG80" s="235"/>
      <c r="DOH80" s="6"/>
      <c r="DOI80" s="6"/>
      <c r="DOJ80" s="6"/>
      <c r="DOK80" s="246"/>
      <c r="DOL80" s="251"/>
      <c r="DOM80" s="250"/>
      <c r="DON80" s="235"/>
      <c r="DOO80" s="235"/>
      <c r="DOP80" s="235"/>
      <c r="DOQ80" s="99"/>
      <c r="DOR80" s="235"/>
      <c r="DOS80" s="235"/>
      <c r="DOT80" s="235"/>
      <c r="DOU80" s="226"/>
      <c r="DOV80" s="252"/>
      <c r="DOW80" s="253"/>
      <c r="DOX80" s="228"/>
      <c r="DOY80" s="229"/>
      <c r="DOZ80" s="99"/>
      <c r="DPA80" s="254"/>
      <c r="DPB80" s="235"/>
      <c r="DPC80" s="231"/>
      <c r="DPD80" s="231"/>
      <c r="DPE80" s="140"/>
      <c r="DPF80" s="235"/>
      <c r="DPG80" s="6"/>
      <c r="DPH80" s="6"/>
      <c r="DPI80" s="6"/>
      <c r="DPJ80" s="246"/>
      <c r="DPK80" s="251"/>
      <c r="DPL80" s="250"/>
      <c r="DPM80" s="235"/>
      <c r="DPN80" s="235"/>
      <c r="DPO80" s="235"/>
      <c r="DPP80" s="99"/>
      <c r="DPQ80" s="235"/>
      <c r="DPR80" s="235"/>
      <c r="DPS80" s="235"/>
      <c r="DPT80" s="226"/>
      <c r="DPU80" s="252"/>
      <c r="DPV80" s="253"/>
      <c r="DPW80" s="228"/>
      <c r="DPX80" s="229"/>
      <c r="DPY80" s="99"/>
      <c r="DPZ80" s="254"/>
      <c r="DQA80" s="235"/>
      <c r="DQB80" s="231"/>
      <c r="DQC80" s="231"/>
      <c r="DQD80" s="140"/>
      <c r="DQE80" s="235"/>
      <c r="DQF80" s="6"/>
      <c r="DQG80" s="6"/>
      <c r="DQH80" s="6"/>
      <c r="DQI80" s="246"/>
      <c r="DQJ80" s="251"/>
      <c r="DQK80" s="250"/>
      <c r="DQL80" s="235"/>
      <c r="DQM80" s="235"/>
      <c r="DQN80" s="235"/>
      <c r="DQO80" s="99"/>
      <c r="DQP80" s="235"/>
      <c r="DQQ80" s="235"/>
      <c r="DQR80" s="235"/>
      <c r="DQS80" s="226"/>
      <c r="DQT80" s="252"/>
      <c r="DQU80" s="253"/>
      <c r="DQV80" s="228"/>
      <c r="DQW80" s="229"/>
      <c r="DQX80" s="99"/>
      <c r="DQY80" s="254"/>
      <c r="DQZ80" s="235"/>
      <c r="DRA80" s="231"/>
      <c r="DRB80" s="231"/>
      <c r="DRC80" s="140"/>
      <c r="DRD80" s="235"/>
      <c r="DRE80" s="6"/>
      <c r="DRF80" s="6"/>
      <c r="DRG80" s="6"/>
      <c r="DRH80" s="246"/>
      <c r="DRI80" s="251"/>
      <c r="DRJ80" s="250"/>
      <c r="DRK80" s="235"/>
      <c r="DRL80" s="235"/>
      <c r="DRM80" s="235"/>
      <c r="DRN80" s="99"/>
      <c r="DRO80" s="235"/>
      <c r="DRP80" s="235"/>
      <c r="DRQ80" s="235"/>
      <c r="DRR80" s="226"/>
      <c r="DRS80" s="252"/>
      <c r="DRT80" s="253"/>
      <c r="DRU80" s="228"/>
      <c r="DRV80" s="229"/>
      <c r="DRW80" s="99"/>
      <c r="DRX80" s="254"/>
      <c r="DRY80" s="235"/>
      <c r="DRZ80" s="231"/>
      <c r="DSA80" s="231"/>
      <c r="DSB80" s="140"/>
      <c r="DSC80" s="235"/>
      <c r="DSD80" s="6"/>
      <c r="DSE80" s="6"/>
      <c r="DSF80" s="6"/>
      <c r="DSG80" s="246"/>
      <c r="DSH80" s="251"/>
      <c r="DSI80" s="250"/>
      <c r="DSJ80" s="235"/>
      <c r="DSK80" s="235"/>
      <c r="DSL80" s="235"/>
      <c r="DSM80" s="99"/>
      <c r="DSN80" s="235"/>
      <c r="DSO80" s="235"/>
      <c r="DSP80" s="235"/>
      <c r="DSQ80" s="226"/>
      <c r="DSR80" s="252"/>
      <c r="DSS80" s="253"/>
      <c r="DST80" s="228"/>
      <c r="DSU80" s="229"/>
      <c r="DSV80" s="99"/>
      <c r="DSW80" s="254"/>
      <c r="DSX80" s="235"/>
      <c r="DSY80" s="231"/>
      <c r="DSZ80" s="231"/>
      <c r="DTA80" s="140"/>
      <c r="DTB80" s="235"/>
      <c r="DTC80" s="6"/>
      <c r="DTD80" s="6"/>
      <c r="DTE80" s="6"/>
      <c r="DTF80" s="246"/>
      <c r="DTG80" s="251"/>
      <c r="DTH80" s="250"/>
      <c r="DTI80" s="235"/>
      <c r="DTJ80" s="235"/>
      <c r="DTK80" s="235"/>
      <c r="DTL80" s="99"/>
      <c r="DTM80" s="235"/>
      <c r="DTN80" s="235"/>
      <c r="DTO80" s="235"/>
      <c r="DTP80" s="226"/>
      <c r="DTQ80" s="252"/>
      <c r="DTR80" s="253"/>
      <c r="DTS80" s="228"/>
      <c r="DTT80" s="229"/>
      <c r="DTU80" s="99"/>
      <c r="DTV80" s="254"/>
      <c r="DTW80" s="235"/>
      <c r="DTX80" s="231"/>
      <c r="DTY80" s="231"/>
      <c r="DTZ80" s="140"/>
      <c r="DUA80" s="235"/>
      <c r="DUB80" s="6"/>
      <c r="DUC80" s="6"/>
      <c r="DUD80" s="6"/>
      <c r="DUE80" s="246"/>
      <c r="DUF80" s="251"/>
      <c r="DUG80" s="250"/>
      <c r="DUH80" s="235"/>
      <c r="DUI80" s="235"/>
      <c r="DUJ80" s="235"/>
      <c r="DUK80" s="99"/>
      <c r="DUL80" s="235"/>
      <c r="DUM80" s="235"/>
      <c r="DUN80" s="235"/>
      <c r="DUO80" s="226"/>
      <c r="DUP80" s="252"/>
      <c r="DUQ80" s="253"/>
      <c r="DUR80" s="228"/>
      <c r="DUS80" s="229"/>
      <c r="DUT80" s="99"/>
      <c r="DUU80" s="254"/>
      <c r="DUV80" s="235"/>
      <c r="DUW80" s="231"/>
      <c r="DUX80" s="231"/>
      <c r="DUY80" s="140"/>
      <c r="DUZ80" s="235"/>
      <c r="DVA80" s="6"/>
      <c r="DVB80" s="6"/>
      <c r="DVC80" s="6"/>
      <c r="DVD80" s="246"/>
      <c r="DVE80" s="251"/>
      <c r="DVF80" s="250"/>
      <c r="DVG80" s="235"/>
      <c r="DVH80" s="235"/>
      <c r="DVI80" s="235"/>
      <c r="DVJ80" s="99"/>
      <c r="DVK80" s="235"/>
      <c r="DVL80" s="235"/>
      <c r="DVM80" s="235"/>
      <c r="DVN80" s="226"/>
      <c r="DVO80" s="252"/>
      <c r="DVP80" s="253"/>
      <c r="DVQ80" s="228"/>
      <c r="DVR80" s="229"/>
      <c r="DVS80" s="99"/>
      <c r="DVT80" s="254"/>
      <c r="DVU80" s="235"/>
      <c r="DVV80" s="231"/>
      <c r="DVW80" s="231"/>
      <c r="DVX80" s="140"/>
      <c r="DVY80" s="235"/>
      <c r="DVZ80" s="6"/>
      <c r="DWA80" s="6"/>
      <c r="DWB80" s="6"/>
      <c r="DWC80" s="246"/>
      <c r="DWD80" s="251"/>
      <c r="DWE80" s="250"/>
      <c r="DWF80" s="235"/>
      <c r="DWG80" s="235"/>
      <c r="DWH80" s="235"/>
      <c r="DWI80" s="99"/>
      <c r="DWJ80" s="235"/>
      <c r="DWK80" s="235"/>
      <c r="DWL80" s="235"/>
      <c r="DWM80" s="226"/>
      <c r="DWN80" s="252"/>
      <c r="DWO80" s="253"/>
      <c r="DWP80" s="228"/>
      <c r="DWQ80" s="229"/>
      <c r="DWR80" s="99"/>
      <c r="DWS80" s="254"/>
      <c r="DWT80" s="235"/>
      <c r="DWU80" s="231"/>
      <c r="DWV80" s="231"/>
      <c r="DWW80" s="140"/>
      <c r="DWX80" s="235"/>
      <c r="DWY80" s="6"/>
      <c r="DWZ80" s="6"/>
      <c r="DXA80" s="6"/>
      <c r="DXB80" s="246"/>
      <c r="DXC80" s="251"/>
      <c r="DXD80" s="250"/>
      <c r="DXE80" s="235"/>
      <c r="DXF80" s="235"/>
      <c r="DXG80" s="235"/>
      <c r="DXH80" s="99"/>
      <c r="DXI80" s="235"/>
      <c r="DXJ80" s="235"/>
      <c r="DXK80" s="235"/>
      <c r="DXL80" s="226"/>
      <c r="DXM80" s="252"/>
      <c r="DXN80" s="253"/>
      <c r="DXO80" s="228"/>
      <c r="DXP80" s="229"/>
      <c r="DXQ80" s="99"/>
      <c r="DXR80" s="254"/>
      <c r="DXS80" s="235"/>
      <c r="DXT80" s="231"/>
      <c r="DXU80" s="231"/>
      <c r="DXV80" s="140"/>
      <c r="DXW80" s="235"/>
      <c r="DXX80" s="6"/>
      <c r="DXY80" s="6"/>
      <c r="DXZ80" s="6"/>
      <c r="DYA80" s="246"/>
      <c r="DYB80" s="251"/>
      <c r="DYC80" s="250"/>
      <c r="DYD80" s="235"/>
      <c r="DYE80" s="235"/>
      <c r="DYF80" s="235"/>
      <c r="DYG80" s="99"/>
      <c r="DYH80" s="235"/>
      <c r="DYI80" s="235"/>
      <c r="DYJ80" s="235"/>
      <c r="DYK80" s="226"/>
      <c r="DYL80" s="252"/>
      <c r="DYM80" s="253"/>
      <c r="DYN80" s="228"/>
      <c r="DYO80" s="229"/>
      <c r="DYP80" s="99"/>
      <c r="DYQ80" s="254"/>
      <c r="DYR80" s="235"/>
      <c r="DYS80" s="231"/>
      <c r="DYT80" s="231"/>
      <c r="DYU80" s="140"/>
      <c r="DYV80" s="235"/>
      <c r="DYW80" s="6"/>
      <c r="DYX80" s="6"/>
      <c r="DYY80" s="6"/>
      <c r="DYZ80" s="246"/>
      <c r="DZA80" s="251"/>
      <c r="DZB80" s="250"/>
      <c r="DZC80" s="235"/>
      <c r="DZD80" s="235"/>
      <c r="DZE80" s="235"/>
      <c r="DZF80" s="99"/>
      <c r="DZG80" s="235"/>
      <c r="DZH80" s="235"/>
      <c r="DZI80" s="235"/>
      <c r="DZJ80" s="226"/>
      <c r="DZK80" s="252"/>
      <c r="DZL80" s="253"/>
      <c r="DZM80" s="228"/>
      <c r="DZN80" s="229"/>
      <c r="DZO80" s="99"/>
      <c r="DZP80" s="254"/>
      <c r="DZQ80" s="235"/>
      <c r="DZR80" s="231"/>
      <c r="DZS80" s="231"/>
      <c r="DZT80" s="140"/>
      <c r="DZU80" s="235"/>
      <c r="DZV80" s="6"/>
      <c r="DZW80" s="6"/>
      <c r="DZX80" s="6"/>
      <c r="DZY80" s="246"/>
      <c r="DZZ80" s="251"/>
      <c r="EAA80" s="250"/>
      <c r="EAB80" s="235"/>
      <c r="EAC80" s="235"/>
      <c r="EAD80" s="235"/>
      <c r="EAE80" s="99"/>
      <c r="EAF80" s="235"/>
      <c r="EAG80" s="235"/>
      <c r="EAH80" s="235"/>
      <c r="EAI80" s="226"/>
      <c r="EAJ80" s="252"/>
      <c r="EAK80" s="253"/>
      <c r="EAL80" s="228"/>
      <c r="EAM80" s="229"/>
      <c r="EAN80" s="99"/>
      <c r="EAO80" s="254"/>
      <c r="EAP80" s="235"/>
      <c r="EAQ80" s="231"/>
      <c r="EAR80" s="231"/>
      <c r="EAS80" s="140"/>
      <c r="EAT80" s="235"/>
      <c r="EAU80" s="6"/>
      <c r="EAV80" s="6"/>
      <c r="EAW80" s="6"/>
      <c r="EAX80" s="246"/>
      <c r="EAY80" s="251"/>
      <c r="EAZ80" s="250"/>
      <c r="EBA80" s="235"/>
      <c r="EBB80" s="235"/>
      <c r="EBC80" s="235"/>
      <c r="EBD80" s="99"/>
      <c r="EBE80" s="235"/>
      <c r="EBF80" s="235"/>
      <c r="EBG80" s="235"/>
      <c r="EBH80" s="226"/>
      <c r="EBI80" s="252"/>
      <c r="EBJ80" s="253"/>
      <c r="EBK80" s="228"/>
      <c r="EBL80" s="229"/>
      <c r="EBM80" s="99"/>
      <c r="EBN80" s="254"/>
      <c r="EBO80" s="235"/>
      <c r="EBP80" s="231"/>
      <c r="EBQ80" s="231"/>
      <c r="EBR80" s="140"/>
      <c r="EBS80" s="235"/>
      <c r="EBT80" s="6"/>
      <c r="EBU80" s="6"/>
      <c r="EBV80" s="6"/>
      <c r="EBW80" s="246"/>
      <c r="EBX80" s="251"/>
      <c r="EBY80" s="250"/>
      <c r="EBZ80" s="235"/>
      <c r="ECA80" s="235"/>
      <c r="ECB80" s="235"/>
      <c r="ECC80" s="99"/>
      <c r="ECD80" s="235"/>
      <c r="ECE80" s="235"/>
      <c r="ECF80" s="235"/>
      <c r="ECG80" s="226"/>
      <c r="ECH80" s="252"/>
      <c r="ECI80" s="253"/>
      <c r="ECJ80" s="228"/>
      <c r="ECK80" s="229"/>
      <c r="ECL80" s="99"/>
      <c r="ECM80" s="254"/>
      <c r="ECN80" s="235"/>
      <c r="ECO80" s="231"/>
      <c r="ECP80" s="231"/>
      <c r="ECQ80" s="140"/>
      <c r="ECR80" s="235"/>
      <c r="ECS80" s="6"/>
      <c r="ECT80" s="6"/>
      <c r="ECU80" s="6"/>
      <c r="ECV80" s="246"/>
      <c r="ECW80" s="251"/>
      <c r="ECX80" s="250"/>
      <c r="ECY80" s="235"/>
      <c r="ECZ80" s="235"/>
      <c r="EDA80" s="235"/>
      <c r="EDB80" s="99"/>
      <c r="EDC80" s="235"/>
      <c r="EDD80" s="235"/>
      <c r="EDE80" s="235"/>
      <c r="EDF80" s="226"/>
      <c r="EDG80" s="252"/>
      <c r="EDH80" s="253"/>
      <c r="EDI80" s="228"/>
      <c r="EDJ80" s="229"/>
      <c r="EDK80" s="99"/>
      <c r="EDL80" s="254"/>
      <c r="EDM80" s="235"/>
      <c r="EDN80" s="231"/>
      <c r="EDO80" s="231"/>
      <c r="EDP80" s="140"/>
      <c r="EDQ80" s="235"/>
      <c r="EDR80" s="6"/>
      <c r="EDS80" s="6"/>
      <c r="EDT80" s="6"/>
      <c r="EDU80" s="246"/>
      <c r="EDV80" s="251"/>
      <c r="EDW80" s="250"/>
      <c r="EDX80" s="235"/>
      <c r="EDY80" s="235"/>
      <c r="EDZ80" s="235"/>
      <c r="EEA80" s="99"/>
      <c r="EEB80" s="235"/>
      <c r="EEC80" s="235"/>
      <c r="EED80" s="235"/>
      <c r="EEE80" s="226"/>
      <c r="EEF80" s="252"/>
      <c r="EEG80" s="253"/>
      <c r="EEH80" s="228"/>
      <c r="EEI80" s="229"/>
      <c r="EEJ80" s="99"/>
      <c r="EEK80" s="254"/>
      <c r="EEL80" s="235"/>
      <c r="EEM80" s="231"/>
      <c r="EEN80" s="231"/>
      <c r="EEO80" s="140"/>
      <c r="EEP80" s="235"/>
      <c r="EEQ80" s="6"/>
      <c r="EER80" s="6"/>
      <c r="EES80" s="6"/>
      <c r="EET80" s="246"/>
      <c r="EEU80" s="251"/>
      <c r="EEV80" s="250"/>
      <c r="EEW80" s="235"/>
      <c r="EEX80" s="235"/>
      <c r="EEY80" s="235"/>
      <c r="EEZ80" s="99"/>
      <c r="EFA80" s="235"/>
      <c r="EFB80" s="235"/>
      <c r="EFC80" s="235"/>
      <c r="EFD80" s="226"/>
      <c r="EFE80" s="252"/>
      <c r="EFF80" s="253"/>
      <c r="EFG80" s="228"/>
      <c r="EFH80" s="229"/>
      <c r="EFI80" s="99"/>
      <c r="EFJ80" s="254"/>
      <c r="EFK80" s="235"/>
      <c r="EFL80" s="231"/>
      <c r="EFM80" s="231"/>
      <c r="EFN80" s="140"/>
      <c r="EFO80" s="235"/>
      <c r="EFP80" s="6"/>
      <c r="EFQ80" s="6"/>
      <c r="EFR80" s="6"/>
      <c r="EFS80" s="246"/>
      <c r="EFT80" s="251"/>
      <c r="EFU80" s="250"/>
      <c r="EFV80" s="235"/>
      <c r="EFW80" s="235"/>
      <c r="EFX80" s="235"/>
      <c r="EFY80" s="99"/>
      <c r="EFZ80" s="235"/>
      <c r="EGA80" s="235"/>
      <c r="EGB80" s="235"/>
      <c r="EGC80" s="226"/>
      <c r="EGD80" s="252"/>
      <c r="EGE80" s="253"/>
      <c r="EGF80" s="228"/>
      <c r="EGG80" s="229"/>
      <c r="EGH80" s="99"/>
      <c r="EGI80" s="254"/>
      <c r="EGJ80" s="235"/>
      <c r="EGK80" s="231"/>
      <c r="EGL80" s="231"/>
      <c r="EGM80" s="140"/>
      <c r="EGN80" s="235"/>
      <c r="EGO80" s="6"/>
      <c r="EGP80" s="6"/>
      <c r="EGQ80" s="6"/>
      <c r="EGR80" s="246"/>
      <c r="EGS80" s="251"/>
      <c r="EGT80" s="250"/>
      <c r="EGU80" s="235"/>
      <c r="EGV80" s="235"/>
      <c r="EGW80" s="235"/>
      <c r="EGX80" s="99"/>
      <c r="EGY80" s="235"/>
      <c r="EGZ80" s="235"/>
      <c r="EHA80" s="235"/>
      <c r="EHB80" s="226"/>
      <c r="EHC80" s="252"/>
      <c r="EHD80" s="253"/>
      <c r="EHE80" s="228"/>
      <c r="EHF80" s="229"/>
      <c r="EHG80" s="99"/>
      <c r="EHH80" s="254"/>
      <c r="EHI80" s="235"/>
      <c r="EHJ80" s="231"/>
      <c r="EHK80" s="231"/>
      <c r="EHL80" s="140"/>
      <c r="EHM80" s="235"/>
      <c r="EHN80" s="6"/>
      <c r="EHO80" s="6"/>
      <c r="EHP80" s="6"/>
      <c r="EHQ80" s="246"/>
      <c r="EHR80" s="251"/>
      <c r="EHS80" s="250"/>
      <c r="EHT80" s="235"/>
      <c r="EHU80" s="235"/>
      <c r="EHV80" s="235"/>
      <c r="EHW80" s="99"/>
      <c r="EHX80" s="235"/>
      <c r="EHY80" s="235"/>
      <c r="EHZ80" s="235"/>
      <c r="EIA80" s="226"/>
      <c r="EIB80" s="252"/>
      <c r="EIC80" s="253"/>
      <c r="EID80" s="228"/>
      <c r="EIE80" s="229"/>
      <c r="EIF80" s="99"/>
      <c r="EIG80" s="254"/>
      <c r="EIH80" s="235"/>
      <c r="EII80" s="231"/>
      <c r="EIJ80" s="231"/>
      <c r="EIK80" s="140"/>
      <c r="EIL80" s="235"/>
      <c r="EIM80" s="6"/>
      <c r="EIN80" s="6"/>
      <c r="EIO80" s="6"/>
      <c r="EIP80" s="246"/>
      <c r="EIQ80" s="251"/>
      <c r="EIR80" s="250"/>
      <c r="EIS80" s="235"/>
      <c r="EIT80" s="235"/>
      <c r="EIU80" s="235"/>
      <c r="EIV80" s="99"/>
      <c r="EIW80" s="235"/>
      <c r="EIX80" s="235"/>
      <c r="EIY80" s="235"/>
      <c r="EIZ80" s="226"/>
      <c r="EJA80" s="252"/>
      <c r="EJB80" s="253"/>
      <c r="EJC80" s="228"/>
      <c r="EJD80" s="229"/>
      <c r="EJE80" s="99"/>
      <c r="EJF80" s="254"/>
      <c r="EJG80" s="235"/>
      <c r="EJH80" s="231"/>
      <c r="EJI80" s="231"/>
      <c r="EJJ80" s="140"/>
      <c r="EJK80" s="235"/>
      <c r="EJL80" s="6"/>
      <c r="EJM80" s="6"/>
      <c r="EJN80" s="6"/>
      <c r="EJO80" s="246"/>
      <c r="EJP80" s="251"/>
      <c r="EJQ80" s="250"/>
      <c r="EJR80" s="235"/>
      <c r="EJS80" s="235"/>
      <c r="EJT80" s="235"/>
      <c r="EJU80" s="99"/>
      <c r="EJV80" s="235"/>
      <c r="EJW80" s="235"/>
      <c r="EJX80" s="235"/>
      <c r="EJY80" s="226"/>
      <c r="EJZ80" s="252"/>
      <c r="EKA80" s="253"/>
      <c r="EKB80" s="228"/>
      <c r="EKC80" s="229"/>
      <c r="EKD80" s="99"/>
      <c r="EKE80" s="254"/>
      <c r="EKF80" s="235"/>
      <c r="EKG80" s="231"/>
      <c r="EKH80" s="231"/>
      <c r="EKI80" s="140"/>
      <c r="EKJ80" s="235"/>
      <c r="EKK80" s="6"/>
      <c r="EKL80" s="6"/>
      <c r="EKM80" s="6"/>
      <c r="EKN80" s="246"/>
      <c r="EKO80" s="251"/>
      <c r="EKP80" s="250"/>
      <c r="EKQ80" s="235"/>
      <c r="EKR80" s="235"/>
      <c r="EKS80" s="235"/>
      <c r="EKT80" s="99"/>
      <c r="EKU80" s="235"/>
      <c r="EKV80" s="235"/>
      <c r="EKW80" s="235"/>
      <c r="EKX80" s="226"/>
      <c r="EKY80" s="252"/>
      <c r="EKZ80" s="253"/>
      <c r="ELA80" s="228"/>
      <c r="ELB80" s="229"/>
      <c r="ELC80" s="99"/>
      <c r="ELD80" s="254"/>
      <c r="ELE80" s="235"/>
      <c r="ELF80" s="231"/>
      <c r="ELG80" s="231"/>
      <c r="ELH80" s="140"/>
      <c r="ELI80" s="235"/>
      <c r="ELJ80" s="6"/>
      <c r="ELK80" s="6"/>
      <c r="ELL80" s="6"/>
      <c r="ELM80" s="246"/>
      <c r="ELN80" s="251"/>
      <c r="ELO80" s="250"/>
      <c r="ELP80" s="235"/>
      <c r="ELQ80" s="235"/>
      <c r="ELR80" s="235"/>
      <c r="ELS80" s="99"/>
      <c r="ELT80" s="235"/>
      <c r="ELU80" s="235"/>
      <c r="ELV80" s="235"/>
      <c r="ELW80" s="226"/>
      <c r="ELX80" s="252"/>
      <c r="ELY80" s="253"/>
      <c r="ELZ80" s="228"/>
      <c r="EMA80" s="229"/>
      <c r="EMB80" s="99"/>
      <c r="EMC80" s="254"/>
      <c r="EMD80" s="235"/>
      <c r="EME80" s="231"/>
      <c r="EMF80" s="231"/>
      <c r="EMG80" s="140"/>
      <c r="EMH80" s="235"/>
      <c r="EMI80" s="6"/>
      <c r="EMJ80" s="6"/>
      <c r="EMK80" s="6"/>
      <c r="EML80" s="246"/>
      <c r="EMM80" s="251"/>
      <c r="EMN80" s="250"/>
      <c r="EMO80" s="235"/>
      <c r="EMP80" s="235"/>
      <c r="EMQ80" s="235"/>
      <c r="EMR80" s="99"/>
      <c r="EMS80" s="235"/>
      <c r="EMT80" s="235"/>
      <c r="EMU80" s="235"/>
      <c r="EMV80" s="226"/>
      <c r="EMW80" s="252"/>
      <c r="EMX80" s="253"/>
      <c r="EMY80" s="228"/>
      <c r="EMZ80" s="229"/>
      <c r="ENA80" s="99"/>
      <c r="ENB80" s="254"/>
      <c r="ENC80" s="235"/>
      <c r="END80" s="231"/>
      <c r="ENE80" s="231"/>
      <c r="ENF80" s="140"/>
      <c r="ENG80" s="235"/>
      <c r="ENH80" s="6"/>
      <c r="ENI80" s="6"/>
      <c r="ENJ80" s="6"/>
      <c r="ENK80" s="246"/>
      <c r="ENL80" s="251"/>
      <c r="ENM80" s="250"/>
      <c r="ENN80" s="235"/>
      <c r="ENO80" s="235"/>
      <c r="ENP80" s="235"/>
      <c r="ENQ80" s="99"/>
      <c r="ENR80" s="235"/>
      <c r="ENS80" s="235"/>
      <c r="ENT80" s="235"/>
      <c r="ENU80" s="226"/>
      <c r="ENV80" s="252"/>
      <c r="ENW80" s="253"/>
      <c r="ENX80" s="228"/>
      <c r="ENY80" s="229"/>
      <c r="ENZ80" s="99"/>
      <c r="EOA80" s="254"/>
      <c r="EOB80" s="235"/>
      <c r="EOC80" s="231"/>
      <c r="EOD80" s="231"/>
      <c r="EOE80" s="140"/>
      <c r="EOF80" s="235"/>
      <c r="EOG80" s="6"/>
      <c r="EOH80" s="6"/>
      <c r="EOI80" s="6"/>
      <c r="EOJ80" s="246"/>
      <c r="EOK80" s="251"/>
      <c r="EOL80" s="250"/>
      <c r="EOM80" s="235"/>
      <c r="EON80" s="235"/>
      <c r="EOO80" s="235"/>
      <c r="EOP80" s="99"/>
      <c r="EOQ80" s="235"/>
      <c r="EOR80" s="235"/>
      <c r="EOS80" s="235"/>
      <c r="EOT80" s="226"/>
      <c r="EOU80" s="252"/>
      <c r="EOV80" s="253"/>
      <c r="EOW80" s="228"/>
      <c r="EOX80" s="229"/>
      <c r="EOY80" s="99"/>
      <c r="EOZ80" s="254"/>
      <c r="EPA80" s="235"/>
      <c r="EPB80" s="231"/>
      <c r="EPC80" s="231"/>
      <c r="EPD80" s="140"/>
      <c r="EPE80" s="235"/>
      <c r="EPF80" s="6"/>
      <c r="EPG80" s="6"/>
      <c r="EPH80" s="6"/>
      <c r="EPI80" s="246"/>
      <c r="EPJ80" s="251"/>
      <c r="EPK80" s="250"/>
      <c r="EPL80" s="235"/>
      <c r="EPM80" s="235"/>
      <c r="EPN80" s="235"/>
      <c r="EPO80" s="99"/>
      <c r="EPP80" s="235"/>
      <c r="EPQ80" s="235"/>
      <c r="EPR80" s="235"/>
      <c r="EPS80" s="226"/>
      <c r="EPT80" s="252"/>
      <c r="EPU80" s="253"/>
      <c r="EPV80" s="228"/>
      <c r="EPW80" s="229"/>
      <c r="EPX80" s="99"/>
      <c r="EPY80" s="254"/>
      <c r="EPZ80" s="235"/>
      <c r="EQA80" s="231"/>
      <c r="EQB80" s="231"/>
      <c r="EQC80" s="140"/>
      <c r="EQD80" s="235"/>
      <c r="EQE80" s="6"/>
      <c r="EQF80" s="6"/>
      <c r="EQG80" s="6"/>
      <c r="EQH80" s="246"/>
      <c r="EQI80" s="251"/>
      <c r="EQJ80" s="250"/>
      <c r="EQK80" s="235"/>
      <c r="EQL80" s="235"/>
      <c r="EQM80" s="235"/>
      <c r="EQN80" s="99"/>
      <c r="EQO80" s="235"/>
      <c r="EQP80" s="235"/>
      <c r="EQQ80" s="235"/>
      <c r="EQR80" s="226"/>
      <c r="EQS80" s="252"/>
      <c r="EQT80" s="253"/>
      <c r="EQU80" s="228"/>
      <c r="EQV80" s="229"/>
      <c r="EQW80" s="99"/>
      <c r="EQX80" s="254"/>
      <c r="EQY80" s="235"/>
      <c r="EQZ80" s="231"/>
      <c r="ERA80" s="231"/>
      <c r="ERB80" s="140"/>
      <c r="ERC80" s="235"/>
      <c r="ERD80" s="6"/>
      <c r="ERE80" s="6"/>
      <c r="ERF80" s="6"/>
      <c r="ERG80" s="246"/>
      <c r="ERH80" s="251"/>
      <c r="ERI80" s="250"/>
      <c r="ERJ80" s="235"/>
      <c r="ERK80" s="235"/>
      <c r="ERL80" s="235"/>
      <c r="ERM80" s="99"/>
      <c r="ERN80" s="235"/>
      <c r="ERO80" s="235"/>
      <c r="ERP80" s="235"/>
      <c r="ERQ80" s="226"/>
      <c r="ERR80" s="252"/>
      <c r="ERS80" s="253"/>
      <c r="ERT80" s="228"/>
      <c r="ERU80" s="229"/>
      <c r="ERV80" s="99"/>
      <c r="ERW80" s="254"/>
      <c r="ERX80" s="235"/>
      <c r="ERY80" s="231"/>
      <c r="ERZ80" s="231"/>
      <c r="ESA80" s="140"/>
      <c r="ESB80" s="235"/>
      <c r="ESC80" s="6"/>
      <c r="ESD80" s="6"/>
      <c r="ESE80" s="6"/>
      <c r="ESF80" s="246"/>
      <c r="ESG80" s="251"/>
      <c r="ESH80" s="250"/>
      <c r="ESI80" s="235"/>
      <c r="ESJ80" s="235"/>
      <c r="ESK80" s="235"/>
      <c r="ESL80" s="99"/>
      <c r="ESM80" s="235"/>
      <c r="ESN80" s="235"/>
      <c r="ESO80" s="235"/>
      <c r="ESP80" s="226"/>
      <c r="ESQ80" s="252"/>
      <c r="ESR80" s="253"/>
      <c r="ESS80" s="228"/>
      <c r="EST80" s="229"/>
      <c r="ESU80" s="99"/>
      <c r="ESV80" s="254"/>
      <c r="ESW80" s="235"/>
      <c r="ESX80" s="231"/>
      <c r="ESY80" s="231"/>
      <c r="ESZ80" s="140"/>
      <c r="ETA80" s="235"/>
      <c r="ETB80" s="6"/>
      <c r="ETC80" s="6"/>
      <c r="ETD80" s="6"/>
      <c r="ETE80" s="246"/>
      <c r="ETF80" s="251"/>
      <c r="ETG80" s="250"/>
      <c r="ETH80" s="235"/>
      <c r="ETI80" s="235"/>
      <c r="ETJ80" s="235"/>
      <c r="ETK80" s="99"/>
      <c r="ETL80" s="235"/>
      <c r="ETM80" s="235"/>
      <c r="ETN80" s="235"/>
      <c r="ETO80" s="226"/>
      <c r="ETP80" s="252"/>
      <c r="ETQ80" s="253"/>
      <c r="ETR80" s="228"/>
      <c r="ETS80" s="229"/>
      <c r="ETT80" s="99"/>
      <c r="ETU80" s="254"/>
      <c r="ETV80" s="235"/>
      <c r="ETW80" s="231"/>
      <c r="ETX80" s="231"/>
      <c r="ETY80" s="140"/>
      <c r="ETZ80" s="235"/>
      <c r="EUA80" s="6"/>
      <c r="EUB80" s="6"/>
      <c r="EUC80" s="6"/>
      <c r="EUD80" s="246"/>
      <c r="EUE80" s="251"/>
      <c r="EUF80" s="250"/>
      <c r="EUG80" s="235"/>
      <c r="EUH80" s="235"/>
      <c r="EUI80" s="235"/>
      <c r="EUJ80" s="99"/>
      <c r="EUK80" s="235"/>
      <c r="EUL80" s="235"/>
      <c r="EUM80" s="235"/>
      <c r="EUN80" s="226"/>
      <c r="EUO80" s="252"/>
      <c r="EUP80" s="253"/>
      <c r="EUQ80" s="228"/>
      <c r="EUR80" s="229"/>
      <c r="EUS80" s="99"/>
      <c r="EUT80" s="254"/>
      <c r="EUU80" s="235"/>
      <c r="EUV80" s="231"/>
      <c r="EUW80" s="231"/>
      <c r="EUX80" s="140"/>
      <c r="EUY80" s="235"/>
      <c r="EUZ80" s="6"/>
      <c r="EVA80" s="6"/>
      <c r="EVB80" s="6"/>
      <c r="EVC80" s="246"/>
      <c r="EVD80" s="251"/>
      <c r="EVE80" s="250"/>
      <c r="EVF80" s="235"/>
      <c r="EVG80" s="235"/>
      <c r="EVH80" s="235"/>
      <c r="EVI80" s="99"/>
      <c r="EVJ80" s="235"/>
      <c r="EVK80" s="235"/>
      <c r="EVL80" s="235"/>
      <c r="EVM80" s="226"/>
      <c r="EVN80" s="252"/>
      <c r="EVO80" s="253"/>
      <c r="EVP80" s="228"/>
      <c r="EVQ80" s="229"/>
      <c r="EVR80" s="99"/>
      <c r="EVS80" s="254"/>
      <c r="EVT80" s="235"/>
      <c r="EVU80" s="231"/>
      <c r="EVV80" s="231"/>
      <c r="EVW80" s="140"/>
      <c r="EVX80" s="235"/>
      <c r="EVY80" s="6"/>
      <c r="EVZ80" s="6"/>
      <c r="EWA80" s="6"/>
      <c r="EWB80" s="246"/>
      <c r="EWC80" s="251"/>
      <c r="EWD80" s="250"/>
      <c r="EWE80" s="235"/>
      <c r="EWF80" s="235"/>
      <c r="EWG80" s="235"/>
      <c r="EWH80" s="99"/>
      <c r="EWI80" s="235"/>
      <c r="EWJ80" s="235"/>
      <c r="EWK80" s="235"/>
      <c r="EWL80" s="226"/>
      <c r="EWM80" s="252"/>
      <c r="EWN80" s="253"/>
      <c r="EWO80" s="228"/>
      <c r="EWP80" s="229"/>
      <c r="EWQ80" s="99"/>
      <c r="EWR80" s="254"/>
      <c r="EWS80" s="235"/>
      <c r="EWT80" s="231"/>
      <c r="EWU80" s="231"/>
      <c r="EWV80" s="140"/>
      <c r="EWW80" s="235"/>
      <c r="EWX80" s="6"/>
      <c r="EWY80" s="6"/>
      <c r="EWZ80" s="6"/>
      <c r="EXA80" s="246"/>
      <c r="EXB80" s="251"/>
      <c r="EXC80" s="250"/>
      <c r="EXD80" s="235"/>
      <c r="EXE80" s="235"/>
      <c r="EXF80" s="235"/>
      <c r="EXG80" s="99"/>
      <c r="EXH80" s="235"/>
      <c r="EXI80" s="235"/>
      <c r="EXJ80" s="235"/>
      <c r="EXK80" s="226"/>
      <c r="EXL80" s="252"/>
      <c r="EXM80" s="253"/>
      <c r="EXN80" s="228"/>
      <c r="EXO80" s="229"/>
      <c r="EXP80" s="99"/>
      <c r="EXQ80" s="254"/>
      <c r="EXR80" s="235"/>
      <c r="EXS80" s="231"/>
      <c r="EXT80" s="231"/>
      <c r="EXU80" s="140"/>
      <c r="EXV80" s="235"/>
      <c r="EXW80" s="6"/>
      <c r="EXX80" s="6"/>
      <c r="EXY80" s="6"/>
      <c r="EXZ80" s="246"/>
      <c r="EYA80" s="251"/>
      <c r="EYB80" s="250"/>
      <c r="EYC80" s="235"/>
      <c r="EYD80" s="235"/>
      <c r="EYE80" s="235"/>
      <c r="EYF80" s="99"/>
      <c r="EYG80" s="235"/>
      <c r="EYH80" s="235"/>
      <c r="EYI80" s="235"/>
      <c r="EYJ80" s="226"/>
      <c r="EYK80" s="252"/>
      <c r="EYL80" s="253"/>
      <c r="EYM80" s="228"/>
      <c r="EYN80" s="229"/>
      <c r="EYO80" s="99"/>
      <c r="EYP80" s="254"/>
      <c r="EYQ80" s="235"/>
      <c r="EYR80" s="231"/>
      <c r="EYS80" s="231"/>
      <c r="EYT80" s="140"/>
      <c r="EYU80" s="235"/>
      <c r="EYV80" s="6"/>
      <c r="EYW80" s="6"/>
      <c r="EYX80" s="6"/>
      <c r="EYY80" s="246"/>
      <c r="EYZ80" s="251"/>
      <c r="EZA80" s="250"/>
      <c r="EZB80" s="235"/>
      <c r="EZC80" s="235"/>
      <c r="EZD80" s="235"/>
      <c r="EZE80" s="99"/>
      <c r="EZF80" s="235"/>
      <c r="EZG80" s="235"/>
      <c r="EZH80" s="235"/>
      <c r="EZI80" s="226"/>
      <c r="EZJ80" s="252"/>
      <c r="EZK80" s="253"/>
      <c r="EZL80" s="228"/>
      <c r="EZM80" s="229"/>
      <c r="EZN80" s="99"/>
      <c r="EZO80" s="254"/>
      <c r="EZP80" s="235"/>
      <c r="EZQ80" s="231"/>
      <c r="EZR80" s="231"/>
      <c r="EZS80" s="140"/>
      <c r="EZT80" s="235"/>
      <c r="EZU80" s="6"/>
      <c r="EZV80" s="6"/>
      <c r="EZW80" s="6"/>
      <c r="EZX80" s="246"/>
      <c r="EZY80" s="251"/>
      <c r="EZZ80" s="250"/>
      <c r="FAA80" s="235"/>
      <c r="FAB80" s="235"/>
      <c r="FAC80" s="235"/>
      <c r="FAD80" s="99"/>
      <c r="FAE80" s="235"/>
      <c r="FAF80" s="235"/>
      <c r="FAG80" s="235"/>
      <c r="FAH80" s="226"/>
      <c r="FAI80" s="252"/>
      <c r="FAJ80" s="253"/>
      <c r="FAK80" s="228"/>
      <c r="FAL80" s="229"/>
      <c r="FAM80" s="99"/>
      <c r="FAN80" s="254"/>
      <c r="FAO80" s="235"/>
      <c r="FAP80" s="231"/>
      <c r="FAQ80" s="231"/>
      <c r="FAR80" s="140"/>
      <c r="FAS80" s="235"/>
      <c r="FAT80" s="6"/>
      <c r="FAU80" s="6"/>
      <c r="FAV80" s="6"/>
      <c r="FAW80" s="246"/>
      <c r="FAX80" s="251"/>
      <c r="FAY80" s="250"/>
      <c r="FAZ80" s="235"/>
      <c r="FBA80" s="235"/>
      <c r="FBB80" s="235"/>
      <c r="FBC80" s="99"/>
      <c r="FBD80" s="235"/>
      <c r="FBE80" s="235"/>
      <c r="FBF80" s="235"/>
      <c r="FBG80" s="226"/>
      <c r="FBH80" s="252"/>
      <c r="FBI80" s="253"/>
      <c r="FBJ80" s="228"/>
      <c r="FBK80" s="229"/>
      <c r="FBL80" s="99"/>
      <c r="FBM80" s="254"/>
      <c r="FBN80" s="235"/>
      <c r="FBO80" s="231"/>
      <c r="FBP80" s="231"/>
      <c r="FBQ80" s="140"/>
      <c r="FBR80" s="235"/>
      <c r="FBS80" s="6"/>
      <c r="FBT80" s="6"/>
      <c r="FBU80" s="6"/>
      <c r="FBV80" s="246"/>
      <c r="FBW80" s="251"/>
      <c r="FBX80" s="250"/>
      <c r="FBY80" s="235"/>
      <c r="FBZ80" s="235"/>
      <c r="FCA80" s="235"/>
      <c r="FCB80" s="99"/>
      <c r="FCC80" s="235"/>
      <c r="FCD80" s="235"/>
      <c r="FCE80" s="235"/>
      <c r="FCF80" s="226"/>
      <c r="FCG80" s="252"/>
      <c r="FCH80" s="253"/>
      <c r="FCI80" s="228"/>
      <c r="FCJ80" s="229"/>
      <c r="FCK80" s="99"/>
      <c r="FCL80" s="254"/>
      <c r="FCM80" s="235"/>
      <c r="FCN80" s="231"/>
      <c r="FCO80" s="231"/>
      <c r="FCP80" s="140"/>
      <c r="FCQ80" s="235"/>
      <c r="FCR80" s="6"/>
      <c r="FCS80" s="6"/>
      <c r="FCT80" s="6"/>
      <c r="FCU80" s="246"/>
      <c r="FCV80" s="251"/>
      <c r="FCW80" s="250"/>
      <c r="FCX80" s="235"/>
      <c r="FCY80" s="235"/>
      <c r="FCZ80" s="235"/>
      <c r="FDA80" s="99"/>
      <c r="FDB80" s="235"/>
      <c r="FDC80" s="235"/>
      <c r="FDD80" s="235"/>
      <c r="FDE80" s="226"/>
      <c r="FDF80" s="252"/>
      <c r="FDG80" s="253"/>
      <c r="FDH80" s="228"/>
      <c r="FDI80" s="229"/>
      <c r="FDJ80" s="99"/>
      <c r="FDK80" s="254"/>
      <c r="FDL80" s="235"/>
      <c r="FDM80" s="231"/>
      <c r="FDN80" s="231"/>
      <c r="FDO80" s="140"/>
      <c r="FDP80" s="235"/>
      <c r="FDQ80" s="6"/>
      <c r="FDR80" s="6"/>
      <c r="FDS80" s="6"/>
      <c r="FDT80" s="246"/>
      <c r="FDU80" s="251"/>
      <c r="FDV80" s="250"/>
      <c r="FDW80" s="235"/>
      <c r="FDX80" s="235"/>
      <c r="FDY80" s="235"/>
      <c r="FDZ80" s="99"/>
      <c r="FEA80" s="235"/>
      <c r="FEB80" s="235"/>
      <c r="FEC80" s="235"/>
      <c r="FED80" s="226"/>
      <c r="FEE80" s="252"/>
      <c r="FEF80" s="253"/>
      <c r="FEG80" s="228"/>
      <c r="FEH80" s="229"/>
      <c r="FEI80" s="99"/>
      <c r="FEJ80" s="254"/>
      <c r="FEK80" s="235"/>
      <c r="FEL80" s="231"/>
      <c r="FEM80" s="231"/>
      <c r="FEN80" s="140"/>
      <c r="FEO80" s="235"/>
      <c r="FEP80" s="6"/>
      <c r="FEQ80" s="6"/>
      <c r="FER80" s="6"/>
      <c r="FES80" s="246"/>
      <c r="FET80" s="251"/>
      <c r="FEU80" s="250"/>
      <c r="FEV80" s="235"/>
      <c r="FEW80" s="235"/>
      <c r="FEX80" s="235"/>
      <c r="FEY80" s="99"/>
      <c r="FEZ80" s="235"/>
      <c r="FFA80" s="235"/>
      <c r="FFB80" s="235"/>
      <c r="FFC80" s="226"/>
      <c r="FFD80" s="252"/>
      <c r="FFE80" s="253"/>
      <c r="FFF80" s="228"/>
      <c r="FFG80" s="229"/>
      <c r="FFH80" s="99"/>
      <c r="FFI80" s="254"/>
      <c r="FFJ80" s="235"/>
      <c r="FFK80" s="231"/>
      <c r="FFL80" s="231"/>
      <c r="FFM80" s="140"/>
      <c r="FFN80" s="235"/>
      <c r="FFO80" s="6"/>
      <c r="FFP80" s="6"/>
      <c r="FFQ80" s="6"/>
      <c r="FFR80" s="246"/>
      <c r="FFS80" s="251"/>
      <c r="FFT80" s="250"/>
      <c r="FFU80" s="235"/>
      <c r="FFV80" s="235"/>
      <c r="FFW80" s="235"/>
      <c r="FFX80" s="99"/>
      <c r="FFY80" s="235"/>
      <c r="FFZ80" s="235"/>
      <c r="FGA80" s="235"/>
      <c r="FGB80" s="226"/>
      <c r="FGC80" s="252"/>
      <c r="FGD80" s="253"/>
      <c r="FGE80" s="228"/>
      <c r="FGF80" s="229"/>
      <c r="FGG80" s="99"/>
      <c r="FGH80" s="254"/>
      <c r="FGI80" s="235"/>
      <c r="FGJ80" s="231"/>
      <c r="FGK80" s="231"/>
      <c r="FGL80" s="140"/>
      <c r="FGM80" s="235"/>
      <c r="FGN80" s="6"/>
      <c r="FGO80" s="6"/>
      <c r="FGP80" s="6"/>
      <c r="FGQ80" s="246"/>
      <c r="FGR80" s="251"/>
      <c r="FGS80" s="250"/>
      <c r="FGT80" s="235"/>
      <c r="FGU80" s="235"/>
      <c r="FGV80" s="235"/>
      <c r="FGW80" s="99"/>
      <c r="FGX80" s="235"/>
      <c r="FGY80" s="235"/>
      <c r="FGZ80" s="235"/>
      <c r="FHA80" s="226"/>
      <c r="FHB80" s="252"/>
      <c r="FHC80" s="253"/>
      <c r="FHD80" s="228"/>
      <c r="FHE80" s="229"/>
      <c r="FHF80" s="99"/>
      <c r="FHG80" s="254"/>
      <c r="FHH80" s="235"/>
      <c r="FHI80" s="231"/>
      <c r="FHJ80" s="231"/>
      <c r="FHK80" s="140"/>
      <c r="FHL80" s="235"/>
      <c r="FHM80" s="6"/>
      <c r="FHN80" s="6"/>
      <c r="FHO80" s="6"/>
      <c r="FHP80" s="246"/>
      <c r="FHQ80" s="251"/>
      <c r="FHR80" s="250"/>
      <c r="FHS80" s="235"/>
      <c r="FHT80" s="235"/>
      <c r="FHU80" s="235"/>
      <c r="FHV80" s="99"/>
      <c r="FHW80" s="235"/>
      <c r="FHX80" s="235"/>
      <c r="FHY80" s="235"/>
      <c r="FHZ80" s="226"/>
      <c r="FIA80" s="252"/>
      <c r="FIB80" s="253"/>
      <c r="FIC80" s="228"/>
      <c r="FID80" s="229"/>
      <c r="FIE80" s="99"/>
      <c r="FIF80" s="254"/>
      <c r="FIG80" s="235"/>
      <c r="FIH80" s="231"/>
      <c r="FII80" s="231"/>
      <c r="FIJ80" s="140"/>
      <c r="FIK80" s="235"/>
      <c r="FIL80" s="6"/>
      <c r="FIM80" s="6"/>
      <c r="FIN80" s="6"/>
      <c r="FIO80" s="246"/>
      <c r="FIP80" s="251"/>
      <c r="FIQ80" s="250"/>
      <c r="FIR80" s="235"/>
      <c r="FIS80" s="235"/>
      <c r="FIT80" s="235"/>
      <c r="FIU80" s="99"/>
      <c r="FIV80" s="235"/>
      <c r="FIW80" s="235"/>
      <c r="FIX80" s="235"/>
      <c r="FIY80" s="226"/>
      <c r="FIZ80" s="252"/>
      <c r="FJA80" s="253"/>
      <c r="FJB80" s="228"/>
      <c r="FJC80" s="229"/>
      <c r="FJD80" s="99"/>
      <c r="FJE80" s="254"/>
      <c r="FJF80" s="235"/>
      <c r="FJG80" s="231"/>
      <c r="FJH80" s="231"/>
      <c r="FJI80" s="140"/>
      <c r="FJJ80" s="235"/>
      <c r="FJK80" s="6"/>
      <c r="FJL80" s="6"/>
      <c r="FJM80" s="6"/>
      <c r="FJN80" s="246"/>
      <c r="FJO80" s="251"/>
      <c r="FJP80" s="250"/>
      <c r="FJQ80" s="235"/>
      <c r="FJR80" s="235"/>
      <c r="FJS80" s="235"/>
      <c r="FJT80" s="99"/>
      <c r="FJU80" s="235"/>
      <c r="FJV80" s="235"/>
      <c r="FJW80" s="235"/>
      <c r="FJX80" s="226"/>
      <c r="FJY80" s="252"/>
      <c r="FJZ80" s="253"/>
      <c r="FKA80" s="228"/>
      <c r="FKB80" s="229"/>
      <c r="FKC80" s="99"/>
      <c r="FKD80" s="254"/>
      <c r="FKE80" s="235"/>
      <c r="FKF80" s="231"/>
      <c r="FKG80" s="231"/>
      <c r="FKH80" s="140"/>
      <c r="FKI80" s="235"/>
      <c r="FKJ80" s="6"/>
      <c r="FKK80" s="6"/>
      <c r="FKL80" s="6"/>
      <c r="FKM80" s="246"/>
      <c r="FKN80" s="251"/>
      <c r="FKO80" s="250"/>
      <c r="FKP80" s="235"/>
      <c r="FKQ80" s="235"/>
      <c r="FKR80" s="235"/>
      <c r="FKS80" s="99"/>
      <c r="FKT80" s="235"/>
      <c r="FKU80" s="235"/>
      <c r="FKV80" s="235"/>
      <c r="FKW80" s="226"/>
      <c r="FKX80" s="252"/>
      <c r="FKY80" s="253"/>
      <c r="FKZ80" s="228"/>
      <c r="FLA80" s="229"/>
      <c r="FLB80" s="99"/>
      <c r="FLC80" s="254"/>
      <c r="FLD80" s="235"/>
      <c r="FLE80" s="231"/>
      <c r="FLF80" s="231"/>
      <c r="FLG80" s="140"/>
      <c r="FLH80" s="235"/>
      <c r="FLI80" s="6"/>
      <c r="FLJ80" s="6"/>
      <c r="FLK80" s="6"/>
      <c r="FLL80" s="246"/>
      <c r="FLM80" s="251"/>
      <c r="FLN80" s="250"/>
      <c r="FLO80" s="235"/>
      <c r="FLP80" s="235"/>
      <c r="FLQ80" s="235"/>
      <c r="FLR80" s="99"/>
      <c r="FLS80" s="235"/>
      <c r="FLT80" s="235"/>
      <c r="FLU80" s="235"/>
      <c r="FLV80" s="226"/>
      <c r="FLW80" s="252"/>
      <c r="FLX80" s="253"/>
      <c r="FLY80" s="228"/>
      <c r="FLZ80" s="229"/>
      <c r="FMA80" s="99"/>
      <c r="FMB80" s="254"/>
      <c r="FMC80" s="235"/>
      <c r="FMD80" s="231"/>
      <c r="FME80" s="231"/>
      <c r="FMF80" s="140"/>
      <c r="FMG80" s="235"/>
      <c r="FMH80" s="6"/>
      <c r="FMI80" s="6"/>
      <c r="FMJ80" s="6"/>
      <c r="FMK80" s="246"/>
      <c r="FML80" s="251"/>
      <c r="FMM80" s="250"/>
      <c r="FMN80" s="235"/>
      <c r="FMO80" s="235"/>
      <c r="FMP80" s="235"/>
      <c r="FMQ80" s="99"/>
      <c r="FMR80" s="235"/>
      <c r="FMS80" s="235"/>
      <c r="FMT80" s="235"/>
      <c r="FMU80" s="226"/>
      <c r="FMV80" s="252"/>
      <c r="FMW80" s="253"/>
      <c r="FMX80" s="228"/>
      <c r="FMY80" s="229"/>
      <c r="FMZ80" s="99"/>
      <c r="FNA80" s="254"/>
      <c r="FNB80" s="235"/>
      <c r="FNC80" s="231"/>
      <c r="FND80" s="231"/>
      <c r="FNE80" s="140"/>
      <c r="FNF80" s="235"/>
      <c r="FNG80" s="6"/>
      <c r="FNH80" s="6"/>
      <c r="FNI80" s="6"/>
      <c r="FNJ80" s="246"/>
      <c r="FNK80" s="251"/>
      <c r="FNL80" s="250"/>
      <c r="FNM80" s="235"/>
      <c r="FNN80" s="235"/>
      <c r="FNO80" s="235"/>
      <c r="FNP80" s="99"/>
      <c r="FNQ80" s="235"/>
      <c r="FNR80" s="235"/>
      <c r="FNS80" s="235"/>
      <c r="FNT80" s="226"/>
      <c r="FNU80" s="252"/>
      <c r="FNV80" s="253"/>
      <c r="FNW80" s="228"/>
      <c r="FNX80" s="229"/>
      <c r="FNY80" s="99"/>
      <c r="FNZ80" s="254"/>
      <c r="FOA80" s="235"/>
      <c r="FOB80" s="231"/>
      <c r="FOC80" s="231"/>
      <c r="FOD80" s="140"/>
      <c r="FOE80" s="235"/>
      <c r="FOF80" s="6"/>
      <c r="FOG80" s="6"/>
      <c r="FOH80" s="6"/>
      <c r="FOI80" s="246"/>
      <c r="FOJ80" s="251"/>
      <c r="FOK80" s="250"/>
      <c r="FOL80" s="235"/>
      <c r="FOM80" s="235"/>
      <c r="FON80" s="235"/>
      <c r="FOO80" s="99"/>
      <c r="FOP80" s="235"/>
      <c r="FOQ80" s="235"/>
      <c r="FOR80" s="235"/>
      <c r="FOS80" s="226"/>
      <c r="FOT80" s="252"/>
      <c r="FOU80" s="253"/>
      <c r="FOV80" s="228"/>
      <c r="FOW80" s="229"/>
      <c r="FOX80" s="99"/>
      <c r="FOY80" s="254"/>
      <c r="FOZ80" s="235"/>
      <c r="FPA80" s="231"/>
      <c r="FPB80" s="231"/>
      <c r="FPC80" s="140"/>
      <c r="FPD80" s="235"/>
      <c r="FPE80" s="6"/>
      <c r="FPF80" s="6"/>
      <c r="FPG80" s="6"/>
      <c r="FPH80" s="246"/>
      <c r="FPI80" s="251"/>
      <c r="FPJ80" s="250"/>
      <c r="FPK80" s="235"/>
      <c r="FPL80" s="235"/>
      <c r="FPM80" s="235"/>
      <c r="FPN80" s="99"/>
      <c r="FPO80" s="235"/>
      <c r="FPP80" s="235"/>
      <c r="FPQ80" s="235"/>
      <c r="FPR80" s="226"/>
      <c r="FPS80" s="252"/>
      <c r="FPT80" s="253"/>
      <c r="FPU80" s="228"/>
      <c r="FPV80" s="229"/>
      <c r="FPW80" s="99"/>
      <c r="FPX80" s="254"/>
      <c r="FPY80" s="235"/>
      <c r="FPZ80" s="231"/>
      <c r="FQA80" s="231"/>
      <c r="FQB80" s="140"/>
      <c r="FQC80" s="235"/>
      <c r="FQD80" s="6"/>
      <c r="FQE80" s="6"/>
      <c r="FQF80" s="6"/>
      <c r="FQG80" s="246"/>
      <c r="FQH80" s="251"/>
      <c r="FQI80" s="250"/>
      <c r="FQJ80" s="235"/>
      <c r="FQK80" s="235"/>
      <c r="FQL80" s="235"/>
      <c r="FQM80" s="99"/>
      <c r="FQN80" s="235"/>
      <c r="FQO80" s="235"/>
      <c r="FQP80" s="235"/>
      <c r="FQQ80" s="226"/>
      <c r="FQR80" s="252"/>
      <c r="FQS80" s="253"/>
      <c r="FQT80" s="228"/>
      <c r="FQU80" s="229"/>
      <c r="FQV80" s="99"/>
      <c r="FQW80" s="254"/>
      <c r="FQX80" s="235"/>
      <c r="FQY80" s="231"/>
      <c r="FQZ80" s="231"/>
      <c r="FRA80" s="140"/>
      <c r="FRB80" s="235"/>
      <c r="FRC80" s="6"/>
      <c r="FRD80" s="6"/>
      <c r="FRE80" s="6"/>
      <c r="FRF80" s="246"/>
      <c r="FRG80" s="251"/>
      <c r="FRH80" s="250"/>
      <c r="FRI80" s="235"/>
      <c r="FRJ80" s="235"/>
      <c r="FRK80" s="235"/>
      <c r="FRL80" s="99"/>
      <c r="FRM80" s="235"/>
      <c r="FRN80" s="235"/>
      <c r="FRO80" s="235"/>
      <c r="FRP80" s="226"/>
      <c r="FRQ80" s="252"/>
      <c r="FRR80" s="253"/>
      <c r="FRS80" s="228"/>
      <c r="FRT80" s="229"/>
      <c r="FRU80" s="99"/>
      <c r="FRV80" s="254"/>
      <c r="FRW80" s="235"/>
      <c r="FRX80" s="231"/>
      <c r="FRY80" s="231"/>
      <c r="FRZ80" s="140"/>
      <c r="FSA80" s="235"/>
      <c r="FSB80" s="6"/>
      <c r="FSC80" s="6"/>
      <c r="FSD80" s="6"/>
      <c r="FSE80" s="246"/>
      <c r="FSF80" s="251"/>
      <c r="FSG80" s="250"/>
      <c r="FSH80" s="235"/>
      <c r="FSI80" s="235"/>
      <c r="FSJ80" s="235"/>
      <c r="FSK80" s="99"/>
      <c r="FSL80" s="235"/>
      <c r="FSM80" s="235"/>
      <c r="FSN80" s="235"/>
      <c r="FSO80" s="226"/>
      <c r="FSP80" s="252"/>
      <c r="FSQ80" s="253"/>
      <c r="FSR80" s="228"/>
      <c r="FSS80" s="229"/>
      <c r="FST80" s="99"/>
      <c r="FSU80" s="254"/>
      <c r="FSV80" s="235"/>
      <c r="FSW80" s="231"/>
      <c r="FSX80" s="231"/>
      <c r="FSY80" s="140"/>
      <c r="FSZ80" s="235"/>
      <c r="FTA80" s="6"/>
      <c r="FTB80" s="6"/>
      <c r="FTC80" s="6"/>
      <c r="FTD80" s="246"/>
      <c r="FTE80" s="251"/>
      <c r="FTF80" s="250"/>
      <c r="FTG80" s="235"/>
      <c r="FTH80" s="235"/>
      <c r="FTI80" s="235"/>
      <c r="FTJ80" s="99"/>
      <c r="FTK80" s="235"/>
      <c r="FTL80" s="235"/>
      <c r="FTM80" s="235"/>
      <c r="FTN80" s="226"/>
      <c r="FTO80" s="252"/>
      <c r="FTP80" s="253"/>
      <c r="FTQ80" s="228"/>
      <c r="FTR80" s="229"/>
      <c r="FTS80" s="99"/>
      <c r="FTT80" s="254"/>
      <c r="FTU80" s="235"/>
      <c r="FTV80" s="231"/>
      <c r="FTW80" s="231"/>
      <c r="FTX80" s="140"/>
      <c r="FTY80" s="235"/>
      <c r="FTZ80" s="6"/>
      <c r="FUA80" s="6"/>
      <c r="FUB80" s="6"/>
      <c r="FUC80" s="246"/>
      <c r="FUD80" s="251"/>
      <c r="FUE80" s="250"/>
      <c r="FUF80" s="235"/>
      <c r="FUG80" s="235"/>
      <c r="FUH80" s="235"/>
      <c r="FUI80" s="99"/>
      <c r="FUJ80" s="235"/>
      <c r="FUK80" s="235"/>
      <c r="FUL80" s="235"/>
      <c r="FUM80" s="226"/>
      <c r="FUN80" s="252"/>
      <c r="FUO80" s="253"/>
      <c r="FUP80" s="228"/>
      <c r="FUQ80" s="229"/>
      <c r="FUR80" s="99"/>
      <c r="FUS80" s="254"/>
      <c r="FUT80" s="235"/>
      <c r="FUU80" s="231"/>
      <c r="FUV80" s="231"/>
      <c r="FUW80" s="140"/>
      <c r="FUX80" s="235"/>
      <c r="FUY80" s="6"/>
      <c r="FUZ80" s="6"/>
      <c r="FVA80" s="6"/>
      <c r="FVB80" s="246"/>
      <c r="FVC80" s="251"/>
      <c r="FVD80" s="250"/>
      <c r="FVE80" s="235"/>
      <c r="FVF80" s="235"/>
      <c r="FVG80" s="235"/>
      <c r="FVH80" s="99"/>
      <c r="FVI80" s="235"/>
      <c r="FVJ80" s="235"/>
      <c r="FVK80" s="235"/>
      <c r="FVL80" s="226"/>
      <c r="FVM80" s="252"/>
      <c r="FVN80" s="253"/>
      <c r="FVO80" s="228"/>
      <c r="FVP80" s="229"/>
      <c r="FVQ80" s="99"/>
      <c r="FVR80" s="254"/>
      <c r="FVS80" s="235"/>
      <c r="FVT80" s="231"/>
      <c r="FVU80" s="231"/>
      <c r="FVV80" s="140"/>
      <c r="FVW80" s="235"/>
      <c r="FVX80" s="6"/>
      <c r="FVY80" s="6"/>
      <c r="FVZ80" s="6"/>
      <c r="FWA80" s="246"/>
      <c r="FWB80" s="251"/>
      <c r="FWC80" s="250"/>
      <c r="FWD80" s="235"/>
      <c r="FWE80" s="235"/>
      <c r="FWF80" s="235"/>
      <c r="FWG80" s="99"/>
      <c r="FWH80" s="235"/>
      <c r="FWI80" s="235"/>
      <c r="FWJ80" s="235"/>
      <c r="FWK80" s="226"/>
      <c r="FWL80" s="252"/>
      <c r="FWM80" s="253"/>
      <c r="FWN80" s="228"/>
      <c r="FWO80" s="229"/>
      <c r="FWP80" s="99"/>
      <c r="FWQ80" s="254"/>
      <c r="FWR80" s="235"/>
      <c r="FWS80" s="231"/>
      <c r="FWT80" s="231"/>
      <c r="FWU80" s="140"/>
      <c r="FWV80" s="235"/>
      <c r="FWW80" s="6"/>
      <c r="FWX80" s="6"/>
      <c r="FWY80" s="6"/>
      <c r="FWZ80" s="246"/>
      <c r="FXA80" s="251"/>
      <c r="FXB80" s="250"/>
      <c r="FXC80" s="235"/>
      <c r="FXD80" s="235"/>
      <c r="FXE80" s="235"/>
      <c r="FXF80" s="99"/>
      <c r="FXG80" s="235"/>
      <c r="FXH80" s="235"/>
      <c r="FXI80" s="235"/>
      <c r="FXJ80" s="226"/>
      <c r="FXK80" s="252"/>
      <c r="FXL80" s="253"/>
      <c r="FXM80" s="228"/>
      <c r="FXN80" s="229"/>
      <c r="FXO80" s="99"/>
      <c r="FXP80" s="254"/>
      <c r="FXQ80" s="235"/>
      <c r="FXR80" s="231"/>
      <c r="FXS80" s="231"/>
      <c r="FXT80" s="140"/>
      <c r="FXU80" s="235"/>
      <c r="FXV80" s="6"/>
      <c r="FXW80" s="6"/>
      <c r="FXX80" s="6"/>
      <c r="FXY80" s="246"/>
      <c r="FXZ80" s="251"/>
      <c r="FYA80" s="250"/>
      <c r="FYB80" s="235"/>
      <c r="FYC80" s="235"/>
      <c r="FYD80" s="235"/>
      <c r="FYE80" s="99"/>
      <c r="FYF80" s="235"/>
      <c r="FYG80" s="235"/>
      <c r="FYH80" s="235"/>
      <c r="FYI80" s="226"/>
      <c r="FYJ80" s="252"/>
      <c r="FYK80" s="253"/>
      <c r="FYL80" s="228"/>
      <c r="FYM80" s="229"/>
      <c r="FYN80" s="99"/>
      <c r="FYO80" s="254"/>
      <c r="FYP80" s="235"/>
      <c r="FYQ80" s="231"/>
      <c r="FYR80" s="231"/>
      <c r="FYS80" s="140"/>
      <c r="FYT80" s="235"/>
      <c r="FYU80" s="6"/>
      <c r="FYV80" s="6"/>
      <c r="FYW80" s="6"/>
      <c r="FYX80" s="246"/>
      <c r="FYY80" s="251"/>
      <c r="FYZ80" s="250"/>
      <c r="FZA80" s="235"/>
      <c r="FZB80" s="235"/>
      <c r="FZC80" s="235"/>
      <c r="FZD80" s="99"/>
      <c r="FZE80" s="235"/>
      <c r="FZF80" s="235"/>
      <c r="FZG80" s="235"/>
      <c r="FZH80" s="226"/>
      <c r="FZI80" s="252"/>
      <c r="FZJ80" s="253"/>
      <c r="FZK80" s="228"/>
      <c r="FZL80" s="229"/>
      <c r="FZM80" s="99"/>
      <c r="FZN80" s="254"/>
      <c r="FZO80" s="235"/>
      <c r="FZP80" s="231"/>
      <c r="FZQ80" s="231"/>
      <c r="FZR80" s="140"/>
      <c r="FZS80" s="235"/>
      <c r="FZT80" s="6"/>
      <c r="FZU80" s="6"/>
      <c r="FZV80" s="6"/>
      <c r="FZW80" s="246"/>
      <c r="FZX80" s="251"/>
      <c r="FZY80" s="250"/>
      <c r="FZZ80" s="235"/>
      <c r="GAA80" s="235"/>
      <c r="GAB80" s="235"/>
      <c r="GAC80" s="99"/>
      <c r="GAD80" s="235"/>
      <c r="GAE80" s="235"/>
      <c r="GAF80" s="235"/>
      <c r="GAG80" s="226"/>
      <c r="GAH80" s="252"/>
      <c r="GAI80" s="253"/>
      <c r="GAJ80" s="228"/>
      <c r="GAK80" s="229"/>
      <c r="GAL80" s="99"/>
      <c r="GAM80" s="254"/>
      <c r="GAN80" s="235"/>
      <c r="GAO80" s="231"/>
      <c r="GAP80" s="231"/>
      <c r="GAQ80" s="140"/>
      <c r="GAR80" s="235"/>
      <c r="GAS80" s="6"/>
      <c r="GAT80" s="6"/>
      <c r="GAU80" s="6"/>
      <c r="GAV80" s="246"/>
      <c r="GAW80" s="251"/>
      <c r="GAX80" s="250"/>
      <c r="GAY80" s="235"/>
      <c r="GAZ80" s="235"/>
      <c r="GBA80" s="235"/>
      <c r="GBB80" s="99"/>
      <c r="GBC80" s="235"/>
      <c r="GBD80" s="235"/>
      <c r="GBE80" s="235"/>
      <c r="GBF80" s="226"/>
      <c r="GBG80" s="252"/>
      <c r="GBH80" s="253"/>
      <c r="GBI80" s="228"/>
      <c r="GBJ80" s="229"/>
      <c r="GBK80" s="99"/>
      <c r="GBL80" s="254"/>
      <c r="GBM80" s="235"/>
      <c r="GBN80" s="231"/>
      <c r="GBO80" s="231"/>
      <c r="GBP80" s="140"/>
      <c r="GBQ80" s="235"/>
      <c r="GBR80" s="6"/>
      <c r="GBS80" s="6"/>
      <c r="GBT80" s="6"/>
      <c r="GBU80" s="246"/>
      <c r="GBV80" s="251"/>
      <c r="GBW80" s="250"/>
      <c r="GBX80" s="235"/>
      <c r="GBY80" s="235"/>
      <c r="GBZ80" s="235"/>
      <c r="GCA80" s="99"/>
      <c r="GCB80" s="235"/>
      <c r="GCC80" s="235"/>
      <c r="GCD80" s="235"/>
      <c r="GCE80" s="226"/>
      <c r="GCF80" s="252"/>
      <c r="GCG80" s="253"/>
      <c r="GCH80" s="228"/>
      <c r="GCI80" s="229"/>
      <c r="GCJ80" s="99"/>
      <c r="GCK80" s="254"/>
      <c r="GCL80" s="235"/>
      <c r="GCM80" s="231"/>
      <c r="GCN80" s="231"/>
      <c r="GCO80" s="140"/>
      <c r="GCP80" s="235"/>
      <c r="GCQ80" s="6"/>
      <c r="GCR80" s="6"/>
      <c r="GCS80" s="6"/>
      <c r="GCT80" s="246"/>
      <c r="GCU80" s="251"/>
      <c r="GCV80" s="250"/>
      <c r="GCW80" s="235"/>
      <c r="GCX80" s="235"/>
      <c r="GCY80" s="235"/>
      <c r="GCZ80" s="99"/>
      <c r="GDA80" s="235"/>
      <c r="GDB80" s="235"/>
      <c r="GDC80" s="235"/>
      <c r="GDD80" s="226"/>
      <c r="GDE80" s="252"/>
      <c r="GDF80" s="253"/>
      <c r="GDG80" s="228"/>
      <c r="GDH80" s="229"/>
      <c r="GDI80" s="99"/>
      <c r="GDJ80" s="254"/>
      <c r="GDK80" s="235"/>
      <c r="GDL80" s="231"/>
      <c r="GDM80" s="231"/>
      <c r="GDN80" s="140"/>
      <c r="GDO80" s="235"/>
      <c r="GDP80" s="6"/>
      <c r="GDQ80" s="6"/>
      <c r="GDR80" s="6"/>
      <c r="GDS80" s="246"/>
      <c r="GDT80" s="251"/>
      <c r="GDU80" s="250"/>
      <c r="GDV80" s="235"/>
      <c r="GDW80" s="235"/>
      <c r="GDX80" s="235"/>
      <c r="GDY80" s="99"/>
      <c r="GDZ80" s="235"/>
      <c r="GEA80" s="235"/>
      <c r="GEB80" s="235"/>
      <c r="GEC80" s="226"/>
      <c r="GED80" s="252"/>
      <c r="GEE80" s="253"/>
      <c r="GEF80" s="228"/>
      <c r="GEG80" s="229"/>
      <c r="GEH80" s="99"/>
      <c r="GEI80" s="254"/>
      <c r="GEJ80" s="235"/>
      <c r="GEK80" s="231"/>
      <c r="GEL80" s="231"/>
      <c r="GEM80" s="140"/>
      <c r="GEN80" s="235"/>
      <c r="GEO80" s="6"/>
      <c r="GEP80" s="6"/>
      <c r="GEQ80" s="6"/>
      <c r="GER80" s="246"/>
      <c r="GES80" s="251"/>
      <c r="GET80" s="250"/>
      <c r="GEU80" s="235"/>
      <c r="GEV80" s="235"/>
      <c r="GEW80" s="235"/>
      <c r="GEX80" s="99"/>
      <c r="GEY80" s="235"/>
      <c r="GEZ80" s="235"/>
      <c r="GFA80" s="235"/>
      <c r="GFB80" s="226"/>
      <c r="GFC80" s="252"/>
      <c r="GFD80" s="253"/>
      <c r="GFE80" s="228"/>
      <c r="GFF80" s="229"/>
      <c r="GFG80" s="99"/>
      <c r="GFH80" s="254"/>
      <c r="GFI80" s="235"/>
      <c r="GFJ80" s="231"/>
      <c r="GFK80" s="231"/>
      <c r="GFL80" s="140"/>
      <c r="GFM80" s="235"/>
      <c r="GFN80" s="6"/>
      <c r="GFO80" s="6"/>
      <c r="GFP80" s="6"/>
      <c r="GFQ80" s="246"/>
      <c r="GFR80" s="251"/>
      <c r="GFS80" s="250"/>
      <c r="GFT80" s="235"/>
      <c r="GFU80" s="235"/>
      <c r="GFV80" s="235"/>
      <c r="GFW80" s="99"/>
      <c r="GFX80" s="235"/>
      <c r="GFY80" s="235"/>
      <c r="GFZ80" s="235"/>
      <c r="GGA80" s="226"/>
      <c r="GGB80" s="252"/>
      <c r="GGC80" s="253"/>
      <c r="GGD80" s="228"/>
      <c r="GGE80" s="229"/>
      <c r="GGF80" s="99"/>
      <c r="GGG80" s="254"/>
      <c r="GGH80" s="235"/>
      <c r="GGI80" s="231"/>
      <c r="GGJ80" s="231"/>
      <c r="GGK80" s="140"/>
      <c r="GGL80" s="235"/>
      <c r="GGM80" s="6"/>
      <c r="GGN80" s="6"/>
      <c r="GGO80" s="6"/>
      <c r="GGP80" s="246"/>
      <c r="GGQ80" s="251"/>
      <c r="GGR80" s="250"/>
      <c r="GGS80" s="235"/>
      <c r="GGT80" s="235"/>
      <c r="GGU80" s="235"/>
      <c r="GGV80" s="99"/>
      <c r="GGW80" s="235"/>
      <c r="GGX80" s="235"/>
      <c r="GGY80" s="235"/>
      <c r="GGZ80" s="226"/>
      <c r="GHA80" s="252"/>
      <c r="GHB80" s="253"/>
      <c r="GHC80" s="228"/>
      <c r="GHD80" s="229"/>
      <c r="GHE80" s="99"/>
      <c r="GHF80" s="254"/>
      <c r="GHG80" s="235"/>
      <c r="GHH80" s="231"/>
      <c r="GHI80" s="231"/>
      <c r="GHJ80" s="140"/>
      <c r="GHK80" s="235"/>
      <c r="GHL80" s="6"/>
      <c r="GHM80" s="6"/>
      <c r="GHN80" s="6"/>
      <c r="GHO80" s="246"/>
      <c r="GHP80" s="251"/>
      <c r="GHQ80" s="250"/>
      <c r="GHR80" s="235"/>
      <c r="GHS80" s="235"/>
      <c r="GHT80" s="235"/>
      <c r="GHU80" s="99"/>
      <c r="GHV80" s="235"/>
      <c r="GHW80" s="235"/>
      <c r="GHX80" s="235"/>
      <c r="GHY80" s="226"/>
      <c r="GHZ80" s="252"/>
      <c r="GIA80" s="253"/>
      <c r="GIB80" s="228"/>
      <c r="GIC80" s="229"/>
      <c r="GID80" s="99"/>
      <c r="GIE80" s="254"/>
      <c r="GIF80" s="235"/>
      <c r="GIG80" s="231"/>
      <c r="GIH80" s="231"/>
      <c r="GII80" s="140"/>
      <c r="GIJ80" s="235"/>
      <c r="GIK80" s="6"/>
      <c r="GIL80" s="6"/>
      <c r="GIM80" s="6"/>
      <c r="GIN80" s="246"/>
      <c r="GIO80" s="251"/>
      <c r="GIP80" s="250"/>
      <c r="GIQ80" s="235"/>
      <c r="GIR80" s="235"/>
      <c r="GIS80" s="235"/>
      <c r="GIT80" s="99"/>
      <c r="GIU80" s="235"/>
      <c r="GIV80" s="235"/>
      <c r="GIW80" s="235"/>
      <c r="GIX80" s="226"/>
      <c r="GIY80" s="252"/>
      <c r="GIZ80" s="253"/>
      <c r="GJA80" s="228"/>
      <c r="GJB80" s="229"/>
      <c r="GJC80" s="99"/>
      <c r="GJD80" s="254"/>
      <c r="GJE80" s="235"/>
      <c r="GJF80" s="231"/>
      <c r="GJG80" s="231"/>
      <c r="GJH80" s="140"/>
      <c r="GJI80" s="235"/>
      <c r="GJJ80" s="6"/>
      <c r="GJK80" s="6"/>
      <c r="GJL80" s="6"/>
      <c r="GJM80" s="246"/>
      <c r="GJN80" s="251"/>
      <c r="GJO80" s="250"/>
      <c r="GJP80" s="235"/>
      <c r="GJQ80" s="235"/>
      <c r="GJR80" s="235"/>
      <c r="GJS80" s="99"/>
      <c r="GJT80" s="235"/>
      <c r="GJU80" s="235"/>
      <c r="GJV80" s="235"/>
      <c r="GJW80" s="226"/>
      <c r="GJX80" s="252"/>
      <c r="GJY80" s="253"/>
      <c r="GJZ80" s="228"/>
      <c r="GKA80" s="229"/>
      <c r="GKB80" s="99"/>
      <c r="GKC80" s="254"/>
      <c r="GKD80" s="235"/>
      <c r="GKE80" s="231"/>
      <c r="GKF80" s="231"/>
      <c r="GKG80" s="140"/>
      <c r="GKH80" s="235"/>
      <c r="GKI80" s="6"/>
      <c r="GKJ80" s="6"/>
      <c r="GKK80" s="6"/>
      <c r="GKL80" s="246"/>
      <c r="GKM80" s="251"/>
      <c r="GKN80" s="250"/>
      <c r="GKO80" s="235"/>
      <c r="GKP80" s="235"/>
      <c r="GKQ80" s="235"/>
      <c r="GKR80" s="99"/>
      <c r="GKS80" s="235"/>
      <c r="GKT80" s="235"/>
      <c r="GKU80" s="235"/>
      <c r="GKV80" s="226"/>
      <c r="GKW80" s="252"/>
      <c r="GKX80" s="253"/>
      <c r="GKY80" s="228"/>
      <c r="GKZ80" s="229"/>
      <c r="GLA80" s="99"/>
      <c r="GLB80" s="254"/>
      <c r="GLC80" s="235"/>
      <c r="GLD80" s="231"/>
      <c r="GLE80" s="231"/>
      <c r="GLF80" s="140"/>
      <c r="GLG80" s="235"/>
      <c r="GLH80" s="6"/>
      <c r="GLI80" s="6"/>
      <c r="GLJ80" s="6"/>
      <c r="GLK80" s="246"/>
      <c r="GLL80" s="251"/>
      <c r="GLM80" s="250"/>
      <c r="GLN80" s="235"/>
      <c r="GLO80" s="235"/>
      <c r="GLP80" s="235"/>
      <c r="GLQ80" s="99"/>
      <c r="GLR80" s="235"/>
      <c r="GLS80" s="235"/>
      <c r="GLT80" s="235"/>
      <c r="GLU80" s="226"/>
      <c r="GLV80" s="252"/>
      <c r="GLW80" s="253"/>
      <c r="GLX80" s="228"/>
      <c r="GLY80" s="229"/>
      <c r="GLZ80" s="99"/>
      <c r="GMA80" s="254"/>
      <c r="GMB80" s="235"/>
      <c r="GMC80" s="231"/>
      <c r="GMD80" s="231"/>
      <c r="GME80" s="140"/>
      <c r="GMF80" s="235"/>
      <c r="GMG80" s="6"/>
      <c r="GMH80" s="6"/>
      <c r="GMI80" s="6"/>
      <c r="GMJ80" s="246"/>
      <c r="GMK80" s="251"/>
      <c r="GML80" s="250"/>
      <c r="GMM80" s="235"/>
      <c r="GMN80" s="235"/>
      <c r="GMO80" s="235"/>
      <c r="GMP80" s="99"/>
      <c r="GMQ80" s="235"/>
      <c r="GMR80" s="235"/>
      <c r="GMS80" s="235"/>
      <c r="GMT80" s="226"/>
      <c r="GMU80" s="252"/>
      <c r="GMV80" s="253"/>
      <c r="GMW80" s="228"/>
      <c r="GMX80" s="229"/>
      <c r="GMY80" s="99"/>
      <c r="GMZ80" s="254"/>
      <c r="GNA80" s="235"/>
      <c r="GNB80" s="231"/>
      <c r="GNC80" s="231"/>
      <c r="GND80" s="140"/>
      <c r="GNE80" s="235"/>
      <c r="GNF80" s="6"/>
      <c r="GNG80" s="6"/>
      <c r="GNH80" s="6"/>
      <c r="GNI80" s="246"/>
      <c r="GNJ80" s="251"/>
      <c r="GNK80" s="250"/>
      <c r="GNL80" s="235"/>
      <c r="GNM80" s="235"/>
      <c r="GNN80" s="235"/>
      <c r="GNO80" s="99"/>
      <c r="GNP80" s="235"/>
      <c r="GNQ80" s="235"/>
      <c r="GNR80" s="235"/>
      <c r="GNS80" s="226"/>
      <c r="GNT80" s="252"/>
      <c r="GNU80" s="253"/>
      <c r="GNV80" s="228"/>
      <c r="GNW80" s="229"/>
      <c r="GNX80" s="99"/>
      <c r="GNY80" s="254"/>
      <c r="GNZ80" s="235"/>
      <c r="GOA80" s="231"/>
      <c r="GOB80" s="231"/>
      <c r="GOC80" s="140"/>
      <c r="GOD80" s="235"/>
      <c r="GOE80" s="6"/>
      <c r="GOF80" s="6"/>
      <c r="GOG80" s="6"/>
      <c r="GOH80" s="246"/>
      <c r="GOI80" s="251"/>
      <c r="GOJ80" s="250"/>
      <c r="GOK80" s="235"/>
      <c r="GOL80" s="235"/>
      <c r="GOM80" s="235"/>
      <c r="GON80" s="99"/>
      <c r="GOO80" s="235"/>
      <c r="GOP80" s="235"/>
      <c r="GOQ80" s="235"/>
      <c r="GOR80" s="226"/>
      <c r="GOS80" s="252"/>
      <c r="GOT80" s="253"/>
      <c r="GOU80" s="228"/>
      <c r="GOV80" s="229"/>
      <c r="GOW80" s="99"/>
      <c r="GOX80" s="254"/>
      <c r="GOY80" s="235"/>
      <c r="GOZ80" s="231"/>
      <c r="GPA80" s="231"/>
      <c r="GPB80" s="140"/>
      <c r="GPC80" s="235"/>
      <c r="GPD80" s="6"/>
      <c r="GPE80" s="6"/>
      <c r="GPF80" s="6"/>
      <c r="GPG80" s="246"/>
      <c r="GPH80" s="251"/>
      <c r="GPI80" s="250"/>
      <c r="GPJ80" s="235"/>
      <c r="GPK80" s="235"/>
      <c r="GPL80" s="235"/>
      <c r="GPM80" s="99"/>
      <c r="GPN80" s="235"/>
      <c r="GPO80" s="235"/>
      <c r="GPP80" s="235"/>
      <c r="GPQ80" s="226"/>
      <c r="GPR80" s="252"/>
      <c r="GPS80" s="253"/>
      <c r="GPT80" s="228"/>
      <c r="GPU80" s="229"/>
      <c r="GPV80" s="99"/>
      <c r="GPW80" s="254"/>
      <c r="GPX80" s="235"/>
      <c r="GPY80" s="231"/>
      <c r="GPZ80" s="231"/>
      <c r="GQA80" s="140"/>
      <c r="GQB80" s="235"/>
      <c r="GQC80" s="6"/>
      <c r="GQD80" s="6"/>
      <c r="GQE80" s="6"/>
      <c r="GQF80" s="246"/>
      <c r="GQG80" s="251"/>
      <c r="GQH80" s="250"/>
      <c r="GQI80" s="235"/>
      <c r="GQJ80" s="235"/>
      <c r="GQK80" s="235"/>
      <c r="GQL80" s="99"/>
      <c r="GQM80" s="235"/>
      <c r="GQN80" s="235"/>
      <c r="GQO80" s="235"/>
      <c r="GQP80" s="226"/>
      <c r="GQQ80" s="252"/>
      <c r="GQR80" s="253"/>
      <c r="GQS80" s="228"/>
      <c r="GQT80" s="229"/>
      <c r="GQU80" s="99"/>
      <c r="GQV80" s="254"/>
      <c r="GQW80" s="235"/>
      <c r="GQX80" s="231"/>
      <c r="GQY80" s="231"/>
      <c r="GQZ80" s="140"/>
      <c r="GRA80" s="235"/>
      <c r="GRB80" s="6"/>
      <c r="GRC80" s="6"/>
      <c r="GRD80" s="6"/>
      <c r="GRE80" s="246"/>
      <c r="GRF80" s="251"/>
      <c r="GRG80" s="250"/>
      <c r="GRH80" s="235"/>
      <c r="GRI80" s="235"/>
      <c r="GRJ80" s="235"/>
      <c r="GRK80" s="99"/>
      <c r="GRL80" s="235"/>
      <c r="GRM80" s="235"/>
      <c r="GRN80" s="235"/>
      <c r="GRO80" s="226"/>
      <c r="GRP80" s="252"/>
      <c r="GRQ80" s="253"/>
      <c r="GRR80" s="228"/>
      <c r="GRS80" s="229"/>
      <c r="GRT80" s="99"/>
      <c r="GRU80" s="254"/>
      <c r="GRV80" s="235"/>
      <c r="GRW80" s="231"/>
      <c r="GRX80" s="231"/>
      <c r="GRY80" s="140"/>
      <c r="GRZ80" s="235"/>
      <c r="GSA80" s="6"/>
      <c r="GSB80" s="6"/>
      <c r="GSC80" s="6"/>
      <c r="GSD80" s="246"/>
      <c r="GSE80" s="251"/>
      <c r="GSF80" s="250"/>
      <c r="GSG80" s="235"/>
      <c r="GSH80" s="235"/>
      <c r="GSI80" s="235"/>
      <c r="GSJ80" s="99"/>
      <c r="GSK80" s="235"/>
      <c r="GSL80" s="235"/>
      <c r="GSM80" s="235"/>
      <c r="GSN80" s="226"/>
      <c r="GSO80" s="252"/>
      <c r="GSP80" s="253"/>
      <c r="GSQ80" s="228"/>
      <c r="GSR80" s="229"/>
      <c r="GSS80" s="99"/>
      <c r="GST80" s="254"/>
      <c r="GSU80" s="235"/>
      <c r="GSV80" s="231"/>
      <c r="GSW80" s="231"/>
      <c r="GSX80" s="140"/>
      <c r="GSY80" s="235"/>
      <c r="GSZ80" s="6"/>
      <c r="GTA80" s="6"/>
      <c r="GTB80" s="6"/>
      <c r="GTC80" s="246"/>
      <c r="GTD80" s="251"/>
      <c r="GTE80" s="250"/>
      <c r="GTF80" s="235"/>
      <c r="GTG80" s="235"/>
      <c r="GTH80" s="235"/>
      <c r="GTI80" s="99"/>
      <c r="GTJ80" s="235"/>
      <c r="GTK80" s="235"/>
      <c r="GTL80" s="235"/>
      <c r="GTM80" s="226"/>
      <c r="GTN80" s="252"/>
      <c r="GTO80" s="253"/>
      <c r="GTP80" s="228"/>
      <c r="GTQ80" s="229"/>
      <c r="GTR80" s="99"/>
      <c r="GTS80" s="254"/>
      <c r="GTT80" s="235"/>
      <c r="GTU80" s="231"/>
      <c r="GTV80" s="231"/>
      <c r="GTW80" s="140"/>
      <c r="GTX80" s="235"/>
      <c r="GTY80" s="6"/>
      <c r="GTZ80" s="6"/>
      <c r="GUA80" s="6"/>
      <c r="GUB80" s="246"/>
      <c r="GUC80" s="251"/>
      <c r="GUD80" s="250"/>
      <c r="GUE80" s="235"/>
      <c r="GUF80" s="235"/>
      <c r="GUG80" s="235"/>
      <c r="GUH80" s="99"/>
      <c r="GUI80" s="235"/>
      <c r="GUJ80" s="235"/>
      <c r="GUK80" s="235"/>
      <c r="GUL80" s="226"/>
      <c r="GUM80" s="252"/>
      <c r="GUN80" s="253"/>
      <c r="GUO80" s="228"/>
      <c r="GUP80" s="229"/>
      <c r="GUQ80" s="99"/>
      <c r="GUR80" s="254"/>
      <c r="GUS80" s="235"/>
      <c r="GUT80" s="231"/>
      <c r="GUU80" s="231"/>
      <c r="GUV80" s="140"/>
      <c r="GUW80" s="235"/>
      <c r="GUX80" s="6"/>
      <c r="GUY80" s="6"/>
      <c r="GUZ80" s="6"/>
      <c r="GVA80" s="246"/>
      <c r="GVB80" s="251"/>
      <c r="GVC80" s="250"/>
      <c r="GVD80" s="235"/>
      <c r="GVE80" s="235"/>
      <c r="GVF80" s="235"/>
      <c r="GVG80" s="99"/>
      <c r="GVH80" s="235"/>
      <c r="GVI80" s="235"/>
      <c r="GVJ80" s="235"/>
      <c r="GVK80" s="226"/>
      <c r="GVL80" s="252"/>
      <c r="GVM80" s="253"/>
      <c r="GVN80" s="228"/>
      <c r="GVO80" s="229"/>
      <c r="GVP80" s="99"/>
      <c r="GVQ80" s="254"/>
      <c r="GVR80" s="235"/>
      <c r="GVS80" s="231"/>
      <c r="GVT80" s="231"/>
      <c r="GVU80" s="140"/>
      <c r="GVV80" s="235"/>
      <c r="GVW80" s="6"/>
      <c r="GVX80" s="6"/>
      <c r="GVY80" s="6"/>
      <c r="GVZ80" s="246"/>
      <c r="GWA80" s="251"/>
      <c r="GWB80" s="250"/>
      <c r="GWC80" s="235"/>
      <c r="GWD80" s="235"/>
      <c r="GWE80" s="235"/>
      <c r="GWF80" s="99"/>
      <c r="GWG80" s="235"/>
      <c r="GWH80" s="235"/>
      <c r="GWI80" s="235"/>
      <c r="GWJ80" s="226"/>
      <c r="GWK80" s="252"/>
      <c r="GWL80" s="253"/>
      <c r="GWM80" s="228"/>
      <c r="GWN80" s="229"/>
      <c r="GWO80" s="99"/>
      <c r="GWP80" s="254"/>
      <c r="GWQ80" s="235"/>
      <c r="GWR80" s="231"/>
      <c r="GWS80" s="231"/>
      <c r="GWT80" s="140"/>
      <c r="GWU80" s="235"/>
      <c r="GWV80" s="6"/>
      <c r="GWW80" s="6"/>
      <c r="GWX80" s="6"/>
      <c r="GWY80" s="246"/>
      <c r="GWZ80" s="251"/>
      <c r="GXA80" s="250"/>
      <c r="GXB80" s="235"/>
      <c r="GXC80" s="235"/>
      <c r="GXD80" s="235"/>
      <c r="GXE80" s="99"/>
      <c r="GXF80" s="235"/>
      <c r="GXG80" s="235"/>
      <c r="GXH80" s="235"/>
      <c r="GXI80" s="226"/>
      <c r="GXJ80" s="252"/>
      <c r="GXK80" s="253"/>
      <c r="GXL80" s="228"/>
      <c r="GXM80" s="229"/>
      <c r="GXN80" s="99"/>
      <c r="GXO80" s="254"/>
      <c r="GXP80" s="235"/>
      <c r="GXQ80" s="231"/>
      <c r="GXR80" s="231"/>
      <c r="GXS80" s="140"/>
      <c r="GXT80" s="235"/>
      <c r="GXU80" s="6"/>
      <c r="GXV80" s="6"/>
      <c r="GXW80" s="6"/>
      <c r="GXX80" s="246"/>
      <c r="GXY80" s="251"/>
      <c r="GXZ80" s="250"/>
      <c r="GYA80" s="235"/>
      <c r="GYB80" s="235"/>
      <c r="GYC80" s="235"/>
      <c r="GYD80" s="99"/>
      <c r="GYE80" s="235"/>
      <c r="GYF80" s="235"/>
      <c r="GYG80" s="235"/>
      <c r="GYH80" s="226"/>
      <c r="GYI80" s="252"/>
      <c r="GYJ80" s="253"/>
      <c r="GYK80" s="228"/>
      <c r="GYL80" s="229"/>
      <c r="GYM80" s="99"/>
      <c r="GYN80" s="254"/>
      <c r="GYO80" s="235"/>
      <c r="GYP80" s="231"/>
      <c r="GYQ80" s="231"/>
      <c r="GYR80" s="140"/>
      <c r="GYS80" s="235"/>
      <c r="GYT80" s="6"/>
      <c r="GYU80" s="6"/>
      <c r="GYV80" s="6"/>
      <c r="GYW80" s="246"/>
      <c r="GYX80" s="251"/>
      <c r="GYY80" s="250"/>
      <c r="GYZ80" s="235"/>
      <c r="GZA80" s="235"/>
      <c r="GZB80" s="235"/>
      <c r="GZC80" s="99"/>
      <c r="GZD80" s="235"/>
      <c r="GZE80" s="235"/>
      <c r="GZF80" s="235"/>
      <c r="GZG80" s="226"/>
      <c r="GZH80" s="252"/>
      <c r="GZI80" s="253"/>
      <c r="GZJ80" s="228"/>
      <c r="GZK80" s="229"/>
      <c r="GZL80" s="99"/>
      <c r="GZM80" s="254"/>
      <c r="GZN80" s="235"/>
      <c r="GZO80" s="231"/>
      <c r="GZP80" s="231"/>
      <c r="GZQ80" s="140"/>
      <c r="GZR80" s="235"/>
      <c r="GZS80" s="6"/>
      <c r="GZT80" s="6"/>
      <c r="GZU80" s="6"/>
      <c r="GZV80" s="246"/>
      <c r="GZW80" s="251"/>
      <c r="GZX80" s="250"/>
      <c r="GZY80" s="235"/>
      <c r="GZZ80" s="235"/>
      <c r="HAA80" s="235"/>
      <c r="HAB80" s="99"/>
      <c r="HAC80" s="235"/>
      <c r="HAD80" s="235"/>
      <c r="HAE80" s="235"/>
      <c r="HAF80" s="226"/>
      <c r="HAG80" s="252"/>
      <c r="HAH80" s="253"/>
      <c r="HAI80" s="228"/>
      <c r="HAJ80" s="229"/>
      <c r="HAK80" s="99"/>
      <c r="HAL80" s="254"/>
      <c r="HAM80" s="235"/>
      <c r="HAN80" s="231"/>
      <c r="HAO80" s="231"/>
      <c r="HAP80" s="140"/>
      <c r="HAQ80" s="235"/>
      <c r="HAR80" s="6"/>
      <c r="HAS80" s="6"/>
      <c r="HAT80" s="6"/>
      <c r="HAU80" s="246"/>
      <c r="HAV80" s="251"/>
      <c r="HAW80" s="250"/>
      <c r="HAX80" s="235"/>
      <c r="HAY80" s="235"/>
      <c r="HAZ80" s="235"/>
      <c r="HBA80" s="99"/>
      <c r="HBB80" s="235"/>
      <c r="HBC80" s="235"/>
      <c r="HBD80" s="235"/>
      <c r="HBE80" s="226"/>
      <c r="HBF80" s="252"/>
      <c r="HBG80" s="253"/>
      <c r="HBH80" s="228"/>
      <c r="HBI80" s="229"/>
      <c r="HBJ80" s="99"/>
      <c r="HBK80" s="254"/>
      <c r="HBL80" s="235"/>
      <c r="HBM80" s="231"/>
      <c r="HBN80" s="231"/>
      <c r="HBO80" s="140"/>
      <c r="HBP80" s="235"/>
      <c r="HBQ80" s="6"/>
      <c r="HBR80" s="6"/>
      <c r="HBS80" s="6"/>
      <c r="HBT80" s="246"/>
      <c r="HBU80" s="251"/>
      <c r="HBV80" s="250"/>
      <c r="HBW80" s="235"/>
      <c r="HBX80" s="235"/>
      <c r="HBY80" s="235"/>
      <c r="HBZ80" s="99"/>
      <c r="HCA80" s="235"/>
      <c r="HCB80" s="235"/>
      <c r="HCC80" s="235"/>
      <c r="HCD80" s="226"/>
      <c r="HCE80" s="252"/>
      <c r="HCF80" s="253"/>
      <c r="HCG80" s="228"/>
      <c r="HCH80" s="229"/>
      <c r="HCI80" s="99"/>
      <c r="HCJ80" s="254"/>
      <c r="HCK80" s="235"/>
      <c r="HCL80" s="231"/>
      <c r="HCM80" s="231"/>
      <c r="HCN80" s="140"/>
      <c r="HCO80" s="235"/>
      <c r="HCP80" s="6"/>
      <c r="HCQ80" s="6"/>
      <c r="HCR80" s="6"/>
      <c r="HCS80" s="246"/>
      <c r="HCT80" s="251"/>
      <c r="HCU80" s="250"/>
      <c r="HCV80" s="235"/>
      <c r="HCW80" s="235"/>
      <c r="HCX80" s="235"/>
      <c r="HCY80" s="99"/>
      <c r="HCZ80" s="235"/>
      <c r="HDA80" s="235"/>
      <c r="HDB80" s="235"/>
      <c r="HDC80" s="226"/>
      <c r="HDD80" s="252"/>
      <c r="HDE80" s="253"/>
      <c r="HDF80" s="228"/>
      <c r="HDG80" s="229"/>
      <c r="HDH80" s="99"/>
      <c r="HDI80" s="254"/>
      <c r="HDJ80" s="235"/>
      <c r="HDK80" s="231"/>
      <c r="HDL80" s="231"/>
      <c r="HDM80" s="140"/>
      <c r="HDN80" s="235"/>
      <c r="HDO80" s="6"/>
      <c r="HDP80" s="6"/>
      <c r="HDQ80" s="6"/>
      <c r="HDR80" s="246"/>
      <c r="HDS80" s="251"/>
      <c r="HDT80" s="250"/>
      <c r="HDU80" s="235"/>
      <c r="HDV80" s="235"/>
      <c r="HDW80" s="235"/>
      <c r="HDX80" s="99"/>
      <c r="HDY80" s="235"/>
      <c r="HDZ80" s="235"/>
      <c r="HEA80" s="235"/>
      <c r="HEB80" s="226"/>
      <c r="HEC80" s="252"/>
      <c r="HED80" s="253"/>
      <c r="HEE80" s="228"/>
      <c r="HEF80" s="229"/>
      <c r="HEG80" s="99"/>
      <c r="HEH80" s="254"/>
      <c r="HEI80" s="235"/>
      <c r="HEJ80" s="231"/>
      <c r="HEK80" s="231"/>
      <c r="HEL80" s="140"/>
      <c r="HEM80" s="235"/>
      <c r="HEN80" s="6"/>
      <c r="HEO80" s="6"/>
      <c r="HEP80" s="6"/>
      <c r="HEQ80" s="246"/>
      <c r="HER80" s="251"/>
      <c r="HES80" s="250"/>
      <c r="HET80" s="235"/>
      <c r="HEU80" s="235"/>
      <c r="HEV80" s="235"/>
      <c r="HEW80" s="99"/>
      <c r="HEX80" s="235"/>
      <c r="HEY80" s="235"/>
      <c r="HEZ80" s="235"/>
      <c r="HFA80" s="226"/>
      <c r="HFB80" s="252"/>
      <c r="HFC80" s="253"/>
      <c r="HFD80" s="228"/>
      <c r="HFE80" s="229"/>
      <c r="HFF80" s="99"/>
      <c r="HFG80" s="254"/>
      <c r="HFH80" s="235"/>
      <c r="HFI80" s="231"/>
      <c r="HFJ80" s="231"/>
      <c r="HFK80" s="140"/>
      <c r="HFL80" s="235"/>
      <c r="HFM80" s="6"/>
      <c r="HFN80" s="6"/>
      <c r="HFO80" s="6"/>
      <c r="HFP80" s="246"/>
      <c r="HFQ80" s="251"/>
      <c r="HFR80" s="250"/>
      <c r="HFS80" s="235"/>
      <c r="HFT80" s="235"/>
      <c r="HFU80" s="235"/>
      <c r="HFV80" s="99"/>
      <c r="HFW80" s="235"/>
      <c r="HFX80" s="235"/>
      <c r="HFY80" s="235"/>
      <c r="HFZ80" s="226"/>
      <c r="HGA80" s="252"/>
      <c r="HGB80" s="253"/>
      <c r="HGC80" s="228"/>
      <c r="HGD80" s="229"/>
      <c r="HGE80" s="99"/>
      <c r="HGF80" s="254"/>
      <c r="HGG80" s="235"/>
      <c r="HGH80" s="231"/>
      <c r="HGI80" s="231"/>
      <c r="HGJ80" s="140"/>
      <c r="HGK80" s="235"/>
      <c r="HGL80" s="6"/>
      <c r="HGM80" s="6"/>
      <c r="HGN80" s="6"/>
      <c r="HGO80" s="246"/>
      <c r="HGP80" s="251"/>
      <c r="HGQ80" s="250"/>
      <c r="HGR80" s="235"/>
      <c r="HGS80" s="235"/>
      <c r="HGT80" s="235"/>
      <c r="HGU80" s="99"/>
      <c r="HGV80" s="235"/>
      <c r="HGW80" s="235"/>
      <c r="HGX80" s="235"/>
      <c r="HGY80" s="226"/>
      <c r="HGZ80" s="252"/>
      <c r="HHA80" s="253"/>
      <c r="HHB80" s="228"/>
      <c r="HHC80" s="229"/>
      <c r="HHD80" s="99"/>
      <c r="HHE80" s="254"/>
      <c r="HHF80" s="235"/>
      <c r="HHG80" s="231"/>
      <c r="HHH80" s="231"/>
      <c r="HHI80" s="140"/>
      <c r="HHJ80" s="235"/>
      <c r="HHK80" s="6"/>
      <c r="HHL80" s="6"/>
      <c r="HHM80" s="6"/>
      <c r="HHN80" s="246"/>
      <c r="HHO80" s="251"/>
      <c r="HHP80" s="250"/>
      <c r="HHQ80" s="235"/>
      <c r="HHR80" s="235"/>
      <c r="HHS80" s="235"/>
      <c r="HHT80" s="99"/>
      <c r="HHU80" s="235"/>
      <c r="HHV80" s="235"/>
      <c r="HHW80" s="235"/>
      <c r="HHX80" s="226"/>
      <c r="HHY80" s="252"/>
      <c r="HHZ80" s="253"/>
      <c r="HIA80" s="228"/>
      <c r="HIB80" s="229"/>
      <c r="HIC80" s="99"/>
      <c r="HID80" s="254"/>
      <c r="HIE80" s="235"/>
      <c r="HIF80" s="231"/>
      <c r="HIG80" s="231"/>
      <c r="HIH80" s="140"/>
      <c r="HII80" s="235"/>
      <c r="HIJ80" s="6"/>
      <c r="HIK80" s="6"/>
      <c r="HIL80" s="6"/>
      <c r="HIM80" s="246"/>
      <c r="HIN80" s="251"/>
      <c r="HIO80" s="250"/>
      <c r="HIP80" s="235"/>
      <c r="HIQ80" s="235"/>
      <c r="HIR80" s="235"/>
      <c r="HIS80" s="99"/>
      <c r="HIT80" s="235"/>
      <c r="HIU80" s="235"/>
      <c r="HIV80" s="235"/>
      <c r="HIW80" s="226"/>
      <c r="HIX80" s="252"/>
      <c r="HIY80" s="253"/>
      <c r="HIZ80" s="228"/>
      <c r="HJA80" s="229"/>
      <c r="HJB80" s="99"/>
      <c r="HJC80" s="254"/>
      <c r="HJD80" s="235"/>
      <c r="HJE80" s="231"/>
      <c r="HJF80" s="231"/>
      <c r="HJG80" s="140"/>
      <c r="HJH80" s="235"/>
      <c r="HJI80" s="6"/>
      <c r="HJJ80" s="6"/>
      <c r="HJK80" s="6"/>
      <c r="HJL80" s="246"/>
      <c r="HJM80" s="251"/>
      <c r="HJN80" s="250"/>
      <c r="HJO80" s="235"/>
      <c r="HJP80" s="235"/>
      <c r="HJQ80" s="235"/>
      <c r="HJR80" s="99"/>
      <c r="HJS80" s="235"/>
      <c r="HJT80" s="235"/>
      <c r="HJU80" s="235"/>
      <c r="HJV80" s="226"/>
      <c r="HJW80" s="252"/>
      <c r="HJX80" s="253"/>
      <c r="HJY80" s="228"/>
      <c r="HJZ80" s="229"/>
      <c r="HKA80" s="99"/>
      <c r="HKB80" s="254"/>
      <c r="HKC80" s="235"/>
      <c r="HKD80" s="231"/>
      <c r="HKE80" s="231"/>
      <c r="HKF80" s="140"/>
      <c r="HKG80" s="235"/>
      <c r="HKH80" s="6"/>
      <c r="HKI80" s="6"/>
      <c r="HKJ80" s="6"/>
      <c r="HKK80" s="246"/>
      <c r="HKL80" s="251"/>
      <c r="HKM80" s="250"/>
      <c r="HKN80" s="235"/>
      <c r="HKO80" s="235"/>
      <c r="HKP80" s="235"/>
      <c r="HKQ80" s="99"/>
      <c r="HKR80" s="235"/>
      <c r="HKS80" s="235"/>
      <c r="HKT80" s="235"/>
      <c r="HKU80" s="226"/>
      <c r="HKV80" s="252"/>
      <c r="HKW80" s="253"/>
      <c r="HKX80" s="228"/>
      <c r="HKY80" s="229"/>
      <c r="HKZ80" s="99"/>
      <c r="HLA80" s="254"/>
      <c r="HLB80" s="235"/>
      <c r="HLC80" s="231"/>
      <c r="HLD80" s="231"/>
      <c r="HLE80" s="140"/>
      <c r="HLF80" s="235"/>
      <c r="HLG80" s="6"/>
      <c r="HLH80" s="6"/>
      <c r="HLI80" s="6"/>
      <c r="HLJ80" s="246"/>
      <c r="HLK80" s="251"/>
      <c r="HLL80" s="250"/>
      <c r="HLM80" s="235"/>
      <c r="HLN80" s="235"/>
      <c r="HLO80" s="235"/>
      <c r="HLP80" s="99"/>
      <c r="HLQ80" s="235"/>
      <c r="HLR80" s="235"/>
      <c r="HLS80" s="235"/>
      <c r="HLT80" s="226"/>
      <c r="HLU80" s="252"/>
      <c r="HLV80" s="253"/>
      <c r="HLW80" s="228"/>
      <c r="HLX80" s="229"/>
      <c r="HLY80" s="99"/>
      <c r="HLZ80" s="254"/>
      <c r="HMA80" s="235"/>
      <c r="HMB80" s="231"/>
      <c r="HMC80" s="231"/>
      <c r="HMD80" s="140"/>
      <c r="HME80" s="235"/>
      <c r="HMF80" s="6"/>
      <c r="HMG80" s="6"/>
      <c r="HMH80" s="6"/>
      <c r="HMI80" s="246"/>
      <c r="HMJ80" s="251"/>
      <c r="HMK80" s="250"/>
      <c r="HML80" s="235"/>
      <c r="HMM80" s="235"/>
      <c r="HMN80" s="235"/>
      <c r="HMO80" s="99"/>
      <c r="HMP80" s="235"/>
      <c r="HMQ80" s="235"/>
      <c r="HMR80" s="235"/>
      <c r="HMS80" s="226"/>
      <c r="HMT80" s="252"/>
      <c r="HMU80" s="253"/>
      <c r="HMV80" s="228"/>
      <c r="HMW80" s="229"/>
      <c r="HMX80" s="99"/>
      <c r="HMY80" s="254"/>
      <c r="HMZ80" s="235"/>
      <c r="HNA80" s="231"/>
      <c r="HNB80" s="231"/>
      <c r="HNC80" s="140"/>
      <c r="HND80" s="235"/>
      <c r="HNE80" s="6"/>
      <c r="HNF80" s="6"/>
      <c r="HNG80" s="6"/>
      <c r="HNH80" s="246"/>
      <c r="HNI80" s="251"/>
      <c r="HNJ80" s="250"/>
      <c r="HNK80" s="235"/>
      <c r="HNL80" s="235"/>
      <c r="HNM80" s="235"/>
      <c r="HNN80" s="99"/>
      <c r="HNO80" s="235"/>
      <c r="HNP80" s="235"/>
      <c r="HNQ80" s="235"/>
      <c r="HNR80" s="226"/>
      <c r="HNS80" s="252"/>
      <c r="HNT80" s="253"/>
      <c r="HNU80" s="228"/>
      <c r="HNV80" s="229"/>
      <c r="HNW80" s="99"/>
      <c r="HNX80" s="254"/>
      <c r="HNY80" s="235"/>
      <c r="HNZ80" s="231"/>
      <c r="HOA80" s="231"/>
      <c r="HOB80" s="140"/>
      <c r="HOC80" s="235"/>
      <c r="HOD80" s="6"/>
      <c r="HOE80" s="6"/>
      <c r="HOF80" s="6"/>
      <c r="HOG80" s="246"/>
      <c r="HOH80" s="251"/>
      <c r="HOI80" s="250"/>
      <c r="HOJ80" s="235"/>
      <c r="HOK80" s="235"/>
      <c r="HOL80" s="235"/>
      <c r="HOM80" s="99"/>
      <c r="HON80" s="235"/>
      <c r="HOO80" s="235"/>
      <c r="HOP80" s="235"/>
      <c r="HOQ80" s="226"/>
      <c r="HOR80" s="252"/>
      <c r="HOS80" s="253"/>
      <c r="HOT80" s="228"/>
      <c r="HOU80" s="229"/>
      <c r="HOV80" s="99"/>
      <c r="HOW80" s="254"/>
      <c r="HOX80" s="235"/>
      <c r="HOY80" s="231"/>
      <c r="HOZ80" s="231"/>
      <c r="HPA80" s="140"/>
      <c r="HPB80" s="235"/>
      <c r="HPC80" s="6"/>
      <c r="HPD80" s="6"/>
      <c r="HPE80" s="6"/>
      <c r="HPF80" s="246"/>
      <c r="HPG80" s="251"/>
      <c r="HPH80" s="250"/>
      <c r="HPI80" s="235"/>
      <c r="HPJ80" s="235"/>
      <c r="HPK80" s="235"/>
      <c r="HPL80" s="99"/>
      <c r="HPM80" s="235"/>
      <c r="HPN80" s="235"/>
      <c r="HPO80" s="235"/>
      <c r="HPP80" s="226"/>
      <c r="HPQ80" s="252"/>
      <c r="HPR80" s="253"/>
      <c r="HPS80" s="228"/>
      <c r="HPT80" s="229"/>
      <c r="HPU80" s="99"/>
      <c r="HPV80" s="254"/>
      <c r="HPW80" s="235"/>
      <c r="HPX80" s="231"/>
      <c r="HPY80" s="231"/>
      <c r="HPZ80" s="140"/>
      <c r="HQA80" s="235"/>
      <c r="HQB80" s="6"/>
      <c r="HQC80" s="6"/>
      <c r="HQD80" s="6"/>
      <c r="HQE80" s="246"/>
      <c r="HQF80" s="251"/>
      <c r="HQG80" s="250"/>
      <c r="HQH80" s="235"/>
      <c r="HQI80" s="235"/>
      <c r="HQJ80" s="235"/>
      <c r="HQK80" s="99"/>
      <c r="HQL80" s="235"/>
      <c r="HQM80" s="235"/>
      <c r="HQN80" s="235"/>
      <c r="HQO80" s="226"/>
      <c r="HQP80" s="252"/>
      <c r="HQQ80" s="253"/>
      <c r="HQR80" s="228"/>
      <c r="HQS80" s="229"/>
      <c r="HQT80" s="99"/>
      <c r="HQU80" s="254"/>
      <c r="HQV80" s="235"/>
      <c r="HQW80" s="231"/>
      <c r="HQX80" s="231"/>
      <c r="HQY80" s="140"/>
      <c r="HQZ80" s="235"/>
      <c r="HRA80" s="6"/>
      <c r="HRB80" s="6"/>
      <c r="HRC80" s="6"/>
      <c r="HRD80" s="246"/>
      <c r="HRE80" s="251"/>
      <c r="HRF80" s="250"/>
      <c r="HRG80" s="235"/>
      <c r="HRH80" s="235"/>
      <c r="HRI80" s="235"/>
      <c r="HRJ80" s="99"/>
      <c r="HRK80" s="235"/>
      <c r="HRL80" s="235"/>
      <c r="HRM80" s="235"/>
      <c r="HRN80" s="226"/>
      <c r="HRO80" s="252"/>
      <c r="HRP80" s="253"/>
      <c r="HRQ80" s="228"/>
      <c r="HRR80" s="229"/>
      <c r="HRS80" s="99"/>
      <c r="HRT80" s="254"/>
      <c r="HRU80" s="235"/>
      <c r="HRV80" s="231"/>
      <c r="HRW80" s="231"/>
      <c r="HRX80" s="140"/>
      <c r="HRY80" s="235"/>
      <c r="HRZ80" s="6"/>
      <c r="HSA80" s="6"/>
      <c r="HSB80" s="6"/>
      <c r="HSC80" s="246"/>
      <c r="HSD80" s="251"/>
      <c r="HSE80" s="250"/>
      <c r="HSF80" s="235"/>
      <c r="HSG80" s="235"/>
      <c r="HSH80" s="235"/>
      <c r="HSI80" s="99"/>
      <c r="HSJ80" s="235"/>
      <c r="HSK80" s="235"/>
      <c r="HSL80" s="235"/>
      <c r="HSM80" s="226"/>
      <c r="HSN80" s="252"/>
      <c r="HSO80" s="253"/>
      <c r="HSP80" s="228"/>
      <c r="HSQ80" s="229"/>
      <c r="HSR80" s="99"/>
      <c r="HSS80" s="254"/>
      <c r="HST80" s="235"/>
      <c r="HSU80" s="231"/>
      <c r="HSV80" s="231"/>
      <c r="HSW80" s="140"/>
      <c r="HSX80" s="235"/>
      <c r="HSY80" s="6"/>
      <c r="HSZ80" s="6"/>
      <c r="HTA80" s="6"/>
      <c r="HTB80" s="246"/>
      <c r="HTC80" s="251"/>
      <c r="HTD80" s="250"/>
      <c r="HTE80" s="235"/>
      <c r="HTF80" s="235"/>
      <c r="HTG80" s="235"/>
      <c r="HTH80" s="99"/>
      <c r="HTI80" s="235"/>
      <c r="HTJ80" s="235"/>
      <c r="HTK80" s="235"/>
      <c r="HTL80" s="226"/>
      <c r="HTM80" s="252"/>
      <c r="HTN80" s="253"/>
      <c r="HTO80" s="228"/>
      <c r="HTP80" s="229"/>
      <c r="HTQ80" s="99"/>
      <c r="HTR80" s="254"/>
      <c r="HTS80" s="235"/>
      <c r="HTT80" s="231"/>
      <c r="HTU80" s="231"/>
      <c r="HTV80" s="140"/>
      <c r="HTW80" s="235"/>
      <c r="HTX80" s="6"/>
      <c r="HTY80" s="6"/>
      <c r="HTZ80" s="6"/>
      <c r="HUA80" s="246"/>
      <c r="HUB80" s="251"/>
      <c r="HUC80" s="250"/>
      <c r="HUD80" s="235"/>
      <c r="HUE80" s="235"/>
      <c r="HUF80" s="235"/>
      <c r="HUG80" s="99"/>
      <c r="HUH80" s="235"/>
      <c r="HUI80" s="235"/>
      <c r="HUJ80" s="235"/>
      <c r="HUK80" s="226"/>
      <c r="HUL80" s="252"/>
      <c r="HUM80" s="253"/>
      <c r="HUN80" s="228"/>
      <c r="HUO80" s="229"/>
      <c r="HUP80" s="99"/>
      <c r="HUQ80" s="254"/>
      <c r="HUR80" s="235"/>
      <c r="HUS80" s="231"/>
      <c r="HUT80" s="231"/>
      <c r="HUU80" s="140"/>
      <c r="HUV80" s="235"/>
      <c r="HUW80" s="6"/>
      <c r="HUX80" s="6"/>
      <c r="HUY80" s="6"/>
      <c r="HUZ80" s="246"/>
      <c r="HVA80" s="251"/>
      <c r="HVB80" s="250"/>
      <c r="HVC80" s="235"/>
      <c r="HVD80" s="235"/>
      <c r="HVE80" s="235"/>
      <c r="HVF80" s="99"/>
      <c r="HVG80" s="235"/>
      <c r="HVH80" s="235"/>
      <c r="HVI80" s="235"/>
      <c r="HVJ80" s="226"/>
      <c r="HVK80" s="252"/>
      <c r="HVL80" s="253"/>
      <c r="HVM80" s="228"/>
      <c r="HVN80" s="229"/>
      <c r="HVO80" s="99"/>
      <c r="HVP80" s="254"/>
      <c r="HVQ80" s="235"/>
      <c r="HVR80" s="231"/>
      <c r="HVS80" s="231"/>
      <c r="HVT80" s="140"/>
      <c r="HVU80" s="235"/>
      <c r="HVV80" s="6"/>
      <c r="HVW80" s="6"/>
      <c r="HVX80" s="6"/>
      <c r="HVY80" s="246"/>
      <c r="HVZ80" s="251"/>
      <c r="HWA80" s="250"/>
      <c r="HWB80" s="235"/>
      <c r="HWC80" s="235"/>
      <c r="HWD80" s="235"/>
      <c r="HWE80" s="99"/>
      <c r="HWF80" s="235"/>
      <c r="HWG80" s="235"/>
      <c r="HWH80" s="235"/>
      <c r="HWI80" s="226"/>
      <c r="HWJ80" s="252"/>
      <c r="HWK80" s="253"/>
      <c r="HWL80" s="228"/>
      <c r="HWM80" s="229"/>
      <c r="HWN80" s="99"/>
      <c r="HWO80" s="254"/>
      <c r="HWP80" s="235"/>
      <c r="HWQ80" s="231"/>
      <c r="HWR80" s="231"/>
      <c r="HWS80" s="140"/>
      <c r="HWT80" s="235"/>
      <c r="HWU80" s="6"/>
      <c r="HWV80" s="6"/>
      <c r="HWW80" s="6"/>
      <c r="HWX80" s="246"/>
      <c r="HWY80" s="251"/>
      <c r="HWZ80" s="250"/>
      <c r="HXA80" s="235"/>
      <c r="HXB80" s="235"/>
      <c r="HXC80" s="235"/>
      <c r="HXD80" s="99"/>
      <c r="HXE80" s="235"/>
      <c r="HXF80" s="235"/>
      <c r="HXG80" s="235"/>
      <c r="HXH80" s="226"/>
      <c r="HXI80" s="252"/>
      <c r="HXJ80" s="253"/>
      <c r="HXK80" s="228"/>
      <c r="HXL80" s="229"/>
      <c r="HXM80" s="99"/>
      <c r="HXN80" s="254"/>
      <c r="HXO80" s="235"/>
      <c r="HXP80" s="231"/>
      <c r="HXQ80" s="231"/>
      <c r="HXR80" s="140"/>
      <c r="HXS80" s="235"/>
      <c r="HXT80" s="6"/>
      <c r="HXU80" s="6"/>
      <c r="HXV80" s="6"/>
      <c r="HXW80" s="246"/>
      <c r="HXX80" s="251"/>
      <c r="HXY80" s="250"/>
      <c r="HXZ80" s="235"/>
      <c r="HYA80" s="235"/>
      <c r="HYB80" s="235"/>
      <c r="HYC80" s="99"/>
      <c r="HYD80" s="235"/>
      <c r="HYE80" s="235"/>
      <c r="HYF80" s="235"/>
      <c r="HYG80" s="226"/>
      <c r="HYH80" s="252"/>
      <c r="HYI80" s="253"/>
      <c r="HYJ80" s="228"/>
      <c r="HYK80" s="229"/>
      <c r="HYL80" s="99"/>
      <c r="HYM80" s="254"/>
      <c r="HYN80" s="235"/>
      <c r="HYO80" s="231"/>
      <c r="HYP80" s="231"/>
      <c r="HYQ80" s="140"/>
      <c r="HYR80" s="235"/>
      <c r="HYS80" s="6"/>
      <c r="HYT80" s="6"/>
      <c r="HYU80" s="6"/>
      <c r="HYV80" s="246"/>
      <c r="HYW80" s="251"/>
      <c r="HYX80" s="250"/>
      <c r="HYY80" s="235"/>
      <c r="HYZ80" s="235"/>
      <c r="HZA80" s="235"/>
      <c r="HZB80" s="99"/>
      <c r="HZC80" s="235"/>
      <c r="HZD80" s="235"/>
      <c r="HZE80" s="235"/>
      <c r="HZF80" s="226"/>
      <c r="HZG80" s="252"/>
      <c r="HZH80" s="253"/>
      <c r="HZI80" s="228"/>
      <c r="HZJ80" s="229"/>
      <c r="HZK80" s="99"/>
      <c r="HZL80" s="254"/>
      <c r="HZM80" s="235"/>
      <c r="HZN80" s="231"/>
      <c r="HZO80" s="231"/>
      <c r="HZP80" s="140"/>
      <c r="HZQ80" s="235"/>
      <c r="HZR80" s="6"/>
      <c r="HZS80" s="6"/>
      <c r="HZT80" s="6"/>
      <c r="HZU80" s="246"/>
      <c r="HZV80" s="251"/>
      <c r="HZW80" s="250"/>
      <c r="HZX80" s="235"/>
      <c r="HZY80" s="235"/>
      <c r="HZZ80" s="235"/>
      <c r="IAA80" s="99"/>
      <c r="IAB80" s="235"/>
      <c r="IAC80" s="235"/>
      <c r="IAD80" s="235"/>
      <c r="IAE80" s="226"/>
      <c r="IAF80" s="252"/>
      <c r="IAG80" s="253"/>
      <c r="IAH80" s="228"/>
      <c r="IAI80" s="229"/>
      <c r="IAJ80" s="99"/>
      <c r="IAK80" s="254"/>
      <c r="IAL80" s="235"/>
      <c r="IAM80" s="231"/>
      <c r="IAN80" s="231"/>
      <c r="IAO80" s="140"/>
      <c r="IAP80" s="235"/>
      <c r="IAQ80" s="6"/>
      <c r="IAR80" s="6"/>
      <c r="IAS80" s="6"/>
      <c r="IAT80" s="246"/>
      <c r="IAU80" s="251"/>
      <c r="IAV80" s="250"/>
      <c r="IAW80" s="235"/>
      <c r="IAX80" s="235"/>
      <c r="IAY80" s="235"/>
      <c r="IAZ80" s="99"/>
      <c r="IBA80" s="235"/>
      <c r="IBB80" s="235"/>
      <c r="IBC80" s="235"/>
      <c r="IBD80" s="226"/>
      <c r="IBE80" s="252"/>
      <c r="IBF80" s="253"/>
      <c r="IBG80" s="228"/>
      <c r="IBH80" s="229"/>
      <c r="IBI80" s="99"/>
      <c r="IBJ80" s="254"/>
      <c r="IBK80" s="235"/>
      <c r="IBL80" s="231"/>
      <c r="IBM80" s="231"/>
      <c r="IBN80" s="140"/>
      <c r="IBO80" s="235"/>
      <c r="IBP80" s="6"/>
      <c r="IBQ80" s="6"/>
      <c r="IBR80" s="6"/>
      <c r="IBS80" s="246"/>
      <c r="IBT80" s="251"/>
      <c r="IBU80" s="250"/>
      <c r="IBV80" s="235"/>
      <c r="IBW80" s="235"/>
      <c r="IBX80" s="235"/>
      <c r="IBY80" s="99"/>
      <c r="IBZ80" s="235"/>
      <c r="ICA80" s="235"/>
      <c r="ICB80" s="235"/>
      <c r="ICC80" s="226"/>
      <c r="ICD80" s="252"/>
      <c r="ICE80" s="253"/>
      <c r="ICF80" s="228"/>
      <c r="ICG80" s="229"/>
      <c r="ICH80" s="99"/>
      <c r="ICI80" s="254"/>
      <c r="ICJ80" s="235"/>
      <c r="ICK80" s="231"/>
      <c r="ICL80" s="231"/>
      <c r="ICM80" s="140"/>
      <c r="ICN80" s="235"/>
      <c r="ICO80" s="6"/>
      <c r="ICP80" s="6"/>
      <c r="ICQ80" s="6"/>
      <c r="ICR80" s="246"/>
      <c r="ICS80" s="251"/>
      <c r="ICT80" s="250"/>
      <c r="ICU80" s="235"/>
      <c r="ICV80" s="235"/>
      <c r="ICW80" s="235"/>
      <c r="ICX80" s="99"/>
      <c r="ICY80" s="235"/>
      <c r="ICZ80" s="235"/>
      <c r="IDA80" s="235"/>
      <c r="IDB80" s="226"/>
      <c r="IDC80" s="252"/>
      <c r="IDD80" s="253"/>
      <c r="IDE80" s="228"/>
      <c r="IDF80" s="229"/>
      <c r="IDG80" s="99"/>
      <c r="IDH80" s="254"/>
      <c r="IDI80" s="235"/>
      <c r="IDJ80" s="231"/>
      <c r="IDK80" s="231"/>
      <c r="IDL80" s="140"/>
      <c r="IDM80" s="235"/>
      <c r="IDN80" s="6"/>
      <c r="IDO80" s="6"/>
      <c r="IDP80" s="6"/>
      <c r="IDQ80" s="246"/>
      <c r="IDR80" s="251"/>
      <c r="IDS80" s="250"/>
      <c r="IDT80" s="235"/>
      <c r="IDU80" s="235"/>
      <c r="IDV80" s="235"/>
      <c r="IDW80" s="99"/>
      <c r="IDX80" s="235"/>
      <c r="IDY80" s="235"/>
      <c r="IDZ80" s="235"/>
      <c r="IEA80" s="226"/>
      <c r="IEB80" s="252"/>
      <c r="IEC80" s="253"/>
      <c r="IED80" s="228"/>
      <c r="IEE80" s="229"/>
      <c r="IEF80" s="99"/>
      <c r="IEG80" s="254"/>
      <c r="IEH80" s="235"/>
      <c r="IEI80" s="231"/>
      <c r="IEJ80" s="231"/>
      <c r="IEK80" s="140"/>
      <c r="IEL80" s="235"/>
      <c r="IEM80" s="6"/>
      <c r="IEN80" s="6"/>
      <c r="IEO80" s="6"/>
      <c r="IEP80" s="246"/>
      <c r="IEQ80" s="251"/>
      <c r="IER80" s="250"/>
      <c r="IES80" s="235"/>
      <c r="IET80" s="235"/>
      <c r="IEU80" s="235"/>
      <c r="IEV80" s="99"/>
      <c r="IEW80" s="235"/>
      <c r="IEX80" s="235"/>
      <c r="IEY80" s="235"/>
      <c r="IEZ80" s="226"/>
      <c r="IFA80" s="252"/>
      <c r="IFB80" s="253"/>
      <c r="IFC80" s="228"/>
      <c r="IFD80" s="229"/>
      <c r="IFE80" s="99"/>
      <c r="IFF80" s="254"/>
      <c r="IFG80" s="235"/>
      <c r="IFH80" s="231"/>
      <c r="IFI80" s="231"/>
      <c r="IFJ80" s="140"/>
      <c r="IFK80" s="235"/>
      <c r="IFL80" s="6"/>
      <c r="IFM80" s="6"/>
      <c r="IFN80" s="6"/>
      <c r="IFO80" s="246"/>
      <c r="IFP80" s="251"/>
      <c r="IFQ80" s="250"/>
      <c r="IFR80" s="235"/>
      <c r="IFS80" s="235"/>
      <c r="IFT80" s="235"/>
      <c r="IFU80" s="99"/>
      <c r="IFV80" s="235"/>
      <c r="IFW80" s="235"/>
      <c r="IFX80" s="235"/>
      <c r="IFY80" s="226"/>
      <c r="IFZ80" s="252"/>
      <c r="IGA80" s="253"/>
      <c r="IGB80" s="228"/>
      <c r="IGC80" s="229"/>
      <c r="IGD80" s="99"/>
      <c r="IGE80" s="254"/>
      <c r="IGF80" s="235"/>
      <c r="IGG80" s="231"/>
      <c r="IGH80" s="231"/>
      <c r="IGI80" s="140"/>
      <c r="IGJ80" s="235"/>
      <c r="IGK80" s="6"/>
      <c r="IGL80" s="6"/>
      <c r="IGM80" s="6"/>
      <c r="IGN80" s="246"/>
      <c r="IGO80" s="251"/>
      <c r="IGP80" s="250"/>
      <c r="IGQ80" s="235"/>
      <c r="IGR80" s="235"/>
      <c r="IGS80" s="235"/>
      <c r="IGT80" s="99"/>
      <c r="IGU80" s="235"/>
      <c r="IGV80" s="235"/>
      <c r="IGW80" s="235"/>
      <c r="IGX80" s="226"/>
      <c r="IGY80" s="252"/>
      <c r="IGZ80" s="253"/>
      <c r="IHA80" s="228"/>
      <c r="IHB80" s="229"/>
      <c r="IHC80" s="99"/>
      <c r="IHD80" s="254"/>
      <c r="IHE80" s="235"/>
      <c r="IHF80" s="231"/>
      <c r="IHG80" s="231"/>
      <c r="IHH80" s="140"/>
      <c r="IHI80" s="235"/>
      <c r="IHJ80" s="6"/>
      <c r="IHK80" s="6"/>
      <c r="IHL80" s="6"/>
      <c r="IHM80" s="246"/>
      <c r="IHN80" s="251"/>
      <c r="IHO80" s="250"/>
      <c r="IHP80" s="235"/>
      <c r="IHQ80" s="235"/>
      <c r="IHR80" s="235"/>
      <c r="IHS80" s="99"/>
      <c r="IHT80" s="235"/>
      <c r="IHU80" s="235"/>
      <c r="IHV80" s="235"/>
      <c r="IHW80" s="226"/>
      <c r="IHX80" s="252"/>
      <c r="IHY80" s="253"/>
      <c r="IHZ80" s="228"/>
      <c r="IIA80" s="229"/>
      <c r="IIB80" s="99"/>
      <c r="IIC80" s="254"/>
      <c r="IID80" s="235"/>
      <c r="IIE80" s="231"/>
      <c r="IIF80" s="231"/>
      <c r="IIG80" s="140"/>
      <c r="IIH80" s="235"/>
      <c r="III80" s="6"/>
      <c r="IIJ80" s="6"/>
      <c r="IIK80" s="6"/>
      <c r="IIL80" s="246"/>
      <c r="IIM80" s="251"/>
      <c r="IIN80" s="250"/>
      <c r="IIO80" s="235"/>
      <c r="IIP80" s="235"/>
      <c r="IIQ80" s="235"/>
      <c r="IIR80" s="99"/>
      <c r="IIS80" s="235"/>
      <c r="IIT80" s="235"/>
      <c r="IIU80" s="235"/>
      <c r="IIV80" s="226"/>
      <c r="IIW80" s="252"/>
      <c r="IIX80" s="253"/>
      <c r="IIY80" s="228"/>
      <c r="IIZ80" s="229"/>
      <c r="IJA80" s="99"/>
      <c r="IJB80" s="254"/>
      <c r="IJC80" s="235"/>
      <c r="IJD80" s="231"/>
      <c r="IJE80" s="231"/>
      <c r="IJF80" s="140"/>
      <c r="IJG80" s="235"/>
      <c r="IJH80" s="6"/>
      <c r="IJI80" s="6"/>
      <c r="IJJ80" s="6"/>
      <c r="IJK80" s="246"/>
      <c r="IJL80" s="251"/>
      <c r="IJM80" s="250"/>
      <c r="IJN80" s="235"/>
      <c r="IJO80" s="235"/>
      <c r="IJP80" s="235"/>
      <c r="IJQ80" s="99"/>
      <c r="IJR80" s="235"/>
      <c r="IJS80" s="235"/>
      <c r="IJT80" s="235"/>
      <c r="IJU80" s="226"/>
      <c r="IJV80" s="252"/>
      <c r="IJW80" s="253"/>
      <c r="IJX80" s="228"/>
      <c r="IJY80" s="229"/>
      <c r="IJZ80" s="99"/>
      <c r="IKA80" s="254"/>
      <c r="IKB80" s="235"/>
      <c r="IKC80" s="231"/>
      <c r="IKD80" s="231"/>
      <c r="IKE80" s="140"/>
      <c r="IKF80" s="235"/>
      <c r="IKG80" s="6"/>
      <c r="IKH80" s="6"/>
      <c r="IKI80" s="6"/>
      <c r="IKJ80" s="246"/>
      <c r="IKK80" s="251"/>
      <c r="IKL80" s="250"/>
      <c r="IKM80" s="235"/>
      <c r="IKN80" s="235"/>
      <c r="IKO80" s="235"/>
      <c r="IKP80" s="99"/>
      <c r="IKQ80" s="235"/>
      <c r="IKR80" s="235"/>
      <c r="IKS80" s="235"/>
      <c r="IKT80" s="226"/>
      <c r="IKU80" s="252"/>
      <c r="IKV80" s="253"/>
      <c r="IKW80" s="228"/>
      <c r="IKX80" s="229"/>
      <c r="IKY80" s="99"/>
      <c r="IKZ80" s="254"/>
      <c r="ILA80" s="235"/>
      <c r="ILB80" s="231"/>
      <c r="ILC80" s="231"/>
      <c r="ILD80" s="140"/>
      <c r="ILE80" s="235"/>
      <c r="ILF80" s="6"/>
      <c r="ILG80" s="6"/>
      <c r="ILH80" s="6"/>
      <c r="ILI80" s="246"/>
      <c r="ILJ80" s="251"/>
      <c r="ILK80" s="250"/>
      <c r="ILL80" s="235"/>
      <c r="ILM80" s="235"/>
      <c r="ILN80" s="235"/>
      <c r="ILO80" s="99"/>
      <c r="ILP80" s="235"/>
      <c r="ILQ80" s="235"/>
      <c r="ILR80" s="235"/>
      <c r="ILS80" s="226"/>
      <c r="ILT80" s="252"/>
      <c r="ILU80" s="253"/>
      <c r="ILV80" s="228"/>
      <c r="ILW80" s="229"/>
      <c r="ILX80" s="99"/>
      <c r="ILY80" s="254"/>
      <c r="ILZ80" s="235"/>
      <c r="IMA80" s="231"/>
      <c r="IMB80" s="231"/>
      <c r="IMC80" s="140"/>
      <c r="IMD80" s="235"/>
      <c r="IME80" s="6"/>
      <c r="IMF80" s="6"/>
      <c r="IMG80" s="6"/>
      <c r="IMH80" s="246"/>
      <c r="IMI80" s="251"/>
      <c r="IMJ80" s="250"/>
      <c r="IMK80" s="235"/>
      <c r="IML80" s="235"/>
      <c r="IMM80" s="235"/>
      <c r="IMN80" s="99"/>
      <c r="IMO80" s="235"/>
      <c r="IMP80" s="235"/>
      <c r="IMQ80" s="235"/>
      <c r="IMR80" s="226"/>
      <c r="IMS80" s="252"/>
      <c r="IMT80" s="253"/>
      <c r="IMU80" s="228"/>
      <c r="IMV80" s="229"/>
      <c r="IMW80" s="99"/>
      <c r="IMX80" s="254"/>
      <c r="IMY80" s="235"/>
      <c r="IMZ80" s="231"/>
      <c r="INA80" s="231"/>
      <c r="INB80" s="140"/>
      <c r="INC80" s="235"/>
      <c r="IND80" s="6"/>
      <c r="INE80" s="6"/>
      <c r="INF80" s="6"/>
      <c r="ING80" s="246"/>
      <c r="INH80" s="251"/>
      <c r="INI80" s="250"/>
      <c r="INJ80" s="235"/>
      <c r="INK80" s="235"/>
      <c r="INL80" s="235"/>
      <c r="INM80" s="99"/>
      <c r="INN80" s="235"/>
      <c r="INO80" s="235"/>
      <c r="INP80" s="235"/>
      <c r="INQ80" s="226"/>
      <c r="INR80" s="252"/>
      <c r="INS80" s="253"/>
      <c r="INT80" s="228"/>
      <c r="INU80" s="229"/>
      <c r="INV80" s="99"/>
      <c r="INW80" s="254"/>
      <c r="INX80" s="235"/>
      <c r="INY80" s="231"/>
      <c r="INZ80" s="231"/>
      <c r="IOA80" s="140"/>
      <c r="IOB80" s="235"/>
      <c r="IOC80" s="6"/>
      <c r="IOD80" s="6"/>
      <c r="IOE80" s="6"/>
      <c r="IOF80" s="246"/>
      <c r="IOG80" s="251"/>
      <c r="IOH80" s="250"/>
      <c r="IOI80" s="235"/>
      <c r="IOJ80" s="235"/>
      <c r="IOK80" s="235"/>
      <c r="IOL80" s="99"/>
      <c r="IOM80" s="235"/>
      <c r="ION80" s="235"/>
      <c r="IOO80" s="235"/>
      <c r="IOP80" s="226"/>
      <c r="IOQ80" s="252"/>
      <c r="IOR80" s="253"/>
      <c r="IOS80" s="228"/>
      <c r="IOT80" s="229"/>
      <c r="IOU80" s="99"/>
      <c r="IOV80" s="254"/>
      <c r="IOW80" s="235"/>
      <c r="IOX80" s="231"/>
      <c r="IOY80" s="231"/>
      <c r="IOZ80" s="140"/>
      <c r="IPA80" s="235"/>
      <c r="IPB80" s="6"/>
      <c r="IPC80" s="6"/>
      <c r="IPD80" s="6"/>
      <c r="IPE80" s="246"/>
      <c r="IPF80" s="251"/>
      <c r="IPG80" s="250"/>
      <c r="IPH80" s="235"/>
      <c r="IPI80" s="235"/>
      <c r="IPJ80" s="235"/>
      <c r="IPK80" s="99"/>
      <c r="IPL80" s="235"/>
      <c r="IPM80" s="235"/>
      <c r="IPN80" s="235"/>
      <c r="IPO80" s="226"/>
      <c r="IPP80" s="252"/>
      <c r="IPQ80" s="253"/>
      <c r="IPR80" s="228"/>
      <c r="IPS80" s="229"/>
      <c r="IPT80" s="99"/>
      <c r="IPU80" s="254"/>
      <c r="IPV80" s="235"/>
      <c r="IPW80" s="231"/>
      <c r="IPX80" s="231"/>
      <c r="IPY80" s="140"/>
      <c r="IPZ80" s="235"/>
      <c r="IQA80" s="6"/>
      <c r="IQB80" s="6"/>
      <c r="IQC80" s="6"/>
      <c r="IQD80" s="246"/>
      <c r="IQE80" s="251"/>
      <c r="IQF80" s="250"/>
      <c r="IQG80" s="235"/>
      <c r="IQH80" s="235"/>
      <c r="IQI80" s="235"/>
      <c r="IQJ80" s="99"/>
      <c r="IQK80" s="235"/>
      <c r="IQL80" s="235"/>
      <c r="IQM80" s="235"/>
      <c r="IQN80" s="226"/>
      <c r="IQO80" s="252"/>
      <c r="IQP80" s="253"/>
      <c r="IQQ80" s="228"/>
      <c r="IQR80" s="229"/>
      <c r="IQS80" s="99"/>
      <c r="IQT80" s="254"/>
      <c r="IQU80" s="235"/>
      <c r="IQV80" s="231"/>
      <c r="IQW80" s="231"/>
      <c r="IQX80" s="140"/>
      <c r="IQY80" s="235"/>
      <c r="IQZ80" s="6"/>
      <c r="IRA80" s="6"/>
      <c r="IRB80" s="6"/>
      <c r="IRC80" s="246"/>
      <c r="IRD80" s="251"/>
      <c r="IRE80" s="250"/>
      <c r="IRF80" s="235"/>
      <c r="IRG80" s="235"/>
      <c r="IRH80" s="235"/>
      <c r="IRI80" s="99"/>
      <c r="IRJ80" s="235"/>
      <c r="IRK80" s="235"/>
      <c r="IRL80" s="235"/>
      <c r="IRM80" s="226"/>
      <c r="IRN80" s="252"/>
      <c r="IRO80" s="253"/>
      <c r="IRP80" s="228"/>
      <c r="IRQ80" s="229"/>
      <c r="IRR80" s="99"/>
      <c r="IRS80" s="254"/>
      <c r="IRT80" s="235"/>
      <c r="IRU80" s="231"/>
      <c r="IRV80" s="231"/>
      <c r="IRW80" s="140"/>
      <c r="IRX80" s="235"/>
      <c r="IRY80" s="6"/>
      <c r="IRZ80" s="6"/>
      <c r="ISA80" s="6"/>
      <c r="ISB80" s="246"/>
      <c r="ISC80" s="251"/>
      <c r="ISD80" s="250"/>
      <c r="ISE80" s="235"/>
      <c r="ISF80" s="235"/>
      <c r="ISG80" s="235"/>
      <c r="ISH80" s="99"/>
      <c r="ISI80" s="235"/>
      <c r="ISJ80" s="235"/>
      <c r="ISK80" s="235"/>
      <c r="ISL80" s="226"/>
      <c r="ISM80" s="252"/>
      <c r="ISN80" s="253"/>
      <c r="ISO80" s="228"/>
      <c r="ISP80" s="229"/>
      <c r="ISQ80" s="99"/>
      <c r="ISR80" s="254"/>
      <c r="ISS80" s="235"/>
      <c r="IST80" s="231"/>
      <c r="ISU80" s="231"/>
      <c r="ISV80" s="140"/>
      <c r="ISW80" s="235"/>
      <c r="ISX80" s="6"/>
      <c r="ISY80" s="6"/>
      <c r="ISZ80" s="6"/>
      <c r="ITA80" s="246"/>
      <c r="ITB80" s="251"/>
      <c r="ITC80" s="250"/>
      <c r="ITD80" s="235"/>
      <c r="ITE80" s="235"/>
      <c r="ITF80" s="235"/>
      <c r="ITG80" s="99"/>
      <c r="ITH80" s="235"/>
      <c r="ITI80" s="235"/>
      <c r="ITJ80" s="235"/>
      <c r="ITK80" s="226"/>
      <c r="ITL80" s="252"/>
      <c r="ITM80" s="253"/>
      <c r="ITN80" s="228"/>
      <c r="ITO80" s="229"/>
      <c r="ITP80" s="99"/>
      <c r="ITQ80" s="254"/>
      <c r="ITR80" s="235"/>
      <c r="ITS80" s="231"/>
      <c r="ITT80" s="231"/>
      <c r="ITU80" s="140"/>
      <c r="ITV80" s="235"/>
      <c r="ITW80" s="6"/>
      <c r="ITX80" s="6"/>
      <c r="ITY80" s="6"/>
      <c r="ITZ80" s="246"/>
      <c r="IUA80" s="251"/>
      <c r="IUB80" s="250"/>
      <c r="IUC80" s="235"/>
      <c r="IUD80" s="235"/>
      <c r="IUE80" s="235"/>
      <c r="IUF80" s="99"/>
      <c r="IUG80" s="235"/>
      <c r="IUH80" s="235"/>
      <c r="IUI80" s="235"/>
      <c r="IUJ80" s="226"/>
      <c r="IUK80" s="252"/>
      <c r="IUL80" s="253"/>
      <c r="IUM80" s="228"/>
      <c r="IUN80" s="229"/>
      <c r="IUO80" s="99"/>
      <c r="IUP80" s="254"/>
      <c r="IUQ80" s="235"/>
      <c r="IUR80" s="231"/>
      <c r="IUS80" s="231"/>
      <c r="IUT80" s="140"/>
      <c r="IUU80" s="235"/>
      <c r="IUV80" s="6"/>
      <c r="IUW80" s="6"/>
      <c r="IUX80" s="6"/>
      <c r="IUY80" s="246"/>
      <c r="IUZ80" s="251"/>
      <c r="IVA80" s="250"/>
      <c r="IVB80" s="235"/>
      <c r="IVC80" s="235"/>
      <c r="IVD80" s="235"/>
      <c r="IVE80" s="99"/>
      <c r="IVF80" s="235"/>
      <c r="IVG80" s="235"/>
      <c r="IVH80" s="235"/>
      <c r="IVI80" s="226"/>
      <c r="IVJ80" s="252"/>
      <c r="IVK80" s="253"/>
      <c r="IVL80" s="228"/>
      <c r="IVM80" s="229"/>
      <c r="IVN80" s="99"/>
      <c r="IVO80" s="254"/>
      <c r="IVP80" s="235"/>
      <c r="IVQ80" s="231"/>
      <c r="IVR80" s="231"/>
      <c r="IVS80" s="140"/>
      <c r="IVT80" s="235"/>
      <c r="IVU80" s="6"/>
      <c r="IVV80" s="6"/>
      <c r="IVW80" s="6"/>
      <c r="IVX80" s="246"/>
      <c r="IVY80" s="251"/>
      <c r="IVZ80" s="250"/>
      <c r="IWA80" s="235"/>
      <c r="IWB80" s="235"/>
      <c r="IWC80" s="235"/>
      <c r="IWD80" s="99"/>
      <c r="IWE80" s="235"/>
      <c r="IWF80" s="235"/>
      <c r="IWG80" s="235"/>
      <c r="IWH80" s="226"/>
      <c r="IWI80" s="252"/>
      <c r="IWJ80" s="253"/>
      <c r="IWK80" s="228"/>
      <c r="IWL80" s="229"/>
      <c r="IWM80" s="99"/>
      <c r="IWN80" s="254"/>
      <c r="IWO80" s="235"/>
      <c r="IWP80" s="231"/>
      <c r="IWQ80" s="231"/>
      <c r="IWR80" s="140"/>
      <c r="IWS80" s="235"/>
      <c r="IWT80" s="6"/>
      <c r="IWU80" s="6"/>
      <c r="IWV80" s="6"/>
      <c r="IWW80" s="246"/>
      <c r="IWX80" s="251"/>
      <c r="IWY80" s="250"/>
      <c r="IWZ80" s="235"/>
      <c r="IXA80" s="235"/>
      <c r="IXB80" s="235"/>
      <c r="IXC80" s="99"/>
      <c r="IXD80" s="235"/>
      <c r="IXE80" s="235"/>
      <c r="IXF80" s="235"/>
      <c r="IXG80" s="226"/>
      <c r="IXH80" s="252"/>
      <c r="IXI80" s="253"/>
      <c r="IXJ80" s="228"/>
      <c r="IXK80" s="229"/>
      <c r="IXL80" s="99"/>
      <c r="IXM80" s="254"/>
      <c r="IXN80" s="235"/>
      <c r="IXO80" s="231"/>
      <c r="IXP80" s="231"/>
      <c r="IXQ80" s="140"/>
      <c r="IXR80" s="235"/>
      <c r="IXS80" s="6"/>
      <c r="IXT80" s="6"/>
      <c r="IXU80" s="6"/>
      <c r="IXV80" s="246"/>
      <c r="IXW80" s="251"/>
      <c r="IXX80" s="250"/>
      <c r="IXY80" s="235"/>
      <c r="IXZ80" s="235"/>
      <c r="IYA80" s="235"/>
      <c r="IYB80" s="99"/>
      <c r="IYC80" s="235"/>
      <c r="IYD80" s="235"/>
      <c r="IYE80" s="235"/>
      <c r="IYF80" s="226"/>
      <c r="IYG80" s="252"/>
      <c r="IYH80" s="253"/>
      <c r="IYI80" s="228"/>
      <c r="IYJ80" s="229"/>
      <c r="IYK80" s="99"/>
      <c r="IYL80" s="254"/>
      <c r="IYM80" s="235"/>
      <c r="IYN80" s="231"/>
      <c r="IYO80" s="231"/>
      <c r="IYP80" s="140"/>
      <c r="IYQ80" s="235"/>
      <c r="IYR80" s="6"/>
      <c r="IYS80" s="6"/>
      <c r="IYT80" s="6"/>
      <c r="IYU80" s="246"/>
      <c r="IYV80" s="251"/>
      <c r="IYW80" s="250"/>
      <c r="IYX80" s="235"/>
      <c r="IYY80" s="235"/>
      <c r="IYZ80" s="235"/>
      <c r="IZA80" s="99"/>
      <c r="IZB80" s="235"/>
      <c r="IZC80" s="235"/>
      <c r="IZD80" s="235"/>
      <c r="IZE80" s="226"/>
      <c r="IZF80" s="252"/>
      <c r="IZG80" s="253"/>
      <c r="IZH80" s="228"/>
      <c r="IZI80" s="229"/>
      <c r="IZJ80" s="99"/>
      <c r="IZK80" s="254"/>
      <c r="IZL80" s="235"/>
      <c r="IZM80" s="231"/>
      <c r="IZN80" s="231"/>
      <c r="IZO80" s="140"/>
      <c r="IZP80" s="235"/>
      <c r="IZQ80" s="6"/>
      <c r="IZR80" s="6"/>
      <c r="IZS80" s="6"/>
      <c r="IZT80" s="246"/>
      <c r="IZU80" s="251"/>
      <c r="IZV80" s="250"/>
      <c r="IZW80" s="235"/>
      <c r="IZX80" s="235"/>
      <c r="IZY80" s="235"/>
      <c r="IZZ80" s="99"/>
      <c r="JAA80" s="235"/>
      <c r="JAB80" s="235"/>
      <c r="JAC80" s="235"/>
      <c r="JAD80" s="226"/>
      <c r="JAE80" s="252"/>
      <c r="JAF80" s="253"/>
      <c r="JAG80" s="228"/>
      <c r="JAH80" s="229"/>
      <c r="JAI80" s="99"/>
      <c r="JAJ80" s="254"/>
      <c r="JAK80" s="235"/>
      <c r="JAL80" s="231"/>
      <c r="JAM80" s="231"/>
      <c r="JAN80" s="140"/>
      <c r="JAO80" s="235"/>
      <c r="JAP80" s="6"/>
      <c r="JAQ80" s="6"/>
      <c r="JAR80" s="6"/>
      <c r="JAS80" s="246"/>
      <c r="JAT80" s="251"/>
      <c r="JAU80" s="250"/>
      <c r="JAV80" s="235"/>
      <c r="JAW80" s="235"/>
      <c r="JAX80" s="235"/>
      <c r="JAY80" s="99"/>
      <c r="JAZ80" s="235"/>
      <c r="JBA80" s="235"/>
      <c r="JBB80" s="235"/>
      <c r="JBC80" s="226"/>
      <c r="JBD80" s="252"/>
      <c r="JBE80" s="253"/>
      <c r="JBF80" s="228"/>
      <c r="JBG80" s="229"/>
      <c r="JBH80" s="99"/>
      <c r="JBI80" s="254"/>
      <c r="JBJ80" s="235"/>
      <c r="JBK80" s="231"/>
      <c r="JBL80" s="231"/>
      <c r="JBM80" s="140"/>
      <c r="JBN80" s="235"/>
      <c r="JBO80" s="6"/>
      <c r="JBP80" s="6"/>
      <c r="JBQ80" s="6"/>
      <c r="JBR80" s="246"/>
      <c r="JBS80" s="251"/>
      <c r="JBT80" s="250"/>
      <c r="JBU80" s="235"/>
      <c r="JBV80" s="235"/>
      <c r="JBW80" s="235"/>
      <c r="JBX80" s="99"/>
      <c r="JBY80" s="235"/>
      <c r="JBZ80" s="235"/>
      <c r="JCA80" s="235"/>
      <c r="JCB80" s="226"/>
      <c r="JCC80" s="252"/>
      <c r="JCD80" s="253"/>
      <c r="JCE80" s="228"/>
      <c r="JCF80" s="229"/>
      <c r="JCG80" s="99"/>
      <c r="JCH80" s="254"/>
      <c r="JCI80" s="235"/>
      <c r="JCJ80" s="231"/>
      <c r="JCK80" s="231"/>
      <c r="JCL80" s="140"/>
      <c r="JCM80" s="235"/>
      <c r="JCN80" s="6"/>
      <c r="JCO80" s="6"/>
      <c r="JCP80" s="6"/>
      <c r="JCQ80" s="246"/>
      <c r="JCR80" s="251"/>
      <c r="JCS80" s="250"/>
      <c r="JCT80" s="235"/>
      <c r="JCU80" s="235"/>
      <c r="JCV80" s="235"/>
      <c r="JCW80" s="99"/>
      <c r="JCX80" s="235"/>
      <c r="JCY80" s="235"/>
      <c r="JCZ80" s="235"/>
      <c r="JDA80" s="226"/>
      <c r="JDB80" s="252"/>
      <c r="JDC80" s="253"/>
      <c r="JDD80" s="228"/>
      <c r="JDE80" s="229"/>
      <c r="JDF80" s="99"/>
      <c r="JDG80" s="254"/>
      <c r="JDH80" s="235"/>
      <c r="JDI80" s="231"/>
      <c r="JDJ80" s="231"/>
      <c r="JDK80" s="140"/>
      <c r="JDL80" s="235"/>
      <c r="JDM80" s="6"/>
      <c r="JDN80" s="6"/>
      <c r="JDO80" s="6"/>
      <c r="JDP80" s="246"/>
      <c r="JDQ80" s="251"/>
      <c r="JDR80" s="250"/>
      <c r="JDS80" s="235"/>
      <c r="JDT80" s="235"/>
      <c r="JDU80" s="235"/>
      <c r="JDV80" s="99"/>
      <c r="JDW80" s="235"/>
      <c r="JDX80" s="235"/>
      <c r="JDY80" s="235"/>
      <c r="JDZ80" s="226"/>
      <c r="JEA80" s="252"/>
      <c r="JEB80" s="253"/>
      <c r="JEC80" s="228"/>
      <c r="JED80" s="229"/>
      <c r="JEE80" s="99"/>
      <c r="JEF80" s="254"/>
      <c r="JEG80" s="235"/>
      <c r="JEH80" s="231"/>
      <c r="JEI80" s="231"/>
      <c r="JEJ80" s="140"/>
      <c r="JEK80" s="235"/>
      <c r="JEL80" s="6"/>
      <c r="JEM80" s="6"/>
      <c r="JEN80" s="6"/>
      <c r="JEO80" s="246"/>
      <c r="JEP80" s="251"/>
      <c r="JEQ80" s="250"/>
      <c r="JER80" s="235"/>
      <c r="JES80" s="235"/>
      <c r="JET80" s="235"/>
      <c r="JEU80" s="99"/>
      <c r="JEV80" s="235"/>
      <c r="JEW80" s="235"/>
      <c r="JEX80" s="235"/>
      <c r="JEY80" s="226"/>
      <c r="JEZ80" s="252"/>
      <c r="JFA80" s="253"/>
      <c r="JFB80" s="228"/>
      <c r="JFC80" s="229"/>
      <c r="JFD80" s="99"/>
      <c r="JFE80" s="254"/>
      <c r="JFF80" s="235"/>
      <c r="JFG80" s="231"/>
      <c r="JFH80" s="231"/>
      <c r="JFI80" s="140"/>
      <c r="JFJ80" s="235"/>
      <c r="JFK80" s="6"/>
      <c r="JFL80" s="6"/>
      <c r="JFM80" s="6"/>
      <c r="JFN80" s="246"/>
      <c r="JFO80" s="251"/>
      <c r="JFP80" s="250"/>
      <c r="JFQ80" s="235"/>
      <c r="JFR80" s="235"/>
      <c r="JFS80" s="235"/>
      <c r="JFT80" s="99"/>
      <c r="JFU80" s="235"/>
      <c r="JFV80" s="235"/>
      <c r="JFW80" s="235"/>
      <c r="JFX80" s="226"/>
      <c r="JFY80" s="252"/>
      <c r="JFZ80" s="253"/>
      <c r="JGA80" s="228"/>
      <c r="JGB80" s="229"/>
      <c r="JGC80" s="99"/>
      <c r="JGD80" s="254"/>
      <c r="JGE80" s="235"/>
      <c r="JGF80" s="231"/>
      <c r="JGG80" s="231"/>
      <c r="JGH80" s="140"/>
      <c r="JGI80" s="235"/>
      <c r="JGJ80" s="6"/>
      <c r="JGK80" s="6"/>
      <c r="JGL80" s="6"/>
      <c r="JGM80" s="246"/>
      <c r="JGN80" s="251"/>
      <c r="JGO80" s="250"/>
      <c r="JGP80" s="235"/>
      <c r="JGQ80" s="235"/>
      <c r="JGR80" s="235"/>
      <c r="JGS80" s="99"/>
      <c r="JGT80" s="235"/>
      <c r="JGU80" s="235"/>
      <c r="JGV80" s="235"/>
      <c r="JGW80" s="226"/>
      <c r="JGX80" s="252"/>
      <c r="JGY80" s="253"/>
      <c r="JGZ80" s="228"/>
      <c r="JHA80" s="229"/>
      <c r="JHB80" s="99"/>
      <c r="JHC80" s="254"/>
      <c r="JHD80" s="235"/>
      <c r="JHE80" s="231"/>
      <c r="JHF80" s="231"/>
      <c r="JHG80" s="140"/>
      <c r="JHH80" s="235"/>
      <c r="JHI80" s="6"/>
      <c r="JHJ80" s="6"/>
      <c r="JHK80" s="6"/>
      <c r="JHL80" s="246"/>
      <c r="JHM80" s="251"/>
      <c r="JHN80" s="250"/>
      <c r="JHO80" s="235"/>
      <c r="JHP80" s="235"/>
      <c r="JHQ80" s="235"/>
      <c r="JHR80" s="99"/>
      <c r="JHS80" s="235"/>
      <c r="JHT80" s="235"/>
      <c r="JHU80" s="235"/>
      <c r="JHV80" s="226"/>
      <c r="JHW80" s="252"/>
      <c r="JHX80" s="253"/>
      <c r="JHY80" s="228"/>
      <c r="JHZ80" s="229"/>
      <c r="JIA80" s="99"/>
      <c r="JIB80" s="254"/>
      <c r="JIC80" s="235"/>
      <c r="JID80" s="231"/>
      <c r="JIE80" s="231"/>
      <c r="JIF80" s="140"/>
      <c r="JIG80" s="235"/>
      <c r="JIH80" s="6"/>
      <c r="JII80" s="6"/>
      <c r="JIJ80" s="6"/>
      <c r="JIK80" s="246"/>
      <c r="JIL80" s="251"/>
      <c r="JIM80" s="250"/>
      <c r="JIN80" s="235"/>
      <c r="JIO80" s="235"/>
      <c r="JIP80" s="235"/>
      <c r="JIQ80" s="99"/>
      <c r="JIR80" s="235"/>
      <c r="JIS80" s="235"/>
      <c r="JIT80" s="235"/>
      <c r="JIU80" s="226"/>
      <c r="JIV80" s="252"/>
      <c r="JIW80" s="253"/>
      <c r="JIX80" s="228"/>
      <c r="JIY80" s="229"/>
      <c r="JIZ80" s="99"/>
      <c r="JJA80" s="254"/>
      <c r="JJB80" s="235"/>
      <c r="JJC80" s="231"/>
      <c r="JJD80" s="231"/>
      <c r="JJE80" s="140"/>
      <c r="JJF80" s="235"/>
      <c r="JJG80" s="6"/>
      <c r="JJH80" s="6"/>
      <c r="JJI80" s="6"/>
      <c r="JJJ80" s="246"/>
      <c r="JJK80" s="251"/>
      <c r="JJL80" s="250"/>
      <c r="JJM80" s="235"/>
      <c r="JJN80" s="235"/>
      <c r="JJO80" s="235"/>
      <c r="JJP80" s="99"/>
      <c r="JJQ80" s="235"/>
      <c r="JJR80" s="235"/>
      <c r="JJS80" s="235"/>
      <c r="JJT80" s="226"/>
      <c r="JJU80" s="252"/>
      <c r="JJV80" s="253"/>
      <c r="JJW80" s="228"/>
      <c r="JJX80" s="229"/>
      <c r="JJY80" s="99"/>
      <c r="JJZ80" s="254"/>
      <c r="JKA80" s="235"/>
      <c r="JKB80" s="231"/>
      <c r="JKC80" s="231"/>
      <c r="JKD80" s="140"/>
      <c r="JKE80" s="235"/>
      <c r="JKF80" s="6"/>
      <c r="JKG80" s="6"/>
      <c r="JKH80" s="6"/>
      <c r="JKI80" s="246"/>
      <c r="JKJ80" s="251"/>
      <c r="JKK80" s="250"/>
      <c r="JKL80" s="235"/>
      <c r="JKM80" s="235"/>
      <c r="JKN80" s="235"/>
      <c r="JKO80" s="99"/>
      <c r="JKP80" s="235"/>
      <c r="JKQ80" s="235"/>
      <c r="JKR80" s="235"/>
      <c r="JKS80" s="226"/>
      <c r="JKT80" s="252"/>
      <c r="JKU80" s="253"/>
      <c r="JKV80" s="228"/>
      <c r="JKW80" s="229"/>
      <c r="JKX80" s="99"/>
      <c r="JKY80" s="254"/>
      <c r="JKZ80" s="235"/>
      <c r="JLA80" s="231"/>
      <c r="JLB80" s="231"/>
      <c r="JLC80" s="140"/>
      <c r="JLD80" s="235"/>
      <c r="JLE80" s="6"/>
      <c r="JLF80" s="6"/>
      <c r="JLG80" s="6"/>
      <c r="JLH80" s="246"/>
      <c r="JLI80" s="251"/>
      <c r="JLJ80" s="250"/>
      <c r="JLK80" s="235"/>
      <c r="JLL80" s="235"/>
      <c r="JLM80" s="235"/>
      <c r="JLN80" s="99"/>
      <c r="JLO80" s="235"/>
      <c r="JLP80" s="235"/>
      <c r="JLQ80" s="235"/>
      <c r="JLR80" s="226"/>
      <c r="JLS80" s="252"/>
      <c r="JLT80" s="253"/>
      <c r="JLU80" s="228"/>
      <c r="JLV80" s="229"/>
      <c r="JLW80" s="99"/>
      <c r="JLX80" s="254"/>
      <c r="JLY80" s="235"/>
      <c r="JLZ80" s="231"/>
      <c r="JMA80" s="231"/>
      <c r="JMB80" s="140"/>
      <c r="JMC80" s="235"/>
      <c r="JMD80" s="6"/>
      <c r="JME80" s="6"/>
      <c r="JMF80" s="6"/>
      <c r="JMG80" s="246"/>
      <c r="JMH80" s="251"/>
      <c r="JMI80" s="250"/>
      <c r="JMJ80" s="235"/>
      <c r="JMK80" s="235"/>
      <c r="JML80" s="235"/>
      <c r="JMM80" s="99"/>
      <c r="JMN80" s="235"/>
      <c r="JMO80" s="235"/>
      <c r="JMP80" s="235"/>
      <c r="JMQ80" s="226"/>
      <c r="JMR80" s="252"/>
      <c r="JMS80" s="253"/>
      <c r="JMT80" s="228"/>
      <c r="JMU80" s="229"/>
      <c r="JMV80" s="99"/>
      <c r="JMW80" s="254"/>
      <c r="JMX80" s="235"/>
      <c r="JMY80" s="231"/>
      <c r="JMZ80" s="231"/>
      <c r="JNA80" s="140"/>
      <c r="JNB80" s="235"/>
      <c r="JNC80" s="6"/>
      <c r="JND80" s="6"/>
      <c r="JNE80" s="6"/>
      <c r="JNF80" s="246"/>
      <c r="JNG80" s="251"/>
      <c r="JNH80" s="250"/>
      <c r="JNI80" s="235"/>
      <c r="JNJ80" s="235"/>
      <c r="JNK80" s="235"/>
      <c r="JNL80" s="99"/>
      <c r="JNM80" s="235"/>
      <c r="JNN80" s="235"/>
      <c r="JNO80" s="235"/>
      <c r="JNP80" s="226"/>
      <c r="JNQ80" s="252"/>
      <c r="JNR80" s="253"/>
      <c r="JNS80" s="228"/>
      <c r="JNT80" s="229"/>
      <c r="JNU80" s="99"/>
      <c r="JNV80" s="254"/>
      <c r="JNW80" s="235"/>
      <c r="JNX80" s="231"/>
      <c r="JNY80" s="231"/>
      <c r="JNZ80" s="140"/>
      <c r="JOA80" s="235"/>
      <c r="JOB80" s="6"/>
      <c r="JOC80" s="6"/>
      <c r="JOD80" s="6"/>
      <c r="JOE80" s="246"/>
      <c r="JOF80" s="251"/>
      <c r="JOG80" s="250"/>
      <c r="JOH80" s="235"/>
      <c r="JOI80" s="235"/>
      <c r="JOJ80" s="235"/>
      <c r="JOK80" s="99"/>
      <c r="JOL80" s="235"/>
      <c r="JOM80" s="235"/>
      <c r="JON80" s="235"/>
      <c r="JOO80" s="226"/>
      <c r="JOP80" s="252"/>
      <c r="JOQ80" s="253"/>
      <c r="JOR80" s="228"/>
      <c r="JOS80" s="229"/>
      <c r="JOT80" s="99"/>
      <c r="JOU80" s="254"/>
      <c r="JOV80" s="235"/>
      <c r="JOW80" s="231"/>
      <c r="JOX80" s="231"/>
      <c r="JOY80" s="140"/>
      <c r="JOZ80" s="235"/>
      <c r="JPA80" s="6"/>
      <c r="JPB80" s="6"/>
      <c r="JPC80" s="6"/>
      <c r="JPD80" s="246"/>
      <c r="JPE80" s="251"/>
      <c r="JPF80" s="250"/>
      <c r="JPG80" s="235"/>
      <c r="JPH80" s="235"/>
      <c r="JPI80" s="235"/>
      <c r="JPJ80" s="99"/>
      <c r="JPK80" s="235"/>
      <c r="JPL80" s="235"/>
      <c r="JPM80" s="235"/>
      <c r="JPN80" s="226"/>
      <c r="JPO80" s="252"/>
      <c r="JPP80" s="253"/>
      <c r="JPQ80" s="228"/>
      <c r="JPR80" s="229"/>
      <c r="JPS80" s="99"/>
      <c r="JPT80" s="254"/>
      <c r="JPU80" s="235"/>
      <c r="JPV80" s="231"/>
      <c r="JPW80" s="231"/>
      <c r="JPX80" s="140"/>
      <c r="JPY80" s="235"/>
      <c r="JPZ80" s="6"/>
      <c r="JQA80" s="6"/>
      <c r="JQB80" s="6"/>
      <c r="JQC80" s="246"/>
      <c r="JQD80" s="251"/>
      <c r="JQE80" s="250"/>
      <c r="JQF80" s="235"/>
      <c r="JQG80" s="235"/>
      <c r="JQH80" s="235"/>
      <c r="JQI80" s="99"/>
      <c r="JQJ80" s="235"/>
      <c r="JQK80" s="235"/>
      <c r="JQL80" s="235"/>
      <c r="JQM80" s="226"/>
      <c r="JQN80" s="252"/>
      <c r="JQO80" s="253"/>
      <c r="JQP80" s="228"/>
      <c r="JQQ80" s="229"/>
      <c r="JQR80" s="99"/>
      <c r="JQS80" s="254"/>
      <c r="JQT80" s="235"/>
      <c r="JQU80" s="231"/>
      <c r="JQV80" s="231"/>
      <c r="JQW80" s="140"/>
      <c r="JQX80" s="235"/>
      <c r="JQY80" s="6"/>
      <c r="JQZ80" s="6"/>
      <c r="JRA80" s="6"/>
      <c r="JRB80" s="246"/>
      <c r="JRC80" s="251"/>
      <c r="JRD80" s="250"/>
      <c r="JRE80" s="235"/>
      <c r="JRF80" s="235"/>
      <c r="JRG80" s="235"/>
      <c r="JRH80" s="99"/>
      <c r="JRI80" s="235"/>
      <c r="JRJ80" s="235"/>
      <c r="JRK80" s="235"/>
      <c r="JRL80" s="226"/>
      <c r="JRM80" s="252"/>
      <c r="JRN80" s="253"/>
      <c r="JRO80" s="228"/>
      <c r="JRP80" s="229"/>
      <c r="JRQ80" s="99"/>
      <c r="JRR80" s="254"/>
      <c r="JRS80" s="235"/>
      <c r="JRT80" s="231"/>
      <c r="JRU80" s="231"/>
      <c r="JRV80" s="140"/>
      <c r="JRW80" s="235"/>
      <c r="JRX80" s="6"/>
      <c r="JRY80" s="6"/>
      <c r="JRZ80" s="6"/>
      <c r="JSA80" s="246"/>
      <c r="JSB80" s="251"/>
      <c r="JSC80" s="250"/>
      <c r="JSD80" s="235"/>
      <c r="JSE80" s="235"/>
      <c r="JSF80" s="235"/>
      <c r="JSG80" s="99"/>
      <c r="JSH80" s="235"/>
      <c r="JSI80" s="235"/>
      <c r="JSJ80" s="235"/>
      <c r="JSK80" s="226"/>
      <c r="JSL80" s="252"/>
      <c r="JSM80" s="253"/>
      <c r="JSN80" s="228"/>
      <c r="JSO80" s="229"/>
      <c r="JSP80" s="99"/>
      <c r="JSQ80" s="254"/>
      <c r="JSR80" s="235"/>
      <c r="JSS80" s="231"/>
      <c r="JST80" s="231"/>
      <c r="JSU80" s="140"/>
      <c r="JSV80" s="235"/>
      <c r="JSW80" s="6"/>
      <c r="JSX80" s="6"/>
      <c r="JSY80" s="6"/>
      <c r="JSZ80" s="246"/>
      <c r="JTA80" s="251"/>
      <c r="JTB80" s="250"/>
      <c r="JTC80" s="235"/>
      <c r="JTD80" s="235"/>
      <c r="JTE80" s="235"/>
      <c r="JTF80" s="99"/>
      <c r="JTG80" s="235"/>
      <c r="JTH80" s="235"/>
      <c r="JTI80" s="235"/>
      <c r="JTJ80" s="226"/>
      <c r="JTK80" s="252"/>
      <c r="JTL80" s="253"/>
      <c r="JTM80" s="228"/>
      <c r="JTN80" s="229"/>
      <c r="JTO80" s="99"/>
      <c r="JTP80" s="254"/>
      <c r="JTQ80" s="235"/>
      <c r="JTR80" s="231"/>
      <c r="JTS80" s="231"/>
      <c r="JTT80" s="140"/>
      <c r="JTU80" s="235"/>
      <c r="JTV80" s="6"/>
      <c r="JTW80" s="6"/>
      <c r="JTX80" s="6"/>
      <c r="JTY80" s="246"/>
      <c r="JTZ80" s="251"/>
      <c r="JUA80" s="250"/>
      <c r="JUB80" s="235"/>
      <c r="JUC80" s="235"/>
      <c r="JUD80" s="235"/>
      <c r="JUE80" s="99"/>
      <c r="JUF80" s="235"/>
      <c r="JUG80" s="235"/>
      <c r="JUH80" s="235"/>
      <c r="JUI80" s="226"/>
      <c r="JUJ80" s="252"/>
      <c r="JUK80" s="253"/>
      <c r="JUL80" s="228"/>
      <c r="JUM80" s="229"/>
      <c r="JUN80" s="99"/>
      <c r="JUO80" s="254"/>
      <c r="JUP80" s="235"/>
      <c r="JUQ80" s="231"/>
      <c r="JUR80" s="231"/>
      <c r="JUS80" s="140"/>
      <c r="JUT80" s="235"/>
      <c r="JUU80" s="6"/>
      <c r="JUV80" s="6"/>
      <c r="JUW80" s="6"/>
      <c r="JUX80" s="246"/>
      <c r="JUY80" s="251"/>
      <c r="JUZ80" s="250"/>
      <c r="JVA80" s="235"/>
      <c r="JVB80" s="235"/>
      <c r="JVC80" s="235"/>
      <c r="JVD80" s="99"/>
      <c r="JVE80" s="235"/>
      <c r="JVF80" s="235"/>
      <c r="JVG80" s="235"/>
      <c r="JVH80" s="226"/>
      <c r="JVI80" s="252"/>
      <c r="JVJ80" s="253"/>
      <c r="JVK80" s="228"/>
      <c r="JVL80" s="229"/>
      <c r="JVM80" s="99"/>
      <c r="JVN80" s="254"/>
      <c r="JVO80" s="235"/>
      <c r="JVP80" s="231"/>
      <c r="JVQ80" s="231"/>
      <c r="JVR80" s="140"/>
      <c r="JVS80" s="235"/>
      <c r="JVT80" s="6"/>
      <c r="JVU80" s="6"/>
      <c r="JVV80" s="6"/>
      <c r="JVW80" s="246"/>
      <c r="JVX80" s="251"/>
      <c r="JVY80" s="250"/>
      <c r="JVZ80" s="235"/>
      <c r="JWA80" s="235"/>
      <c r="JWB80" s="235"/>
      <c r="JWC80" s="99"/>
      <c r="JWD80" s="235"/>
      <c r="JWE80" s="235"/>
      <c r="JWF80" s="235"/>
      <c r="JWG80" s="226"/>
      <c r="JWH80" s="252"/>
      <c r="JWI80" s="253"/>
      <c r="JWJ80" s="228"/>
      <c r="JWK80" s="229"/>
      <c r="JWL80" s="99"/>
      <c r="JWM80" s="254"/>
      <c r="JWN80" s="235"/>
      <c r="JWO80" s="231"/>
      <c r="JWP80" s="231"/>
      <c r="JWQ80" s="140"/>
      <c r="JWR80" s="235"/>
      <c r="JWS80" s="6"/>
      <c r="JWT80" s="6"/>
      <c r="JWU80" s="6"/>
      <c r="JWV80" s="246"/>
      <c r="JWW80" s="251"/>
      <c r="JWX80" s="250"/>
      <c r="JWY80" s="235"/>
      <c r="JWZ80" s="235"/>
      <c r="JXA80" s="235"/>
      <c r="JXB80" s="99"/>
      <c r="JXC80" s="235"/>
      <c r="JXD80" s="235"/>
      <c r="JXE80" s="235"/>
      <c r="JXF80" s="226"/>
      <c r="JXG80" s="252"/>
      <c r="JXH80" s="253"/>
      <c r="JXI80" s="228"/>
      <c r="JXJ80" s="229"/>
      <c r="JXK80" s="99"/>
      <c r="JXL80" s="254"/>
      <c r="JXM80" s="235"/>
      <c r="JXN80" s="231"/>
      <c r="JXO80" s="231"/>
      <c r="JXP80" s="140"/>
      <c r="JXQ80" s="235"/>
      <c r="JXR80" s="6"/>
      <c r="JXS80" s="6"/>
      <c r="JXT80" s="6"/>
      <c r="JXU80" s="246"/>
      <c r="JXV80" s="251"/>
      <c r="JXW80" s="250"/>
      <c r="JXX80" s="235"/>
      <c r="JXY80" s="235"/>
      <c r="JXZ80" s="235"/>
      <c r="JYA80" s="99"/>
      <c r="JYB80" s="235"/>
      <c r="JYC80" s="235"/>
      <c r="JYD80" s="235"/>
      <c r="JYE80" s="226"/>
      <c r="JYF80" s="252"/>
      <c r="JYG80" s="253"/>
      <c r="JYH80" s="228"/>
      <c r="JYI80" s="229"/>
      <c r="JYJ80" s="99"/>
      <c r="JYK80" s="254"/>
      <c r="JYL80" s="235"/>
      <c r="JYM80" s="231"/>
      <c r="JYN80" s="231"/>
      <c r="JYO80" s="140"/>
      <c r="JYP80" s="235"/>
      <c r="JYQ80" s="6"/>
      <c r="JYR80" s="6"/>
      <c r="JYS80" s="6"/>
      <c r="JYT80" s="246"/>
      <c r="JYU80" s="251"/>
      <c r="JYV80" s="250"/>
      <c r="JYW80" s="235"/>
      <c r="JYX80" s="235"/>
      <c r="JYY80" s="235"/>
      <c r="JYZ80" s="99"/>
      <c r="JZA80" s="235"/>
      <c r="JZB80" s="235"/>
      <c r="JZC80" s="235"/>
      <c r="JZD80" s="226"/>
      <c r="JZE80" s="252"/>
      <c r="JZF80" s="253"/>
      <c r="JZG80" s="228"/>
      <c r="JZH80" s="229"/>
      <c r="JZI80" s="99"/>
      <c r="JZJ80" s="254"/>
      <c r="JZK80" s="235"/>
      <c r="JZL80" s="231"/>
      <c r="JZM80" s="231"/>
      <c r="JZN80" s="140"/>
      <c r="JZO80" s="235"/>
      <c r="JZP80" s="6"/>
      <c r="JZQ80" s="6"/>
      <c r="JZR80" s="6"/>
      <c r="JZS80" s="246"/>
      <c r="JZT80" s="251"/>
      <c r="JZU80" s="250"/>
      <c r="JZV80" s="235"/>
      <c r="JZW80" s="235"/>
      <c r="JZX80" s="235"/>
      <c r="JZY80" s="99"/>
      <c r="JZZ80" s="235"/>
      <c r="KAA80" s="235"/>
      <c r="KAB80" s="235"/>
      <c r="KAC80" s="226"/>
      <c r="KAD80" s="252"/>
      <c r="KAE80" s="253"/>
      <c r="KAF80" s="228"/>
      <c r="KAG80" s="229"/>
      <c r="KAH80" s="99"/>
      <c r="KAI80" s="254"/>
      <c r="KAJ80" s="235"/>
      <c r="KAK80" s="231"/>
      <c r="KAL80" s="231"/>
      <c r="KAM80" s="140"/>
      <c r="KAN80" s="235"/>
      <c r="KAO80" s="6"/>
      <c r="KAP80" s="6"/>
      <c r="KAQ80" s="6"/>
      <c r="KAR80" s="246"/>
      <c r="KAS80" s="251"/>
      <c r="KAT80" s="250"/>
      <c r="KAU80" s="235"/>
      <c r="KAV80" s="235"/>
      <c r="KAW80" s="235"/>
      <c r="KAX80" s="99"/>
      <c r="KAY80" s="235"/>
      <c r="KAZ80" s="235"/>
      <c r="KBA80" s="235"/>
      <c r="KBB80" s="226"/>
      <c r="KBC80" s="252"/>
      <c r="KBD80" s="253"/>
      <c r="KBE80" s="228"/>
      <c r="KBF80" s="229"/>
      <c r="KBG80" s="99"/>
      <c r="KBH80" s="254"/>
      <c r="KBI80" s="235"/>
      <c r="KBJ80" s="231"/>
      <c r="KBK80" s="231"/>
      <c r="KBL80" s="140"/>
      <c r="KBM80" s="235"/>
      <c r="KBN80" s="6"/>
      <c r="KBO80" s="6"/>
      <c r="KBP80" s="6"/>
      <c r="KBQ80" s="246"/>
      <c r="KBR80" s="251"/>
      <c r="KBS80" s="250"/>
      <c r="KBT80" s="235"/>
      <c r="KBU80" s="235"/>
      <c r="KBV80" s="235"/>
      <c r="KBW80" s="99"/>
      <c r="KBX80" s="235"/>
      <c r="KBY80" s="235"/>
      <c r="KBZ80" s="235"/>
      <c r="KCA80" s="226"/>
      <c r="KCB80" s="252"/>
      <c r="KCC80" s="253"/>
      <c r="KCD80" s="228"/>
      <c r="KCE80" s="229"/>
      <c r="KCF80" s="99"/>
      <c r="KCG80" s="254"/>
      <c r="KCH80" s="235"/>
      <c r="KCI80" s="231"/>
      <c r="KCJ80" s="231"/>
      <c r="KCK80" s="140"/>
      <c r="KCL80" s="235"/>
      <c r="KCM80" s="6"/>
      <c r="KCN80" s="6"/>
      <c r="KCO80" s="6"/>
      <c r="KCP80" s="246"/>
      <c r="KCQ80" s="251"/>
      <c r="KCR80" s="250"/>
      <c r="KCS80" s="235"/>
      <c r="KCT80" s="235"/>
      <c r="KCU80" s="235"/>
      <c r="KCV80" s="99"/>
      <c r="KCW80" s="235"/>
      <c r="KCX80" s="235"/>
      <c r="KCY80" s="235"/>
      <c r="KCZ80" s="226"/>
      <c r="KDA80" s="252"/>
      <c r="KDB80" s="253"/>
      <c r="KDC80" s="228"/>
      <c r="KDD80" s="229"/>
      <c r="KDE80" s="99"/>
      <c r="KDF80" s="254"/>
      <c r="KDG80" s="235"/>
      <c r="KDH80" s="231"/>
      <c r="KDI80" s="231"/>
      <c r="KDJ80" s="140"/>
      <c r="KDK80" s="235"/>
      <c r="KDL80" s="6"/>
      <c r="KDM80" s="6"/>
      <c r="KDN80" s="6"/>
      <c r="KDO80" s="246"/>
      <c r="KDP80" s="251"/>
      <c r="KDQ80" s="250"/>
      <c r="KDR80" s="235"/>
      <c r="KDS80" s="235"/>
      <c r="KDT80" s="235"/>
      <c r="KDU80" s="99"/>
      <c r="KDV80" s="235"/>
      <c r="KDW80" s="235"/>
      <c r="KDX80" s="235"/>
      <c r="KDY80" s="226"/>
      <c r="KDZ80" s="252"/>
      <c r="KEA80" s="253"/>
      <c r="KEB80" s="228"/>
      <c r="KEC80" s="229"/>
      <c r="KED80" s="99"/>
      <c r="KEE80" s="254"/>
      <c r="KEF80" s="235"/>
      <c r="KEG80" s="231"/>
      <c r="KEH80" s="231"/>
      <c r="KEI80" s="140"/>
      <c r="KEJ80" s="235"/>
      <c r="KEK80" s="6"/>
      <c r="KEL80" s="6"/>
      <c r="KEM80" s="6"/>
      <c r="KEN80" s="246"/>
      <c r="KEO80" s="251"/>
      <c r="KEP80" s="250"/>
      <c r="KEQ80" s="235"/>
      <c r="KER80" s="235"/>
      <c r="KES80" s="235"/>
      <c r="KET80" s="99"/>
      <c r="KEU80" s="235"/>
      <c r="KEV80" s="235"/>
      <c r="KEW80" s="235"/>
      <c r="KEX80" s="226"/>
      <c r="KEY80" s="252"/>
      <c r="KEZ80" s="253"/>
      <c r="KFA80" s="228"/>
      <c r="KFB80" s="229"/>
      <c r="KFC80" s="99"/>
      <c r="KFD80" s="254"/>
      <c r="KFE80" s="235"/>
      <c r="KFF80" s="231"/>
      <c r="KFG80" s="231"/>
      <c r="KFH80" s="140"/>
      <c r="KFI80" s="235"/>
      <c r="KFJ80" s="6"/>
      <c r="KFK80" s="6"/>
      <c r="KFL80" s="6"/>
      <c r="KFM80" s="246"/>
      <c r="KFN80" s="251"/>
      <c r="KFO80" s="250"/>
      <c r="KFP80" s="235"/>
      <c r="KFQ80" s="235"/>
      <c r="KFR80" s="235"/>
      <c r="KFS80" s="99"/>
      <c r="KFT80" s="235"/>
      <c r="KFU80" s="235"/>
      <c r="KFV80" s="235"/>
      <c r="KFW80" s="226"/>
      <c r="KFX80" s="252"/>
      <c r="KFY80" s="253"/>
      <c r="KFZ80" s="228"/>
      <c r="KGA80" s="229"/>
      <c r="KGB80" s="99"/>
      <c r="KGC80" s="254"/>
      <c r="KGD80" s="235"/>
      <c r="KGE80" s="231"/>
      <c r="KGF80" s="231"/>
      <c r="KGG80" s="140"/>
      <c r="KGH80" s="235"/>
      <c r="KGI80" s="6"/>
      <c r="KGJ80" s="6"/>
      <c r="KGK80" s="6"/>
      <c r="KGL80" s="246"/>
      <c r="KGM80" s="251"/>
      <c r="KGN80" s="250"/>
      <c r="KGO80" s="235"/>
      <c r="KGP80" s="235"/>
      <c r="KGQ80" s="235"/>
      <c r="KGR80" s="99"/>
      <c r="KGS80" s="235"/>
      <c r="KGT80" s="235"/>
      <c r="KGU80" s="235"/>
      <c r="KGV80" s="226"/>
      <c r="KGW80" s="252"/>
      <c r="KGX80" s="253"/>
      <c r="KGY80" s="228"/>
      <c r="KGZ80" s="229"/>
      <c r="KHA80" s="99"/>
      <c r="KHB80" s="254"/>
      <c r="KHC80" s="235"/>
      <c r="KHD80" s="231"/>
      <c r="KHE80" s="231"/>
      <c r="KHF80" s="140"/>
      <c r="KHG80" s="235"/>
      <c r="KHH80" s="6"/>
      <c r="KHI80" s="6"/>
      <c r="KHJ80" s="6"/>
      <c r="KHK80" s="246"/>
      <c r="KHL80" s="251"/>
      <c r="KHM80" s="250"/>
      <c r="KHN80" s="235"/>
      <c r="KHO80" s="235"/>
      <c r="KHP80" s="235"/>
      <c r="KHQ80" s="99"/>
      <c r="KHR80" s="235"/>
      <c r="KHS80" s="235"/>
      <c r="KHT80" s="235"/>
      <c r="KHU80" s="226"/>
      <c r="KHV80" s="252"/>
      <c r="KHW80" s="253"/>
      <c r="KHX80" s="228"/>
      <c r="KHY80" s="229"/>
      <c r="KHZ80" s="99"/>
      <c r="KIA80" s="254"/>
      <c r="KIB80" s="235"/>
      <c r="KIC80" s="231"/>
      <c r="KID80" s="231"/>
      <c r="KIE80" s="140"/>
      <c r="KIF80" s="235"/>
      <c r="KIG80" s="6"/>
      <c r="KIH80" s="6"/>
      <c r="KII80" s="6"/>
      <c r="KIJ80" s="246"/>
      <c r="KIK80" s="251"/>
      <c r="KIL80" s="250"/>
      <c r="KIM80" s="235"/>
      <c r="KIN80" s="235"/>
      <c r="KIO80" s="235"/>
      <c r="KIP80" s="99"/>
      <c r="KIQ80" s="235"/>
      <c r="KIR80" s="235"/>
      <c r="KIS80" s="235"/>
      <c r="KIT80" s="226"/>
      <c r="KIU80" s="252"/>
      <c r="KIV80" s="253"/>
      <c r="KIW80" s="228"/>
      <c r="KIX80" s="229"/>
      <c r="KIY80" s="99"/>
      <c r="KIZ80" s="254"/>
      <c r="KJA80" s="235"/>
      <c r="KJB80" s="231"/>
      <c r="KJC80" s="231"/>
      <c r="KJD80" s="140"/>
      <c r="KJE80" s="235"/>
      <c r="KJF80" s="6"/>
      <c r="KJG80" s="6"/>
      <c r="KJH80" s="6"/>
      <c r="KJI80" s="246"/>
      <c r="KJJ80" s="251"/>
      <c r="KJK80" s="250"/>
      <c r="KJL80" s="235"/>
      <c r="KJM80" s="235"/>
      <c r="KJN80" s="235"/>
      <c r="KJO80" s="99"/>
      <c r="KJP80" s="235"/>
      <c r="KJQ80" s="235"/>
      <c r="KJR80" s="235"/>
      <c r="KJS80" s="226"/>
      <c r="KJT80" s="252"/>
      <c r="KJU80" s="253"/>
      <c r="KJV80" s="228"/>
      <c r="KJW80" s="229"/>
      <c r="KJX80" s="99"/>
      <c r="KJY80" s="254"/>
      <c r="KJZ80" s="235"/>
      <c r="KKA80" s="231"/>
      <c r="KKB80" s="231"/>
      <c r="KKC80" s="140"/>
      <c r="KKD80" s="235"/>
      <c r="KKE80" s="6"/>
      <c r="KKF80" s="6"/>
      <c r="KKG80" s="6"/>
      <c r="KKH80" s="246"/>
      <c r="KKI80" s="251"/>
      <c r="KKJ80" s="250"/>
      <c r="KKK80" s="235"/>
      <c r="KKL80" s="235"/>
      <c r="KKM80" s="235"/>
      <c r="KKN80" s="99"/>
      <c r="KKO80" s="235"/>
      <c r="KKP80" s="235"/>
      <c r="KKQ80" s="235"/>
      <c r="KKR80" s="226"/>
      <c r="KKS80" s="252"/>
      <c r="KKT80" s="253"/>
      <c r="KKU80" s="228"/>
      <c r="KKV80" s="229"/>
      <c r="KKW80" s="99"/>
      <c r="KKX80" s="254"/>
      <c r="KKY80" s="235"/>
      <c r="KKZ80" s="231"/>
      <c r="KLA80" s="231"/>
      <c r="KLB80" s="140"/>
      <c r="KLC80" s="235"/>
      <c r="KLD80" s="6"/>
      <c r="KLE80" s="6"/>
      <c r="KLF80" s="6"/>
      <c r="KLG80" s="246"/>
      <c r="KLH80" s="251"/>
      <c r="KLI80" s="250"/>
      <c r="KLJ80" s="235"/>
      <c r="KLK80" s="235"/>
      <c r="KLL80" s="235"/>
      <c r="KLM80" s="99"/>
      <c r="KLN80" s="235"/>
      <c r="KLO80" s="235"/>
      <c r="KLP80" s="235"/>
      <c r="KLQ80" s="226"/>
      <c r="KLR80" s="252"/>
      <c r="KLS80" s="253"/>
      <c r="KLT80" s="228"/>
      <c r="KLU80" s="229"/>
      <c r="KLV80" s="99"/>
      <c r="KLW80" s="254"/>
      <c r="KLX80" s="235"/>
      <c r="KLY80" s="231"/>
      <c r="KLZ80" s="231"/>
      <c r="KMA80" s="140"/>
      <c r="KMB80" s="235"/>
      <c r="KMC80" s="6"/>
      <c r="KMD80" s="6"/>
      <c r="KME80" s="6"/>
      <c r="KMF80" s="246"/>
      <c r="KMG80" s="251"/>
      <c r="KMH80" s="250"/>
      <c r="KMI80" s="235"/>
      <c r="KMJ80" s="235"/>
      <c r="KMK80" s="235"/>
      <c r="KML80" s="99"/>
      <c r="KMM80" s="235"/>
      <c r="KMN80" s="235"/>
      <c r="KMO80" s="235"/>
      <c r="KMP80" s="226"/>
      <c r="KMQ80" s="252"/>
      <c r="KMR80" s="253"/>
      <c r="KMS80" s="228"/>
      <c r="KMT80" s="229"/>
      <c r="KMU80" s="99"/>
      <c r="KMV80" s="254"/>
      <c r="KMW80" s="235"/>
      <c r="KMX80" s="231"/>
      <c r="KMY80" s="231"/>
      <c r="KMZ80" s="140"/>
      <c r="KNA80" s="235"/>
      <c r="KNB80" s="6"/>
      <c r="KNC80" s="6"/>
      <c r="KND80" s="6"/>
      <c r="KNE80" s="246"/>
      <c r="KNF80" s="251"/>
      <c r="KNG80" s="250"/>
      <c r="KNH80" s="235"/>
      <c r="KNI80" s="235"/>
      <c r="KNJ80" s="235"/>
      <c r="KNK80" s="99"/>
      <c r="KNL80" s="235"/>
      <c r="KNM80" s="235"/>
      <c r="KNN80" s="235"/>
      <c r="KNO80" s="226"/>
      <c r="KNP80" s="252"/>
      <c r="KNQ80" s="253"/>
      <c r="KNR80" s="228"/>
      <c r="KNS80" s="229"/>
      <c r="KNT80" s="99"/>
      <c r="KNU80" s="254"/>
      <c r="KNV80" s="235"/>
      <c r="KNW80" s="231"/>
      <c r="KNX80" s="231"/>
      <c r="KNY80" s="140"/>
      <c r="KNZ80" s="235"/>
      <c r="KOA80" s="6"/>
      <c r="KOB80" s="6"/>
      <c r="KOC80" s="6"/>
      <c r="KOD80" s="246"/>
      <c r="KOE80" s="251"/>
      <c r="KOF80" s="250"/>
      <c r="KOG80" s="235"/>
      <c r="KOH80" s="235"/>
      <c r="KOI80" s="235"/>
      <c r="KOJ80" s="99"/>
      <c r="KOK80" s="235"/>
      <c r="KOL80" s="235"/>
      <c r="KOM80" s="235"/>
      <c r="KON80" s="226"/>
      <c r="KOO80" s="252"/>
      <c r="KOP80" s="253"/>
      <c r="KOQ80" s="228"/>
      <c r="KOR80" s="229"/>
      <c r="KOS80" s="99"/>
      <c r="KOT80" s="254"/>
      <c r="KOU80" s="235"/>
      <c r="KOV80" s="231"/>
      <c r="KOW80" s="231"/>
      <c r="KOX80" s="140"/>
      <c r="KOY80" s="235"/>
      <c r="KOZ80" s="6"/>
      <c r="KPA80" s="6"/>
      <c r="KPB80" s="6"/>
      <c r="KPC80" s="246"/>
      <c r="KPD80" s="251"/>
      <c r="KPE80" s="250"/>
      <c r="KPF80" s="235"/>
      <c r="KPG80" s="235"/>
      <c r="KPH80" s="235"/>
      <c r="KPI80" s="99"/>
      <c r="KPJ80" s="235"/>
      <c r="KPK80" s="235"/>
      <c r="KPL80" s="235"/>
      <c r="KPM80" s="226"/>
      <c r="KPN80" s="252"/>
      <c r="KPO80" s="253"/>
      <c r="KPP80" s="228"/>
      <c r="KPQ80" s="229"/>
      <c r="KPR80" s="99"/>
      <c r="KPS80" s="254"/>
      <c r="KPT80" s="235"/>
      <c r="KPU80" s="231"/>
      <c r="KPV80" s="231"/>
      <c r="KPW80" s="140"/>
      <c r="KPX80" s="235"/>
      <c r="KPY80" s="6"/>
      <c r="KPZ80" s="6"/>
      <c r="KQA80" s="6"/>
      <c r="KQB80" s="246"/>
      <c r="KQC80" s="251"/>
      <c r="KQD80" s="250"/>
      <c r="KQE80" s="235"/>
      <c r="KQF80" s="235"/>
      <c r="KQG80" s="235"/>
      <c r="KQH80" s="99"/>
      <c r="KQI80" s="235"/>
      <c r="KQJ80" s="235"/>
      <c r="KQK80" s="235"/>
      <c r="KQL80" s="226"/>
      <c r="KQM80" s="252"/>
      <c r="KQN80" s="253"/>
      <c r="KQO80" s="228"/>
      <c r="KQP80" s="229"/>
      <c r="KQQ80" s="99"/>
      <c r="KQR80" s="254"/>
      <c r="KQS80" s="235"/>
      <c r="KQT80" s="231"/>
      <c r="KQU80" s="231"/>
      <c r="KQV80" s="140"/>
      <c r="KQW80" s="235"/>
      <c r="KQX80" s="6"/>
      <c r="KQY80" s="6"/>
      <c r="KQZ80" s="6"/>
      <c r="KRA80" s="246"/>
      <c r="KRB80" s="251"/>
      <c r="KRC80" s="250"/>
      <c r="KRD80" s="235"/>
      <c r="KRE80" s="235"/>
      <c r="KRF80" s="235"/>
      <c r="KRG80" s="99"/>
      <c r="KRH80" s="235"/>
      <c r="KRI80" s="235"/>
      <c r="KRJ80" s="235"/>
      <c r="KRK80" s="226"/>
      <c r="KRL80" s="252"/>
      <c r="KRM80" s="253"/>
      <c r="KRN80" s="228"/>
      <c r="KRO80" s="229"/>
      <c r="KRP80" s="99"/>
      <c r="KRQ80" s="254"/>
      <c r="KRR80" s="235"/>
      <c r="KRS80" s="231"/>
      <c r="KRT80" s="231"/>
      <c r="KRU80" s="140"/>
      <c r="KRV80" s="235"/>
      <c r="KRW80" s="6"/>
      <c r="KRX80" s="6"/>
      <c r="KRY80" s="6"/>
      <c r="KRZ80" s="246"/>
      <c r="KSA80" s="251"/>
      <c r="KSB80" s="250"/>
      <c r="KSC80" s="235"/>
      <c r="KSD80" s="235"/>
      <c r="KSE80" s="235"/>
      <c r="KSF80" s="99"/>
      <c r="KSG80" s="235"/>
      <c r="KSH80" s="235"/>
      <c r="KSI80" s="235"/>
      <c r="KSJ80" s="226"/>
      <c r="KSK80" s="252"/>
      <c r="KSL80" s="253"/>
      <c r="KSM80" s="228"/>
      <c r="KSN80" s="229"/>
      <c r="KSO80" s="99"/>
      <c r="KSP80" s="254"/>
      <c r="KSQ80" s="235"/>
      <c r="KSR80" s="231"/>
      <c r="KSS80" s="231"/>
      <c r="KST80" s="140"/>
      <c r="KSU80" s="235"/>
      <c r="KSV80" s="6"/>
      <c r="KSW80" s="6"/>
      <c r="KSX80" s="6"/>
      <c r="KSY80" s="246"/>
      <c r="KSZ80" s="251"/>
      <c r="KTA80" s="250"/>
      <c r="KTB80" s="235"/>
      <c r="KTC80" s="235"/>
      <c r="KTD80" s="235"/>
      <c r="KTE80" s="99"/>
      <c r="KTF80" s="235"/>
      <c r="KTG80" s="235"/>
      <c r="KTH80" s="235"/>
      <c r="KTI80" s="226"/>
      <c r="KTJ80" s="252"/>
      <c r="KTK80" s="253"/>
      <c r="KTL80" s="228"/>
      <c r="KTM80" s="229"/>
      <c r="KTN80" s="99"/>
      <c r="KTO80" s="254"/>
      <c r="KTP80" s="235"/>
      <c r="KTQ80" s="231"/>
      <c r="KTR80" s="231"/>
      <c r="KTS80" s="140"/>
      <c r="KTT80" s="235"/>
      <c r="KTU80" s="6"/>
      <c r="KTV80" s="6"/>
      <c r="KTW80" s="6"/>
      <c r="KTX80" s="246"/>
      <c r="KTY80" s="251"/>
      <c r="KTZ80" s="250"/>
      <c r="KUA80" s="235"/>
      <c r="KUB80" s="235"/>
      <c r="KUC80" s="235"/>
      <c r="KUD80" s="99"/>
      <c r="KUE80" s="235"/>
      <c r="KUF80" s="235"/>
      <c r="KUG80" s="235"/>
      <c r="KUH80" s="226"/>
      <c r="KUI80" s="252"/>
      <c r="KUJ80" s="253"/>
      <c r="KUK80" s="228"/>
      <c r="KUL80" s="229"/>
      <c r="KUM80" s="99"/>
      <c r="KUN80" s="254"/>
      <c r="KUO80" s="235"/>
      <c r="KUP80" s="231"/>
      <c r="KUQ80" s="231"/>
      <c r="KUR80" s="140"/>
      <c r="KUS80" s="235"/>
      <c r="KUT80" s="6"/>
      <c r="KUU80" s="6"/>
      <c r="KUV80" s="6"/>
      <c r="KUW80" s="246"/>
      <c r="KUX80" s="251"/>
      <c r="KUY80" s="250"/>
      <c r="KUZ80" s="235"/>
      <c r="KVA80" s="235"/>
      <c r="KVB80" s="235"/>
      <c r="KVC80" s="99"/>
      <c r="KVD80" s="235"/>
      <c r="KVE80" s="235"/>
      <c r="KVF80" s="235"/>
      <c r="KVG80" s="226"/>
      <c r="KVH80" s="252"/>
      <c r="KVI80" s="253"/>
      <c r="KVJ80" s="228"/>
      <c r="KVK80" s="229"/>
      <c r="KVL80" s="99"/>
      <c r="KVM80" s="254"/>
      <c r="KVN80" s="235"/>
      <c r="KVO80" s="231"/>
      <c r="KVP80" s="231"/>
      <c r="KVQ80" s="140"/>
      <c r="KVR80" s="235"/>
      <c r="KVS80" s="6"/>
      <c r="KVT80" s="6"/>
      <c r="KVU80" s="6"/>
      <c r="KVV80" s="246"/>
      <c r="KVW80" s="251"/>
      <c r="KVX80" s="250"/>
      <c r="KVY80" s="235"/>
      <c r="KVZ80" s="235"/>
      <c r="KWA80" s="235"/>
      <c r="KWB80" s="99"/>
      <c r="KWC80" s="235"/>
      <c r="KWD80" s="235"/>
      <c r="KWE80" s="235"/>
      <c r="KWF80" s="226"/>
      <c r="KWG80" s="252"/>
      <c r="KWH80" s="253"/>
      <c r="KWI80" s="228"/>
      <c r="KWJ80" s="229"/>
      <c r="KWK80" s="99"/>
      <c r="KWL80" s="254"/>
      <c r="KWM80" s="235"/>
      <c r="KWN80" s="231"/>
      <c r="KWO80" s="231"/>
      <c r="KWP80" s="140"/>
      <c r="KWQ80" s="235"/>
      <c r="KWR80" s="6"/>
      <c r="KWS80" s="6"/>
      <c r="KWT80" s="6"/>
      <c r="KWU80" s="246"/>
      <c r="KWV80" s="251"/>
      <c r="KWW80" s="250"/>
      <c r="KWX80" s="235"/>
      <c r="KWY80" s="235"/>
      <c r="KWZ80" s="235"/>
      <c r="KXA80" s="99"/>
      <c r="KXB80" s="235"/>
      <c r="KXC80" s="235"/>
      <c r="KXD80" s="235"/>
      <c r="KXE80" s="226"/>
      <c r="KXF80" s="252"/>
      <c r="KXG80" s="253"/>
      <c r="KXH80" s="228"/>
      <c r="KXI80" s="229"/>
      <c r="KXJ80" s="99"/>
      <c r="KXK80" s="254"/>
      <c r="KXL80" s="235"/>
      <c r="KXM80" s="231"/>
      <c r="KXN80" s="231"/>
      <c r="KXO80" s="140"/>
      <c r="KXP80" s="235"/>
      <c r="KXQ80" s="6"/>
      <c r="KXR80" s="6"/>
      <c r="KXS80" s="6"/>
      <c r="KXT80" s="246"/>
      <c r="KXU80" s="251"/>
      <c r="KXV80" s="250"/>
      <c r="KXW80" s="235"/>
      <c r="KXX80" s="235"/>
      <c r="KXY80" s="235"/>
      <c r="KXZ80" s="99"/>
      <c r="KYA80" s="235"/>
      <c r="KYB80" s="235"/>
      <c r="KYC80" s="235"/>
      <c r="KYD80" s="226"/>
      <c r="KYE80" s="252"/>
      <c r="KYF80" s="253"/>
      <c r="KYG80" s="228"/>
      <c r="KYH80" s="229"/>
      <c r="KYI80" s="99"/>
      <c r="KYJ80" s="254"/>
      <c r="KYK80" s="235"/>
      <c r="KYL80" s="231"/>
      <c r="KYM80" s="231"/>
      <c r="KYN80" s="140"/>
      <c r="KYO80" s="235"/>
      <c r="KYP80" s="6"/>
      <c r="KYQ80" s="6"/>
      <c r="KYR80" s="6"/>
      <c r="KYS80" s="246"/>
      <c r="KYT80" s="251"/>
      <c r="KYU80" s="250"/>
      <c r="KYV80" s="235"/>
      <c r="KYW80" s="235"/>
      <c r="KYX80" s="235"/>
      <c r="KYY80" s="99"/>
      <c r="KYZ80" s="235"/>
      <c r="KZA80" s="235"/>
      <c r="KZB80" s="235"/>
      <c r="KZC80" s="226"/>
      <c r="KZD80" s="252"/>
      <c r="KZE80" s="253"/>
      <c r="KZF80" s="228"/>
      <c r="KZG80" s="229"/>
      <c r="KZH80" s="99"/>
      <c r="KZI80" s="254"/>
      <c r="KZJ80" s="235"/>
      <c r="KZK80" s="231"/>
      <c r="KZL80" s="231"/>
      <c r="KZM80" s="140"/>
      <c r="KZN80" s="235"/>
      <c r="KZO80" s="6"/>
      <c r="KZP80" s="6"/>
      <c r="KZQ80" s="6"/>
      <c r="KZR80" s="246"/>
      <c r="KZS80" s="251"/>
      <c r="KZT80" s="250"/>
      <c r="KZU80" s="235"/>
      <c r="KZV80" s="235"/>
      <c r="KZW80" s="235"/>
      <c r="KZX80" s="99"/>
      <c r="KZY80" s="235"/>
      <c r="KZZ80" s="235"/>
      <c r="LAA80" s="235"/>
      <c r="LAB80" s="226"/>
      <c r="LAC80" s="252"/>
      <c r="LAD80" s="253"/>
      <c r="LAE80" s="228"/>
      <c r="LAF80" s="229"/>
      <c r="LAG80" s="99"/>
      <c r="LAH80" s="254"/>
      <c r="LAI80" s="235"/>
      <c r="LAJ80" s="231"/>
      <c r="LAK80" s="231"/>
      <c r="LAL80" s="140"/>
      <c r="LAM80" s="235"/>
      <c r="LAN80" s="6"/>
      <c r="LAO80" s="6"/>
      <c r="LAP80" s="6"/>
      <c r="LAQ80" s="246"/>
      <c r="LAR80" s="251"/>
      <c r="LAS80" s="250"/>
      <c r="LAT80" s="235"/>
      <c r="LAU80" s="235"/>
      <c r="LAV80" s="235"/>
      <c r="LAW80" s="99"/>
      <c r="LAX80" s="235"/>
      <c r="LAY80" s="235"/>
      <c r="LAZ80" s="235"/>
      <c r="LBA80" s="226"/>
      <c r="LBB80" s="252"/>
      <c r="LBC80" s="253"/>
      <c r="LBD80" s="228"/>
      <c r="LBE80" s="229"/>
      <c r="LBF80" s="99"/>
      <c r="LBG80" s="254"/>
      <c r="LBH80" s="235"/>
      <c r="LBI80" s="231"/>
      <c r="LBJ80" s="231"/>
      <c r="LBK80" s="140"/>
      <c r="LBL80" s="235"/>
      <c r="LBM80" s="6"/>
      <c r="LBN80" s="6"/>
      <c r="LBO80" s="6"/>
      <c r="LBP80" s="246"/>
      <c r="LBQ80" s="251"/>
      <c r="LBR80" s="250"/>
      <c r="LBS80" s="235"/>
      <c r="LBT80" s="235"/>
      <c r="LBU80" s="235"/>
      <c r="LBV80" s="99"/>
      <c r="LBW80" s="235"/>
      <c r="LBX80" s="235"/>
      <c r="LBY80" s="235"/>
      <c r="LBZ80" s="226"/>
      <c r="LCA80" s="252"/>
      <c r="LCB80" s="253"/>
      <c r="LCC80" s="228"/>
      <c r="LCD80" s="229"/>
      <c r="LCE80" s="99"/>
      <c r="LCF80" s="254"/>
      <c r="LCG80" s="235"/>
      <c r="LCH80" s="231"/>
      <c r="LCI80" s="231"/>
      <c r="LCJ80" s="140"/>
      <c r="LCK80" s="235"/>
      <c r="LCL80" s="6"/>
      <c r="LCM80" s="6"/>
      <c r="LCN80" s="6"/>
      <c r="LCO80" s="246"/>
      <c r="LCP80" s="251"/>
      <c r="LCQ80" s="250"/>
      <c r="LCR80" s="235"/>
      <c r="LCS80" s="235"/>
      <c r="LCT80" s="235"/>
      <c r="LCU80" s="99"/>
      <c r="LCV80" s="235"/>
      <c r="LCW80" s="235"/>
      <c r="LCX80" s="235"/>
      <c r="LCY80" s="226"/>
      <c r="LCZ80" s="252"/>
      <c r="LDA80" s="253"/>
      <c r="LDB80" s="228"/>
      <c r="LDC80" s="229"/>
      <c r="LDD80" s="99"/>
      <c r="LDE80" s="254"/>
      <c r="LDF80" s="235"/>
      <c r="LDG80" s="231"/>
      <c r="LDH80" s="231"/>
      <c r="LDI80" s="140"/>
      <c r="LDJ80" s="235"/>
      <c r="LDK80" s="6"/>
      <c r="LDL80" s="6"/>
      <c r="LDM80" s="6"/>
      <c r="LDN80" s="246"/>
      <c r="LDO80" s="251"/>
      <c r="LDP80" s="250"/>
      <c r="LDQ80" s="235"/>
      <c r="LDR80" s="235"/>
      <c r="LDS80" s="235"/>
      <c r="LDT80" s="99"/>
      <c r="LDU80" s="235"/>
      <c r="LDV80" s="235"/>
      <c r="LDW80" s="235"/>
      <c r="LDX80" s="226"/>
      <c r="LDY80" s="252"/>
      <c r="LDZ80" s="253"/>
      <c r="LEA80" s="228"/>
      <c r="LEB80" s="229"/>
      <c r="LEC80" s="99"/>
      <c r="LED80" s="254"/>
      <c r="LEE80" s="235"/>
      <c r="LEF80" s="231"/>
      <c r="LEG80" s="231"/>
      <c r="LEH80" s="140"/>
      <c r="LEI80" s="235"/>
      <c r="LEJ80" s="6"/>
      <c r="LEK80" s="6"/>
      <c r="LEL80" s="6"/>
      <c r="LEM80" s="246"/>
      <c r="LEN80" s="251"/>
      <c r="LEO80" s="250"/>
      <c r="LEP80" s="235"/>
      <c r="LEQ80" s="235"/>
      <c r="LER80" s="235"/>
      <c r="LES80" s="99"/>
      <c r="LET80" s="235"/>
      <c r="LEU80" s="235"/>
      <c r="LEV80" s="235"/>
      <c r="LEW80" s="226"/>
      <c r="LEX80" s="252"/>
      <c r="LEY80" s="253"/>
      <c r="LEZ80" s="228"/>
      <c r="LFA80" s="229"/>
      <c r="LFB80" s="99"/>
      <c r="LFC80" s="254"/>
      <c r="LFD80" s="235"/>
      <c r="LFE80" s="231"/>
      <c r="LFF80" s="231"/>
      <c r="LFG80" s="140"/>
      <c r="LFH80" s="235"/>
      <c r="LFI80" s="6"/>
      <c r="LFJ80" s="6"/>
      <c r="LFK80" s="6"/>
      <c r="LFL80" s="246"/>
      <c r="LFM80" s="251"/>
      <c r="LFN80" s="250"/>
      <c r="LFO80" s="235"/>
      <c r="LFP80" s="235"/>
      <c r="LFQ80" s="235"/>
      <c r="LFR80" s="99"/>
      <c r="LFS80" s="235"/>
      <c r="LFT80" s="235"/>
      <c r="LFU80" s="235"/>
      <c r="LFV80" s="226"/>
      <c r="LFW80" s="252"/>
      <c r="LFX80" s="253"/>
      <c r="LFY80" s="228"/>
      <c r="LFZ80" s="229"/>
      <c r="LGA80" s="99"/>
      <c r="LGB80" s="254"/>
      <c r="LGC80" s="235"/>
      <c r="LGD80" s="231"/>
      <c r="LGE80" s="231"/>
      <c r="LGF80" s="140"/>
      <c r="LGG80" s="235"/>
      <c r="LGH80" s="6"/>
      <c r="LGI80" s="6"/>
      <c r="LGJ80" s="6"/>
      <c r="LGK80" s="246"/>
      <c r="LGL80" s="251"/>
      <c r="LGM80" s="250"/>
      <c r="LGN80" s="235"/>
      <c r="LGO80" s="235"/>
      <c r="LGP80" s="235"/>
      <c r="LGQ80" s="99"/>
      <c r="LGR80" s="235"/>
      <c r="LGS80" s="235"/>
      <c r="LGT80" s="235"/>
      <c r="LGU80" s="226"/>
      <c r="LGV80" s="252"/>
      <c r="LGW80" s="253"/>
      <c r="LGX80" s="228"/>
      <c r="LGY80" s="229"/>
      <c r="LGZ80" s="99"/>
      <c r="LHA80" s="254"/>
      <c r="LHB80" s="235"/>
      <c r="LHC80" s="231"/>
      <c r="LHD80" s="231"/>
      <c r="LHE80" s="140"/>
      <c r="LHF80" s="235"/>
      <c r="LHG80" s="6"/>
      <c r="LHH80" s="6"/>
      <c r="LHI80" s="6"/>
      <c r="LHJ80" s="246"/>
      <c r="LHK80" s="251"/>
      <c r="LHL80" s="250"/>
      <c r="LHM80" s="235"/>
      <c r="LHN80" s="235"/>
      <c r="LHO80" s="235"/>
      <c r="LHP80" s="99"/>
      <c r="LHQ80" s="235"/>
      <c r="LHR80" s="235"/>
      <c r="LHS80" s="235"/>
      <c r="LHT80" s="226"/>
      <c r="LHU80" s="252"/>
      <c r="LHV80" s="253"/>
      <c r="LHW80" s="228"/>
      <c r="LHX80" s="229"/>
      <c r="LHY80" s="99"/>
      <c r="LHZ80" s="254"/>
      <c r="LIA80" s="235"/>
      <c r="LIB80" s="231"/>
      <c r="LIC80" s="231"/>
      <c r="LID80" s="140"/>
      <c r="LIE80" s="235"/>
      <c r="LIF80" s="6"/>
      <c r="LIG80" s="6"/>
      <c r="LIH80" s="6"/>
      <c r="LII80" s="246"/>
      <c r="LIJ80" s="251"/>
      <c r="LIK80" s="250"/>
      <c r="LIL80" s="235"/>
      <c r="LIM80" s="235"/>
      <c r="LIN80" s="235"/>
      <c r="LIO80" s="99"/>
      <c r="LIP80" s="235"/>
      <c r="LIQ80" s="235"/>
      <c r="LIR80" s="235"/>
      <c r="LIS80" s="226"/>
      <c r="LIT80" s="252"/>
      <c r="LIU80" s="253"/>
      <c r="LIV80" s="228"/>
      <c r="LIW80" s="229"/>
      <c r="LIX80" s="99"/>
      <c r="LIY80" s="254"/>
      <c r="LIZ80" s="235"/>
      <c r="LJA80" s="231"/>
      <c r="LJB80" s="231"/>
      <c r="LJC80" s="140"/>
      <c r="LJD80" s="235"/>
      <c r="LJE80" s="6"/>
      <c r="LJF80" s="6"/>
      <c r="LJG80" s="6"/>
      <c r="LJH80" s="246"/>
      <c r="LJI80" s="251"/>
      <c r="LJJ80" s="250"/>
      <c r="LJK80" s="235"/>
      <c r="LJL80" s="235"/>
      <c r="LJM80" s="235"/>
      <c r="LJN80" s="99"/>
      <c r="LJO80" s="235"/>
      <c r="LJP80" s="235"/>
      <c r="LJQ80" s="235"/>
      <c r="LJR80" s="226"/>
      <c r="LJS80" s="252"/>
      <c r="LJT80" s="253"/>
      <c r="LJU80" s="228"/>
      <c r="LJV80" s="229"/>
      <c r="LJW80" s="99"/>
      <c r="LJX80" s="254"/>
      <c r="LJY80" s="235"/>
      <c r="LJZ80" s="231"/>
      <c r="LKA80" s="231"/>
      <c r="LKB80" s="140"/>
      <c r="LKC80" s="235"/>
      <c r="LKD80" s="6"/>
      <c r="LKE80" s="6"/>
      <c r="LKF80" s="6"/>
      <c r="LKG80" s="246"/>
      <c r="LKH80" s="251"/>
      <c r="LKI80" s="250"/>
      <c r="LKJ80" s="235"/>
      <c r="LKK80" s="235"/>
      <c r="LKL80" s="235"/>
      <c r="LKM80" s="99"/>
      <c r="LKN80" s="235"/>
      <c r="LKO80" s="235"/>
      <c r="LKP80" s="235"/>
      <c r="LKQ80" s="226"/>
      <c r="LKR80" s="252"/>
      <c r="LKS80" s="253"/>
      <c r="LKT80" s="228"/>
      <c r="LKU80" s="229"/>
      <c r="LKV80" s="99"/>
      <c r="LKW80" s="254"/>
      <c r="LKX80" s="235"/>
      <c r="LKY80" s="231"/>
      <c r="LKZ80" s="231"/>
      <c r="LLA80" s="140"/>
      <c r="LLB80" s="235"/>
      <c r="LLC80" s="6"/>
      <c r="LLD80" s="6"/>
      <c r="LLE80" s="6"/>
      <c r="LLF80" s="246"/>
      <c r="LLG80" s="251"/>
      <c r="LLH80" s="250"/>
      <c r="LLI80" s="235"/>
      <c r="LLJ80" s="235"/>
      <c r="LLK80" s="235"/>
      <c r="LLL80" s="99"/>
      <c r="LLM80" s="235"/>
      <c r="LLN80" s="235"/>
      <c r="LLO80" s="235"/>
      <c r="LLP80" s="226"/>
      <c r="LLQ80" s="252"/>
      <c r="LLR80" s="253"/>
      <c r="LLS80" s="228"/>
      <c r="LLT80" s="229"/>
      <c r="LLU80" s="99"/>
      <c r="LLV80" s="254"/>
      <c r="LLW80" s="235"/>
      <c r="LLX80" s="231"/>
      <c r="LLY80" s="231"/>
      <c r="LLZ80" s="140"/>
      <c r="LMA80" s="235"/>
      <c r="LMB80" s="6"/>
      <c r="LMC80" s="6"/>
      <c r="LMD80" s="6"/>
      <c r="LME80" s="246"/>
      <c r="LMF80" s="251"/>
      <c r="LMG80" s="250"/>
      <c r="LMH80" s="235"/>
      <c r="LMI80" s="235"/>
      <c r="LMJ80" s="235"/>
      <c r="LMK80" s="99"/>
      <c r="LML80" s="235"/>
      <c r="LMM80" s="235"/>
      <c r="LMN80" s="235"/>
      <c r="LMO80" s="226"/>
      <c r="LMP80" s="252"/>
      <c r="LMQ80" s="253"/>
      <c r="LMR80" s="228"/>
      <c r="LMS80" s="229"/>
      <c r="LMT80" s="99"/>
      <c r="LMU80" s="254"/>
      <c r="LMV80" s="235"/>
      <c r="LMW80" s="231"/>
      <c r="LMX80" s="231"/>
      <c r="LMY80" s="140"/>
      <c r="LMZ80" s="235"/>
      <c r="LNA80" s="6"/>
      <c r="LNB80" s="6"/>
      <c r="LNC80" s="6"/>
      <c r="LND80" s="246"/>
      <c r="LNE80" s="251"/>
      <c r="LNF80" s="250"/>
      <c r="LNG80" s="235"/>
      <c r="LNH80" s="235"/>
      <c r="LNI80" s="235"/>
      <c r="LNJ80" s="99"/>
      <c r="LNK80" s="235"/>
      <c r="LNL80" s="235"/>
      <c r="LNM80" s="235"/>
      <c r="LNN80" s="226"/>
      <c r="LNO80" s="252"/>
      <c r="LNP80" s="253"/>
      <c r="LNQ80" s="228"/>
      <c r="LNR80" s="229"/>
      <c r="LNS80" s="99"/>
      <c r="LNT80" s="254"/>
      <c r="LNU80" s="235"/>
      <c r="LNV80" s="231"/>
      <c r="LNW80" s="231"/>
      <c r="LNX80" s="140"/>
      <c r="LNY80" s="235"/>
      <c r="LNZ80" s="6"/>
      <c r="LOA80" s="6"/>
      <c r="LOB80" s="6"/>
      <c r="LOC80" s="246"/>
      <c r="LOD80" s="251"/>
      <c r="LOE80" s="250"/>
      <c r="LOF80" s="235"/>
      <c r="LOG80" s="235"/>
      <c r="LOH80" s="235"/>
      <c r="LOI80" s="99"/>
      <c r="LOJ80" s="235"/>
      <c r="LOK80" s="235"/>
      <c r="LOL80" s="235"/>
      <c r="LOM80" s="226"/>
      <c r="LON80" s="252"/>
      <c r="LOO80" s="253"/>
      <c r="LOP80" s="228"/>
      <c r="LOQ80" s="229"/>
      <c r="LOR80" s="99"/>
      <c r="LOS80" s="254"/>
      <c r="LOT80" s="235"/>
      <c r="LOU80" s="231"/>
      <c r="LOV80" s="231"/>
      <c r="LOW80" s="140"/>
      <c r="LOX80" s="235"/>
      <c r="LOY80" s="6"/>
      <c r="LOZ80" s="6"/>
      <c r="LPA80" s="6"/>
      <c r="LPB80" s="246"/>
      <c r="LPC80" s="251"/>
      <c r="LPD80" s="250"/>
      <c r="LPE80" s="235"/>
      <c r="LPF80" s="235"/>
      <c r="LPG80" s="235"/>
      <c r="LPH80" s="99"/>
      <c r="LPI80" s="235"/>
      <c r="LPJ80" s="235"/>
      <c r="LPK80" s="235"/>
      <c r="LPL80" s="226"/>
      <c r="LPM80" s="252"/>
      <c r="LPN80" s="253"/>
      <c r="LPO80" s="228"/>
      <c r="LPP80" s="229"/>
      <c r="LPQ80" s="99"/>
      <c r="LPR80" s="254"/>
      <c r="LPS80" s="235"/>
      <c r="LPT80" s="231"/>
      <c r="LPU80" s="231"/>
      <c r="LPV80" s="140"/>
      <c r="LPW80" s="235"/>
      <c r="LPX80" s="6"/>
      <c r="LPY80" s="6"/>
      <c r="LPZ80" s="6"/>
      <c r="LQA80" s="246"/>
      <c r="LQB80" s="251"/>
      <c r="LQC80" s="250"/>
      <c r="LQD80" s="235"/>
      <c r="LQE80" s="235"/>
      <c r="LQF80" s="235"/>
      <c r="LQG80" s="99"/>
      <c r="LQH80" s="235"/>
      <c r="LQI80" s="235"/>
      <c r="LQJ80" s="235"/>
      <c r="LQK80" s="226"/>
      <c r="LQL80" s="252"/>
      <c r="LQM80" s="253"/>
      <c r="LQN80" s="228"/>
      <c r="LQO80" s="229"/>
      <c r="LQP80" s="99"/>
      <c r="LQQ80" s="254"/>
      <c r="LQR80" s="235"/>
      <c r="LQS80" s="231"/>
      <c r="LQT80" s="231"/>
      <c r="LQU80" s="140"/>
      <c r="LQV80" s="235"/>
      <c r="LQW80" s="6"/>
      <c r="LQX80" s="6"/>
      <c r="LQY80" s="6"/>
      <c r="LQZ80" s="246"/>
      <c r="LRA80" s="251"/>
      <c r="LRB80" s="250"/>
      <c r="LRC80" s="235"/>
      <c r="LRD80" s="235"/>
      <c r="LRE80" s="235"/>
      <c r="LRF80" s="99"/>
      <c r="LRG80" s="235"/>
      <c r="LRH80" s="235"/>
      <c r="LRI80" s="235"/>
      <c r="LRJ80" s="226"/>
      <c r="LRK80" s="252"/>
      <c r="LRL80" s="253"/>
      <c r="LRM80" s="228"/>
      <c r="LRN80" s="229"/>
      <c r="LRO80" s="99"/>
      <c r="LRP80" s="254"/>
      <c r="LRQ80" s="235"/>
      <c r="LRR80" s="231"/>
      <c r="LRS80" s="231"/>
      <c r="LRT80" s="140"/>
      <c r="LRU80" s="235"/>
      <c r="LRV80" s="6"/>
      <c r="LRW80" s="6"/>
      <c r="LRX80" s="6"/>
      <c r="LRY80" s="246"/>
      <c r="LRZ80" s="251"/>
      <c r="LSA80" s="250"/>
      <c r="LSB80" s="235"/>
      <c r="LSC80" s="235"/>
      <c r="LSD80" s="235"/>
      <c r="LSE80" s="99"/>
      <c r="LSF80" s="235"/>
      <c r="LSG80" s="235"/>
      <c r="LSH80" s="235"/>
      <c r="LSI80" s="226"/>
      <c r="LSJ80" s="252"/>
      <c r="LSK80" s="253"/>
      <c r="LSL80" s="228"/>
      <c r="LSM80" s="229"/>
      <c r="LSN80" s="99"/>
      <c r="LSO80" s="254"/>
      <c r="LSP80" s="235"/>
      <c r="LSQ80" s="231"/>
      <c r="LSR80" s="231"/>
      <c r="LSS80" s="140"/>
      <c r="LST80" s="235"/>
      <c r="LSU80" s="6"/>
      <c r="LSV80" s="6"/>
      <c r="LSW80" s="6"/>
      <c r="LSX80" s="246"/>
      <c r="LSY80" s="251"/>
      <c r="LSZ80" s="250"/>
      <c r="LTA80" s="235"/>
      <c r="LTB80" s="235"/>
      <c r="LTC80" s="235"/>
      <c r="LTD80" s="99"/>
      <c r="LTE80" s="235"/>
      <c r="LTF80" s="235"/>
      <c r="LTG80" s="235"/>
      <c r="LTH80" s="226"/>
      <c r="LTI80" s="252"/>
      <c r="LTJ80" s="253"/>
      <c r="LTK80" s="228"/>
      <c r="LTL80" s="229"/>
      <c r="LTM80" s="99"/>
      <c r="LTN80" s="254"/>
      <c r="LTO80" s="235"/>
      <c r="LTP80" s="231"/>
      <c r="LTQ80" s="231"/>
      <c r="LTR80" s="140"/>
      <c r="LTS80" s="235"/>
      <c r="LTT80" s="6"/>
      <c r="LTU80" s="6"/>
      <c r="LTV80" s="6"/>
      <c r="LTW80" s="246"/>
      <c r="LTX80" s="251"/>
      <c r="LTY80" s="250"/>
      <c r="LTZ80" s="235"/>
      <c r="LUA80" s="235"/>
      <c r="LUB80" s="235"/>
      <c r="LUC80" s="99"/>
      <c r="LUD80" s="235"/>
      <c r="LUE80" s="235"/>
      <c r="LUF80" s="235"/>
      <c r="LUG80" s="226"/>
      <c r="LUH80" s="252"/>
      <c r="LUI80" s="253"/>
      <c r="LUJ80" s="228"/>
      <c r="LUK80" s="229"/>
      <c r="LUL80" s="99"/>
      <c r="LUM80" s="254"/>
      <c r="LUN80" s="235"/>
      <c r="LUO80" s="231"/>
      <c r="LUP80" s="231"/>
      <c r="LUQ80" s="140"/>
      <c r="LUR80" s="235"/>
      <c r="LUS80" s="6"/>
      <c r="LUT80" s="6"/>
      <c r="LUU80" s="6"/>
      <c r="LUV80" s="246"/>
      <c r="LUW80" s="251"/>
      <c r="LUX80" s="250"/>
      <c r="LUY80" s="235"/>
      <c r="LUZ80" s="235"/>
      <c r="LVA80" s="235"/>
      <c r="LVB80" s="99"/>
      <c r="LVC80" s="235"/>
      <c r="LVD80" s="235"/>
      <c r="LVE80" s="235"/>
      <c r="LVF80" s="226"/>
      <c r="LVG80" s="252"/>
      <c r="LVH80" s="253"/>
      <c r="LVI80" s="228"/>
      <c r="LVJ80" s="229"/>
      <c r="LVK80" s="99"/>
      <c r="LVL80" s="254"/>
      <c r="LVM80" s="235"/>
      <c r="LVN80" s="231"/>
      <c r="LVO80" s="231"/>
      <c r="LVP80" s="140"/>
      <c r="LVQ80" s="235"/>
      <c r="LVR80" s="6"/>
      <c r="LVS80" s="6"/>
      <c r="LVT80" s="6"/>
      <c r="LVU80" s="246"/>
      <c r="LVV80" s="251"/>
      <c r="LVW80" s="250"/>
      <c r="LVX80" s="235"/>
      <c r="LVY80" s="235"/>
      <c r="LVZ80" s="235"/>
      <c r="LWA80" s="99"/>
      <c r="LWB80" s="235"/>
      <c r="LWC80" s="235"/>
      <c r="LWD80" s="235"/>
      <c r="LWE80" s="226"/>
      <c r="LWF80" s="252"/>
      <c r="LWG80" s="253"/>
      <c r="LWH80" s="228"/>
      <c r="LWI80" s="229"/>
      <c r="LWJ80" s="99"/>
      <c r="LWK80" s="254"/>
      <c r="LWL80" s="235"/>
      <c r="LWM80" s="231"/>
      <c r="LWN80" s="231"/>
      <c r="LWO80" s="140"/>
      <c r="LWP80" s="235"/>
      <c r="LWQ80" s="6"/>
      <c r="LWR80" s="6"/>
      <c r="LWS80" s="6"/>
      <c r="LWT80" s="246"/>
      <c r="LWU80" s="251"/>
      <c r="LWV80" s="250"/>
      <c r="LWW80" s="235"/>
      <c r="LWX80" s="235"/>
      <c r="LWY80" s="235"/>
      <c r="LWZ80" s="99"/>
      <c r="LXA80" s="235"/>
      <c r="LXB80" s="235"/>
      <c r="LXC80" s="235"/>
      <c r="LXD80" s="226"/>
      <c r="LXE80" s="252"/>
      <c r="LXF80" s="253"/>
      <c r="LXG80" s="228"/>
      <c r="LXH80" s="229"/>
      <c r="LXI80" s="99"/>
      <c r="LXJ80" s="254"/>
      <c r="LXK80" s="235"/>
      <c r="LXL80" s="231"/>
      <c r="LXM80" s="231"/>
      <c r="LXN80" s="140"/>
      <c r="LXO80" s="235"/>
      <c r="LXP80" s="6"/>
      <c r="LXQ80" s="6"/>
      <c r="LXR80" s="6"/>
      <c r="LXS80" s="246"/>
      <c r="LXT80" s="251"/>
      <c r="LXU80" s="250"/>
      <c r="LXV80" s="235"/>
      <c r="LXW80" s="235"/>
      <c r="LXX80" s="235"/>
      <c r="LXY80" s="99"/>
      <c r="LXZ80" s="235"/>
      <c r="LYA80" s="235"/>
      <c r="LYB80" s="235"/>
      <c r="LYC80" s="226"/>
      <c r="LYD80" s="252"/>
      <c r="LYE80" s="253"/>
      <c r="LYF80" s="228"/>
      <c r="LYG80" s="229"/>
      <c r="LYH80" s="99"/>
      <c r="LYI80" s="254"/>
      <c r="LYJ80" s="235"/>
      <c r="LYK80" s="231"/>
      <c r="LYL80" s="231"/>
      <c r="LYM80" s="140"/>
      <c r="LYN80" s="235"/>
      <c r="LYO80" s="6"/>
      <c r="LYP80" s="6"/>
      <c r="LYQ80" s="6"/>
      <c r="LYR80" s="246"/>
      <c r="LYS80" s="251"/>
      <c r="LYT80" s="250"/>
      <c r="LYU80" s="235"/>
      <c r="LYV80" s="235"/>
      <c r="LYW80" s="235"/>
      <c r="LYX80" s="99"/>
      <c r="LYY80" s="235"/>
      <c r="LYZ80" s="235"/>
      <c r="LZA80" s="235"/>
      <c r="LZB80" s="226"/>
      <c r="LZC80" s="252"/>
      <c r="LZD80" s="253"/>
      <c r="LZE80" s="228"/>
      <c r="LZF80" s="229"/>
      <c r="LZG80" s="99"/>
      <c r="LZH80" s="254"/>
      <c r="LZI80" s="235"/>
      <c r="LZJ80" s="231"/>
      <c r="LZK80" s="231"/>
      <c r="LZL80" s="140"/>
      <c r="LZM80" s="235"/>
      <c r="LZN80" s="6"/>
      <c r="LZO80" s="6"/>
      <c r="LZP80" s="6"/>
      <c r="LZQ80" s="246"/>
      <c r="LZR80" s="251"/>
      <c r="LZS80" s="250"/>
      <c r="LZT80" s="235"/>
      <c r="LZU80" s="235"/>
      <c r="LZV80" s="235"/>
      <c r="LZW80" s="99"/>
      <c r="LZX80" s="235"/>
      <c r="LZY80" s="235"/>
      <c r="LZZ80" s="235"/>
      <c r="MAA80" s="226"/>
      <c r="MAB80" s="252"/>
      <c r="MAC80" s="253"/>
      <c r="MAD80" s="228"/>
      <c r="MAE80" s="229"/>
      <c r="MAF80" s="99"/>
      <c r="MAG80" s="254"/>
      <c r="MAH80" s="235"/>
      <c r="MAI80" s="231"/>
      <c r="MAJ80" s="231"/>
      <c r="MAK80" s="140"/>
      <c r="MAL80" s="235"/>
      <c r="MAM80" s="6"/>
      <c r="MAN80" s="6"/>
      <c r="MAO80" s="6"/>
      <c r="MAP80" s="246"/>
      <c r="MAQ80" s="251"/>
      <c r="MAR80" s="250"/>
      <c r="MAS80" s="235"/>
      <c r="MAT80" s="235"/>
      <c r="MAU80" s="235"/>
      <c r="MAV80" s="99"/>
      <c r="MAW80" s="235"/>
      <c r="MAX80" s="235"/>
      <c r="MAY80" s="235"/>
      <c r="MAZ80" s="226"/>
      <c r="MBA80" s="252"/>
      <c r="MBB80" s="253"/>
      <c r="MBC80" s="228"/>
      <c r="MBD80" s="229"/>
      <c r="MBE80" s="99"/>
      <c r="MBF80" s="254"/>
      <c r="MBG80" s="235"/>
      <c r="MBH80" s="231"/>
      <c r="MBI80" s="231"/>
      <c r="MBJ80" s="140"/>
      <c r="MBK80" s="235"/>
      <c r="MBL80" s="6"/>
      <c r="MBM80" s="6"/>
      <c r="MBN80" s="6"/>
      <c r="MBO80" s="246"/>
      <c r="MBP80" s="251"/>
      <c r="MBQ80" s="250"/>
      <c r="MBR80" s="235"/>
      <c r="MBS80" s="235"/>
      <c r="MBT80" s="235"/>
      <c r="MBU80" s="99"/>
      <c r="MBV80" s="235"/>
      <c r="MBW80" s="235"/>
      <c r="MBX80" s="235"/>
      <c r="MBY80" s="226"/>
      <c r="MBZ80" s="252"/>
      <c r="MCA80" s="253"/>
      <c r="MCB80" s="228"/>
      <c r="MCC80" s="229"/>
      <c r="MCD80" s="99"/>
      <c r="MCE80" s="254"/>
      <c r="MCF80" s="235"/>
      <c r="MCG80" s="231"/>
      <c r="MCH80" s="231"/>
      <c r="MCI80" s="140"/>
      <c r="MCJ80" s="235"/>
      <c r="MCK80" s="6"/>
      <c r="MCL80" s="6"/>
      <c r="MCM80" s="6"/>
      <c r="MCN80" s="246"/>
      <c r="MCO80" s="251"/>
      <c r="MCP80" s="250"/>
      <c r="MCQ80" s="235"/>
      <c r="MCR80" s="235"/>
      <c r="MCS80" s="235"/>
      <c r="MCT80" s="99"/>
      <c r="MCU80" s="235"/>
      <c r="MCV80" s="235"/>
      <c r="MCW80" s="235"/>
      <c r="MCX80" s="226"/>
      <c r="MCY80" s="252"/>
      <c r="MCZ80" s="253"/>
      <c r="MDA80" s="228"/>
      <c r="MDB80" s="229"/>
      <c r="MDC80" s="99"/>
      <c r="MDD80" s="254"/>
      <c r="MDE80" s="235"/>
      <c r="MDF80" s="231"/>
      <c r="MDG80" s="231"/>
      <c r="MDH80" s="140"/>
      <c r="MDI80" s="235"/>
      <c r="MDJ80" s="6"/>
      <c r="MDK80" s="6"/>
      <c r="MDL80" s="6"/>
      <c r="MDM80" s="246"/>
      <c r="MDN80" s="251"/>
      <c r="MDO80" s="250"/>
      <c r="MDP80" s="235"/>
      <c r="MDQ80" s="235"/>
      <c r="MDR80" s="235"/>
      <c r="MDS80" s="99"/>
      <c r="MDT80" s="235"/>
      <c r="MDU80" s="235"/>
      <c r="MDV80" s="235"/>
      <c r="MDW80" s="226"/>
      <c r="MDX80" s="252"/>
      <c r="MDY80" s="253"/>
      <c r="MDZ80" s="228"/>
      <c r="MEA80" s="229"/>
      <c r="MEB80" s="99"/>
      <c r="MEC80" s="254"/>
      <c r="MED80" s="235"/>
      <c r="MEE80" s="231"/>
      <c r="MEF80" s="231"/>
      <c r="MEG80" s="140"/>
      <c r="MEH80" s="235"/>
      <c r="MEI80" s="6"/>
      <c r="MEJ80" s="6"/>
      <c r="MEK80" s="6"/>
      <c r="MEL80" s="246"/>
      <c r="MEM80" s="251"/>
      <c r="MEN80" s="250"/>
      <c r="MEO80" s="235"/>
      <c r="MEP80" s="235"/>
      <c r="MEQ80" s="235"/>
      <c r="MER80" s="99"/>
      <c r="MES80" s="235"/>
      <c r="MET80" s="235"/>
      <c r="MEU80" s="235"/>
      <c r="MEV80" s="226"/>
      <c r="MEW80" s="252"/>
      <c r="MEX80" s="253"/>
      <c r="MEY80" s="228"/>
      <c r="MEZ80" s="229"/>
      <c r="MFA80" s="99"/>
      <c r="MFB80" s="254"/>
      <c r="MFC80" s="235"/>
      <c r="MFD80" s="231"/>
      <c r="MFE80" s="231"/>
      <c r="MFF80" s="140"/>
      <c r="MFG80" s="235"/>
      <c r="MFH80" s="6"/>
      <c r="MFI80" s="6"/>
      <c r="MFJ80" s="6"/>
      <c r="MFK80" s="246"/>
      <c r="MFL80" s="251"/>
      <c r="MFM80" s="250"/>
      <c r="MFN80" s="235"/>
      <c r="MFO80" s="235"/>
      <c r="MFP80" s="235"/>
      <c r="MFQ80" s="99"/>
      <c r="MFR80" s="235"/>
      <c r="MFS80" s="235"/>
      <c r="MFT80" s="235"/>
      <c r="MFU80" s="226"/>
      <c r="MFV80" s="252"/>
      <c r="MFW80" s="253"/>
      <c r="MFX80" s="228"/>
      <c r="MFY80" s="229"/>
      <c r="MFZ80" s="99"/>
      <c r="MGA80" s="254"/>
      <c r="MGB80" s="235"/>
      <c r="MGC80" s="231"/>
      <c r="MGD80" s="231"/>
      <c r="MGE80" s="140"/>
      <c r="MGF80" s="235"/>
      <c r="MGG80" s="6"/>
      <c r="MGH80" s="6"/>
      <c r="MGI80" s="6"/>
      <c r="MGJ80" s="246"/>
      <c r="MGK80" s="251"/>
      <c r="MGL80" s="250"/>
      <c r="MGM80" s="235"/>
      <c r="MGN80" s="235"/>
      <c r="MGO80" s="235"/>
      <c r="MGP80" s="99"/>
      <c r="MGQ80" s="235"/>
      <c r="MGR80" s="235"/>
      <c r="MGS80" s="235"/>
      <c r="MGT80" s="226"/>
      <c r="MGU80" s="252"/>
      <c r="MGV80" s="253"/>
      <c r="MGW80" s="228"/>
      <c r="MGX80" s="229"/>
      <c r="MGY80" s="99"/>
      <c r="MGZ80" s="254"/>
      <c r="MHA80" s="235"/>
      <c r="MHB80" s="231"/>
      <c r="MHC80" s="231"/>
      <c r="MHD80" s="140"/>
      <c r="MHE80" s="235"/>
      <c r="MHF80" s="6"/>
      <c r="MHG80" s="6"/>
      <c r="MHH80" s="6"/>
      <c r="MHI80" s="246"/>
      <c r="MHJ80" s="251"/>
      <c r="MHK80" s="250"/>
      <c r="MHL80" s="235"/>
      <c r="MHM80" s="235"/>
      <c r="MHN80" s="235"/>
      <c r="MHO80" s="99"/>
      <c r="MHP80" s="235"/>
      <c r="MHQ80" s="235"/>
      <c r="MHR80" s="235"/>
      <c r="MHS80" s="226"/>
      <c r="MHT80" s="252"/>
      <c r="MHU80" s="253"/>
      <c r="MHV80" s="228"/>
      <c r="MHW80" s="229"/>
      <c r="MHX80" s="99"/>
      <c r="MHY80" s="254"/>
      <c r="MHZ80" s="235"/>
      <c r="MIA80" s="231"/>
      <c r="MIB80" s="231"/>
      <c r="MIC80" s="140"/>
      <c r="MID80" s="235"/>
      <c r="MIE80" s="6"/>
      <c r="MIF80" s="6"/>
      <c r="MIG80" s="6"/>
      <c r="MIH80" s="246"/>
      <c r="MII80" s="251"/>
      <c r="MIJ80" s="250"/>
      <c r="MIK80" s="235"/>
      <c r="MIL80" s="235"/>
      <c r="MIM80" s="235"/>
      <c r="MIN80" s="99"/>
      <c r="MIO80" s="235"/>
      <c r="MIP80" s="235"/>
      <c r="MIQ80" s="235"/>
      <c r="MIR80" s="226"/>
      <c r="MIS80" s="252"/>
      <c r="MIT80" s="253"/>
      <c r="MIU80" s="228"/>
      <c r="MIV80" s="229"/>
      <c r="MIW80" s="99"/>
      <c r="MIX80" s="254"/>
      <c r="MIY80" s="235"/>
      <c r="MIZ80" s="231"/>
      <c r="MJA80" s="231"/>
      <c r="MJB80" s="140"/>
      <c r="MJC80" s="235"/>
      <c r="MJD80" s="6"/>
      <c r="MJE80" s="6"/>
      <c r="MJF80" s="6"/>
      <c r="MJG80" s="246"/>
      <c r="MJH80" s="251"/>
      <c r="MJI80" s="250"/>
      <c r="MJJ80" s="235"/>
      <c r="MJK80" s="235"/>
      <c r="MJL80" s="235"/>
      <c r="MJM80" s="99"/>
      <c r="MJN80" s="235"/>
      <c r="MJO80" s="235"/>
      <c r="MJP80" s="235"/>
      <c r="MJQ80" s="226"/>
      <c r="MJR80" s="252"/>
      <c r="MJS80" s="253"/>
      <c r="MJT80" s="228"/>
      <c r="MJU80" s="229"/>
      <c r="MJV80" s="99"/>
      <c r="MJW80" s="254"/>
      <c r="MJX80" s="235"/>
      <c r="MJY80" s="231"/>
      <c r="MJZ80" s="231"/>
      <c r="MKA80" s="140"/>
      <c r="MKB80" s="235"/>
      <c r="MKC80" s="6"/>
      <c r="MKD80" s="6"/>
      <c r="MKE80" s="6"/>
      <c r="MKF80" s="246"/>
      <c r="MKG80" s="251"/>
      <c r="MKH80" s="250"/>
      <c r="MKI80" s="235"/>
      <c r="MKJ80" s="235"/>
      <c r="MKK80" s="235"/>
      <c r="MKL80" s="99"/>
      <c r="MKM80" s="235"/>
      <c r="MKN80" s="235"/>
      <c r="MKO80" s="235"/>
      <c r="MKP80" s="226"/>
      <c r="MKQ80" s="252"/>
      <c r="MKR80" s="253"/>
      <c r="MKS80" s="228"/>
      <c r="MKT80" s="229"/>
      <c r="MKU80" s="99"/>
      <c r="MKV80" s="254"/>
      <c r="MKW80" s="235"/>
      <c r="MKX80" s="231"/>
      <c r="MKY80" s="231"/>
      <c r="MKZ80" s="140"/>
      <c r="MLA80" s="235"/>
      <c r="MLB80" s="6"/>
      <c r="MLC80" s="6"/>
      <c r="MLD80" s="6"/>
      <c r="MLE80" s="246"/>
      <c r="MLF80" s="251"/>
      <c r="MLG80" s="250"/>
      <c r="MLH80" s="235"/>
      <c r="MLI80" s="235"/>
      <c r="MLJ80" s="235"/>
      <c r="MLK80" s="99"/>
      <c r="MLL80" s="235"/>
      <c r="MLM80" s="235"/>
      <c r="MLN80" s="235"/>
      <c r="MLO80" s="226"/>
      <c r="MLP80" s="252"/>
      <c r="MLQ80" s="253"/>
      <c r="MLR80" s="228"/>
      <c r="MLS80" s="229"/>
      <c r="MLT80" s="99"/>
      <c r="MLU80" s="254"/>
      <c r="MLV80" s="235"/>
      <c r="MLW80" s="231"/>
      <c r="MLX80" s="231"/>
      <c r="MLY80" s="140"/>
      <c r="MLZ80" s="235"/>
      <c r="MMA80" s="6"/>
      <c r="MMB80" s="6"/>
      <c r="MMC80" s="6"/>
      <c r="MMD80" s="246"/>
      <c r="MME80" s="251"/>
      <c r="MMF80" s="250"/>
      <c r="MMG80" s="235"/>
      <c r="MMH80" s="235"/>
      <c r="MMI80" s="235"/>
      <c r="MMJ80" s="99"/>
      <c r="MMK80" s="235"/>
      <c r="MML80" s="235"/>
      <c r="MMM80" s="235"/>
      <c r="MMN80" s="226"/>
      <c r="MMO80" s="252"/>
      <c r="MMP80" s="253"/>
      <c r="MMQ80" s="228"/>
      <c r="MMR80" s="229"/>
      <c r="MMS80" s="99"/>
      <c r="MMT80" s="254"/>
      <c r="MMU80" s="235"/>
      <c r="MMV80" s="231"/>
      <c r="MMW80" s="231"/>
      <c r="MMX80" s="140"/>
      <c r="MMY80" s="235"/>
      <c r="MMZ80" s="6"/>
      <c r="MNA80" s="6"/>
      <c r="MNB80" s="6"/>
      <c r="MNC80" s="246"/>
      <c r="MND80" s="251"/>
      <c r="MNE80" s="250"/>
      <c r="MNF80" s="235"/>
      <c r="MNG80" s="235"/>
      <c r="MNH80" s="235"/>
      <c r="MNI80" s="99"/>
      <c r="MNJ80" s="235"/>
      <c r="MNK80" s="235"/>
      <c r="MNL80" s="235"/>
      <c r="MNM80" s="226"/>
      <c r="MNN80" s="252"/>
      <c r="MNO80" s="253"/>
      <c r="MNP80" s="228"/>
      <c r="MNQ80" s="229"/>
      <c r="MNR80" s="99"/>
      <c r="MNS80" s="254"/>
      <c r="MNT80" s="235"/>
      <c r="MNU80" s="231"/>
      <c r="MNV80" s="231"/>
      <c r="MNW80" s="140"/>
      <c r="MNX80" s="235"/>
      <c r="MNY80" s="6"/>
      <c r="MNZ80" s="6"/>
      <c r="MOA80" s="6"/>
      <c r="MOB80" s="246"/>
      <c r="MOC80" s="251"/>
      <c r="MOD80" s="250"/>
      <c r="MOE80" s="235"/>
      <c r="MOF80" s="235"/>
      <c r="MOG80" s="235"/>
      <c r="MOH80" s="99"/>
      <c r="MOI80" s="235"/>
      <c r="MOJ80" s="235"/>
      <c r="MOK80" s="235"/>
      <c r="MOL80" s="226"/>
      <c r="MOM80" s="252"/>
      <c r="MON80" s="253"/>
      <c r="MOO80" s="228"/>
      <c r="MOP80" s="229"/>
      <c r="MOQ80" s="99"/>
      <c r="MOR80" s="254"/>
      <c r="MOS80" s="235"/>
      <c r="MOT80" s="231"/>
      <c r="MOU80" s="231"/>
      <c r="MOV80" s="140"/>
      <c r="MOW80" s="235"/>
      <c r="MOX80" s="6"/>
      <c r="MOY80" s="6"/>
      <c r="MOZ80" s="6"/>
      <c r="MPA80" s="246"/>
      <c r="MPB80" s="251"/>
      <c r="MPC80" s="250"/>
      <c r="MPD80" s="235"/>
      <c r="MPE80" s="235"/>
      <c r="MPF80" s="235"/>
      <c r="MPG80" s="99"/>
      <c r="MPH80" s="235"/>
      <c r="MPI80" s="235"/>
      <c r="MPJ80" s="235"/>
      <c r="MPK80" s="226"/>
      <c r="MPL80" s="252"/>
      <c r="MPM80" s="253"/>
      <c r="MPN80" s="228"/>
      <c r="MPO80" s="229"/>
      <c r="MPP80" s="99"/>
      <c r="MPQ80" s="254"/>
      <c r="MPR80" s="235"/>
      <c r="MPS80" s="231"/>
      <c r="MPT80" s="231"/>
      <c r="MPU80" s="140"/>
      <c r="MPV80" s="235"/>
      <c r="MPW80" s="6"/>
      <c r="MPX80" s="6"/>
      <c r="MPY80" s="6"/>
      <c r="MPZ80" s="246"/>
      <c r="MQA80" s="251"/>
      <c r="MQB80" s="250"/>
      <c r="MQC80" s="235"/>
      <c r="MQD80" s="235"/>
      <c r="MQE80" s="235"/>
      <c r="MQF80" s="99"/>
      <c r="MQG80" s="235"/>
      <c r="MQH80" s="235"/>
      <c r="MQI80" s="235"/>
      <c r="MQJ80" s="226"/>
      <c r="MQK80" s="252"/>
      <c r="MQL80" s="253"/>
      <c r="MQM80" s="228"/>
      <c r="MQN80" s="229"/>
      <c r="MQO80" s="99"/>
      <c r="MQP80" s="254"/>
      <c r="MQQ80" s="235"/>
      <c r="MQR80" s="231"/>
      <c r="MQS80" s="231"/>
      <c r="MQT80" s="140"/>
      <c r="MQU80" s="235"/>
      <c r="MQV80" s="6"/>
      <c r="MQW80" s="6"/>
      <c r="MQX80" s="6"/>
      <c r="MQY80" s="246"/>
      <c r="MQZ80" s="251"/>
      <c r="MRA80" s="250"/>
      <c r="MRB80" s="235"/>
      <c r="MRC80" s="235"/>
      <c r="MRD80" s="235"/>
      <c r="MRE80" s="99"/>
      <c r="MRF80" s="235"/>
      <c r="MRG80" s="235"/>
      <c r="MRH80" s="235"/>
      <c r="MRI80" s="226"/>
      <c r="MRJ80" s="252"/>
      <c r="MRK80" s="253"/>
      <c r="MRL80" s="228"/>
      <c r="MRM80" s="229"/>
      <c r="MRN80" s="99"/>
      <c r="MRO80" s="254"/>
      <c r="MRP80" s="235"/>
      <c r="MRQ80" s="231"/>
      <c r="MRR80" s="231"/>
      <c r="MRS80" s="140"/>
      <c r="MRT80" s="235"/>
      <c r="MRU80" s="6"/>
      <c r="MRV80" s="6"/>
      <c r="MRW80" s="6"/>
      <c r="MRX80" s="246"/>
      <c r="MRY80" s="251"/>
      <c r="MRZ80" s="250"/>
      <c r="MSA80" s="235"/>
      <c r="MSB80" s="235"/>
      <c r="MSC80" s="235"/>
      <c r="MSD80" s="99"/>
      <c r="MSE80" s="235"/>
      <c r="MSF80" s="235"/>
      <c r="MSG80" s="235"/>
      <c r="MSH80" s="226"/>
      <c r="MSI80" s="252"/>
      <c r="MSJ80" s="253"/>
      <c r="MSK80" s="228"/>
      <c r="MSL80" s="229"/>
      <c r="MSM80" s="99"/>
      <c r="MSN80" s="254"/>
      <c r="MSO80" s="235"/>
      <c r="MSP80" s="231"/>
      <c r="MSQ80" s="231"/>
      <c r="MSR80" s="140"/>
      <c r="MSS80" s="235"/>
      <c r="MST80" s="6"/>
      <c r="MSU80" s="6"/>
      <c r="MSV80" s="6"/>
      <c r="MSW80" s="246"/>
      <c r="MSX80" s="251"/>
      <c r="MSY80" s="250"/>
      <c r="MSZ80" s="235"/>
      <c r="MTA80" s="235"/>
      <c r="MTB80" s="235"/>
      <c r="MTC80" s="99"/>
      <c r="MTD80" s="235"/>
      <c r="MTE80" s="235"/>
      <c r="MTF80" s="235"/>
      <c r="MTG80" s="226"/>
      <c r="MTH80" s="252"/>
      <c r="MTI80" s="253"/>
      <c r="MTJ80" s="228"/>
      <c r="MTK80" s="229"/>
      <c r="MTL80" s="99"/>
      <c r="MTM80" s="254"/>
      <c r="MTN80" s="235"/>
      <c r="MTO80" s="231"/>
      <c r="MTP80" s="231"/>
      <c r="MTQ80" s="140"/>
      <c r="MTR80" s="235"/>
      <c r="MTS80" s="6"/>
      <c r="MTT80" s="6"/>
      <c r="MTU80" s="6"/>
      <c r="MTV80" s="246"/>
      <c r="MTW80" s="251"/>
      <c r="MTX80" s="250"/>
      <c r="MTY80" s="235"/>
      <c r="MTZ80" s="235"/>
      <c r="MUA80" s="235"/>
      <c r="MUB80" s="99"/>
      <c r="MUC80" s="235"/>
      <c r="MUD80" s="235"/>
      <c r="MUE80" s="235"/>
      <c r="MUF80" s="226"/>
      <c r="MUG80" s="252"/>
      <c r="MUH80" s="253"/>
      <c r="MUI80" s="228"/>
      <c r="MUJ80" s="229"/>
      <c r="MUK80" s="99"/>
      <c r="MUL80" s="254"/>
      <c r="MUM80" s="235"/>
      <c r="MUN80" s="231"/>
      <c r="MUO80" s="231"/>
      <c r="MUP80" s="140"/>
      <c r="MUQ80" s="235"/>
      <c r="MUR80" s="6"/>
      <c r="MUS80" s="6"/>
      <c r="MUT80" s="6"/>
      <c r="MUU80" s="246"/>
      <c r="MUV80" s="251"/>
      <c r="MUW80" s="250"/>
      <c r="MUX80" s="235"/>
      <c r="MUY80" s="235"/>
      <c r="MUZ80" s="235"/>
      <c r="MVA80" s="99"/>
      <c r="MVB80" s="235"/>
      <c r="MVC80" s="235"/>
      <c r="MVD80" s="235"/>
      <c r="MVE80" s="226"/>
      <c r="MVF80" s="252"/>
      <c r="MVG80" s="253"/>
      <c r="MVH80" s="228"/>
      <c r="MVI80" s="229"/>
      <c r="MVJ80" s="99"/>
      <c r="MVK80" s="254"/>
      <c r="MVL80" s="235"/>
      <c r="MVM80" s="231"/>
      <c r="MVN80" s="231"/>
      <c r="MVO80" s="140"/>
      <c r="MVP80" s="235"/>
      <c r="MVQ80" s="6"/>
      <c r="MVR80" s="6"/>
      <c r="MVS80" s="6"/>
      <c r="MVT80" s="246"/>
      <c r="MVU80" s="251"/>
      <c r="MVV80" s="250"/>
      <c r="MVW80" s="235"/>
      <c r="MVX80" s="235"/>
      <c r="MVY80" s="235"/>
      <c r="MVZ80" s="99"/>
      <c r="MWA80" s="235"/>
      <c r="MWB80" s="235"/>
      <c r="MWC80" s="235"/>
      <c r="MWD80" s="226"/>
      <c r="MWE80" s="252"/>
      <c r="MWF80" s="253"/>
      <c r="MWG80" s="228"/>
      <c r="MWH80" s="229"/>
      <c r="MWI80" s="99"/>
      <c r="MWJ80" s="254"/>
      <c r="MWK80" s="235"/>
      <c r="MWL80" s="231"/>
      <c r="MWM80" s="231"/>
      <c r="MWN80" s="140"/>
      <c r="MWO80" s="235"/>
      <c r="MWP80" s="6"/>
      <c r="MWQ80" s="6"/>
      <c r="MWR80" s="6"/>
      <c r="MWS80" s="246"/>
      <c r="MWT80" s="251"/>
      <c r="MWU80" s="250"/>
      <c r="MWV80" s="235"/>
      <c r="MWW80" s="235"/>
      <c r="MWX80" s="235"/>
      <c r="MWY80" s="99"/>
      <c r="MWZ80" s="235"/>
      <c r="MXA80" s="235"/>
      <c r="MXB80" s="235"/>
      <c r="MXC80" s="226"/>
      <c r="MXD80" s="252"/>
      <c r="MXE80" s="253"/>
      <c r="MXF80" s="228"/>
      <c r="MXG80" s="229"/>
      <c r="MXH80" s="99"/>
      <c r="MXI80" s="254"/>
      <c r="MXJ80" s="235"/>
      <c r="MXK80" s="231"/>
      <c r="MXL80" s="231"/>
      <c r="MXM80" s="140"/>
      <c r="MXN80" s="235"/>
      <c r="MXO80" s="6"/>
      <c r="MXP80" s="6"/>
      <c r="MXQ80" s="6"/>
      <c r="MXR80" s="246"/>
      <c r="MXS80" s="251"/>
      <c r="MXT80" s="250"/>
      <c r="MXU80" s="235"/>
      <c r="MXV80" s="235"/>
      <c r="MXW80" s="235"/>
      <c r="MXX80" s="99"/>
      <c r="MXY80" s="235"/>
      <c r="MXZ80" s="235"/>
      <c r="MYA80" s="235"/>
      <c r="MYB80" s="226"/>
      <c r="MYC80" s="252"/>
      <c r="MYD80" s="253"/>
      <c r="MYE80" s="228"/>
      <c r="MYF80" s="229"/>
      <c r="MYG80" s="99"/>
      <c r="MYH80" s="254"/>
      <c r="MYI80" s="235"/>
      <c r="MYJ80" s="231"/>
      <c r="MYK80" s="231"/>
      <c r="MYL80" s="140"/>
      <c r="MYM80" s="235"/>
      <c r="MYN80" s="6"/>
      <c r="MYO80" s="6"/>
      <c r="MYP80" s="6"/>
      <c r="MYQ80" s="246"/>
      <c r="MYR80" s="251"/>
      <c r="MYS80" s="250"/>
      <c r="MYT80" s="235"/>
      <c r="MYU80" s="235"/>
      <c r="MYV80" s="235"/>
      <c r="MYW80" s="99"/>
      <c r="MYX80" s="235"/>
      <c r="MYY80" s="235"/>
      <c r="MYZ80" s="235"/>
      <c r="MZA80" s="226"/>
      <c r="MZB80" s="252"/>
      <c r="MZC80" s="253"/>
      <c r="MZD80" s="228"/>
      <c r="MZE80" s="229"/>
      <c r="MZF80" s="99"/>
      <c r="MZG80" s="254"/>
      <c r="MZH80" s="235"/>
      <c r="MZI80" s="231"/>
      <c r="MZJ80" s="231"/>
      <c r="MZK80" s="140"/>
      <c r="MZL80" s="235"/>
      <c r="MZM80" s="6"/>
      <c r="MZN80" s="6"/>
      <c r="MZO80" s="6"/>
      <c r="MZP80" s="246"/>
      <c r="MZQ80" s="251"/>
      <c r="MZR80" s="250"/>
      <c r="MZS80" s="235"/>
      <c r="MZT80" s="235"/>
      <c r="MZU80" s="235"/>
      <c r="MZV80" s="99"/>
      <c r="MZW80" s="235"/>
      <c r="MZX80" s="235"/>
      <c r="MZY80" s="235"/>
      <c r="MZZ80" s="226"/>
      <c r="NAA80" s="252"/>
      <c r="NAB80" s="253"/>
      <c r="NAC80" s="228"/>
      <c r="NAD80" s="229"/>
      <c r="NAE80" s="99"/>
      <c r="NAF80" s="254"/>
      <c r="NAG80" s="235"/>
      <c r="NAH80" s="231"/>
      <c r="NAI80" s="231"/>
      <c r="NAJ80" s="140"/>
      <c r="NAK80" s="235"/>
      <c r="NAL80" s="6"/>
      <c r="NAM80" s="6"/>
      <c r="NAN80" s="6"/>
      <c r="NAO80" s="246"/>
      <c r="NAP80" s="251"/>
      <c r="NAQ80" s="250"/>
      <c r="NAR80" s="235"/>
      <c r="NAS80" s="235"/>
      <c r="NAT80" s="235"/>
      <c r="NAU80" s="99"/>
      <c r="NAV80" s="235"/>
      <c r="NAW80" s="235"/>
      <c r="NAX80" s="235"/>
      <c r="NAY80" s="226"/>
      <c r="NAZ80" s="252"/>
      <c r="NBA80" s="253"/>
      <c r="NBB80" s="228"/>
      <c r="NBC80" s="229"/>
      <c r="NBD80" s="99"/>
      <c r="NBE80" s="254"/>
      <c r="NBF80" s="235"/>
      <c r="NBG80" s="231"/>
      <c r="NBH80" s="231"/>
      <c r="NBI80" s="140"/>
      <c r="NBJ80" s="235"/>
      <c r="NBK80" s="6"/>
      <c r="NBL80" s="6"/>
      <c r="NBM80" s="6"/>
      <c r="NBN80" s="246"/>
      <c r="NBO80" s="251"/>
      <c r="NBP80" s="250"/>
      <c r="NBQ80" s="235"/>
      <c r="NBR80" s="235"/>
      <c r="NBS80" s="235"/>
      <c r="NBT80" s="99"/>
      <c r="NBU80" s="235"/>
      <c r="NBV80" s="235"/>
      <c r="NBW80" s="235"/>
      <c r="NBX80" s="226"/>
      <c r="NBY80" s="252"/>
      <c r="NBZ80" s="253"/>
      <c r="NCA80" s="228"/>
      <c r="NCB80" s="229"/>
      <c r="NCC80" s="99"/>
      <c r="NCD80" s="254"/>
      <c r="NCE80" s="235"/>
      <c r="NCF80" s="231"/>
      <c r="NCG80" s="231"/>
      <c r="NCH80" s="140"/>
      <c r="NCI80" s="235"/>
      <c r="NCJ80" s="6"/>
      <c r="NCK80" s="6"/>
      <c r="NCL80" s="6"/>
      <c r="NCM80" s="246"/>
      <c r="NCN80" s="251"/>
      <c r="NCO80" s="250"/>
      <c r="NCP80" s="235"/>
      <c r="NCQ80" s="235"/>
      <c r="NCR80" s="235"/>
      <c r="NCS80" s="99"/>
      <c r="NCT80" s="235"/>
      <c r="NCU80" s="235"/>
      <c r="NCV80" s="235"/>
      <c r="NCW80" s="226"/>
      <c r="NCX80" s="252"/>
      <c r="NCY80" s="253"/>
      <c r="NCZ80" s="228"/>
      <c r="NDA80" s="229"/>
      <c r="NDB80" s="99"/>
      <c r="NDC80" s="254"/>
      <c r="NDD80" s="235"/>
      <c r="NDE80" s="231"/>
      <c r="NDF80" s="231"/>
      <c r="NDG80" s="140"/>
      <c r="NDH80" s="235"/>
      <c r="NDI80" s="6"/>
      <c r="NDJ80" s="6"/>
      <c r="NDK80" s="6"/>
      <c r="NDL80" s="246"/>
      <c r="NDM80" s="251"/>
      <c r="NDN80" s="250"/>
      <c r="NDO80" s="235"/>
      <c r="NDP80" s="235"/>
      <c r="NDQ80" s="235"/>
      <c r="NDR80" s="99"/>
      <c r="NDS80" s="235"/>
      <c r="NDT80" s="235"/>
      <c r="NDU80" s="235"/>
      <c r="NDV80" s="226"/>
      <c r="NDW80" s="252"/>
      <c r="NDX80" s="253"/>
      <c r="NDY80" s="228"/>
      <c r="NDZ80" s="229"/>
      <c r="NEA80" s="99"/>
      <c r="NEB80" s="254"/>
      <c r="NEC80" s="235"/>
      <c r="NED80" s="231"/>
      <c r="NEE80" s="231"/>
      <c r="NEF80" s="140"/>
      <c r="NEG80" s="235"/>
      <c r="NEH80" s="6"/>
      <c r="NEI80" s="6"/>
      <c r="NEJ80" s="6"/>
      <c r="NEK80" s="246"/>
      <c r="NEL80" s="251"/>
      <c r="NEM80" s="250"/>
      <c r="NEN80" s="235"/>
      <c r="NEO80" s="235"/>
      <c r="NEP80" s="235"/>
      <c r="NEQ80" s="99"/>
      <c r="NER80" s="235"/>
      <c r="NES80" s="235"/>
      <c r="NET80" s="235"/>
      <c r="NEU80" s="226"/>
      <c r="NEV80" s="252"/>
      <c r="NEW80" s="253"/>
      <c r="NEX80" s="228"/>
      <c r="NEY80" s="229"/>
      <c r="NEZ80" s="99"/>
      <c r="NFA80" s="254"/>
      <c r="NFB80" s="235"/>
      <c r="NFC80" s="231"/>
      <c r="NFD80" s="231"/>
      <c r="NFE80" s="140"/>
      <c r="NFF80" s="235"/>
      <c r="NFG80" s="6"/>
      <c r="NFH80" s="6"/>
      <c r="NFI80" s="6"/>
      <c r="NFJ80" s="246"/>
      <c r="NFK80" s="251"/>
      <c r="NFL80" s="250"/>
      <c r="NFM80" s="235"/>
      <c r="NFN80" s="235"/>
      <c r="NFO80" s="235"/>
      <c r="NFP80" s="99"/>
      <c r="NFQ80" s="235"/>
      <c r="NFR80" s="235"/>
      <c r="NFS80" s="235"/>
      <c r="NFT80" s="226"/>
      <c r="NFU80" s="252"/>
      <c r="NFV80" s="253"/>
      <c r="NFW80" s="228"/>
      <c r="NFX80" s="229"/>
      <c r="NFY80" s="99"/>
      <c r="NFZ80" s="254"/>
      <c r="NGA80" s="235"/>
      <c r="NGB80" s="231"/>
      <c r="NGC80" s="231"/>
      <c r="NGD80" s="140"/>
      <c r="NGE80" s="235"/>
      <c r="NGF80" s="6"/>
      <c r="NGG80" s="6"/>
      <c r="NGH80" s="6"/>
      <c r="NGI80" s="246"/>
      <c r="NGJ80" s="251"/>
      <c r="NGK80" s="250"/>
      <c r="NGL80" s="235"/>
      <c r="NGM80" s="235"/>
      <c r="NGN80" s="235"/>
      <c r="NGO80" s="99"/>
      <c r="NGP80" s="235"/>
      <c r="NGQ80" s="235"/>
      <c r="NGR80" s="235"/>
      <c r="NGS80" s="226"/>
      <c r="NGT80" s="252"/>
      <c r="NGU80" s="253"/>
      <c r="NGV80" s="228"/>
      <c r="NGW80" s="229"/>
      <c r="NGX80" s="99"/>
      <c r="NGY80" s="254"/>
      <c r="NGZ80" s="235"/>
      <c r="NHA80" s="231"/>
      <c r="NHB80" s="231"/>
      <c r="NHC80" s="140"/>
      <c r="NHD80" s="235"/>
      <c r="NHE80" s="6"/>
      <c r="NHF80" s="6"/>
      <c r="NHG80" s="6"/>
      <c r="NHH80" s="246"/>
      <c r="NHI80" s="251"/>
      <c r="NHJ80" s="250"/>
      <c r="NHK80" s="235"/>
      <c r="NHL80" s="235"/>
      <c r="NHM80" s="235"/>
      <c r="NHN80" s="99"/>
      <c r="NHO80" s="235"/>
      <c r="NHP80" s="235"/>
      <c r="NHQ80" s="235"/>
      <c r="NHR80" s="226"/>
      <c r="NHS80" s="252"/>
      <c r="NHT80" s="253"/>
      <c r="NHU80" s="228"/>
      <c r="NHV80" s="229"/>
      <c r="NHW80" s="99"/>
      <c r="NHX80" s="254"/>
      <c r="NHY80" s="235"/>
      <c r="NHZ80" s="231"/>
      <c r="NIA80" s="231"/>
      <c r="NIB80" s="140"/>
      <c r="NIC80" s="235"/>
      <c r="NID80" s="6"/>
      <c r="NIE80" s="6"/>
      <c r="NIF80" s="6"/>
      <c r="NIG80" s="246"/>
      <c r="NIH80" s="251"/>
      <c r="NII80" s="250"/>
      <c r="NIJ80" s="235"/>
      <c r="NIK80" s="235"/>
      <c r="NIL80" s="235"/>
      <c r="NIM80" s="99"/>
      <c r="NIN80" s="235"/>
      <c r="NIO80" s="235"/>
      <c r="NIP80" s="235"/>
      <c r="NIQ80" s="226"/>
      <c r="NIR80" s="252"/>
      <c r="NIS80" s="253"/>
      <c r="NIT80" s="228"/>
      <c r="NIU80" s="229"/>
      <c r="NIV80" s="99"/>
      <c r="NIW80" s="254"/>
      <c r="NIX80" s="235"/>
      <c r="NIY80" s="231"/>
      <c r="NIZ80" s="231"/>
      <c r="NJA80" s="140"/>
      <c r="NJB80" s="235"/>
      <c r="NJC80" s="6"/>
      <c r="NJD80" s="6"/>
      <c r="NJE80" s="6"/>
      <c r="NJF80" s="246"/>
      <c r="NJG80" s="251"/>
      <c r="NJH80" s="250"/>
      <c r="NJI80" s="235"/>
      <c r="NJJ80" s="235"/>
      <c r="NJK80" s="235"/>
      <c r="NJL80" s="99"/>
      <c r="NJM80" s="235"/>
      <c r="NJN80" s="235"/>
      <c r="NJO80" s="235"/>
      <c r="NJP80" s="226"/>
      <c r="NJQ80" s="252"/>
      <c r="NJR80" s="253"/>
      <c r="NJS80" s="228"/>
      <c r="NJT80" s="229"/>
      <c r="NJU80" s="99"/>
      <c r="NJV80" s="254"/>
      <c r="NJW80" s="235"/>
      <c r="NJX80" s="231"/>
      <c r="NJY80" s="231"/>
      <c r="NJZ80" s="140"/>
      <c r="NKA80" s="235"/>
      <c r="NKB80" s="6"/>
      <c r="NKC80" s="6"/>
      <c r="NKD80" s="6"/>
      <c r="NKE80" s="246"/>
      <c r="NKF80" s="251"/>
      <c r="NKG80" s="250"/>
      <c r="NKH80" s="235"/>
      <c r="NKI80" s="235"/>
      <c r="NKJ80" s="235"/>
      <c r="NKK80" s="99"/>
      <c r="NKL80" s="235"/>
      <c r="NKM80" s="235"/>
      <c r="NKN80" s="235"/>
      <c r="NKO80" s="226"/>
      <c r="NKP80" s="252"/>
      <c r="NKQ80" s="253"/>
      <c r="NKR80" s="228"/>
      <c r="NKS80" s="229"/>
      <c r="NKT80" s="99"/>
      <c r="NKU80" s="254"/>
      <c r="NKV80" s="235"/>
      <c r="NKW80" s="231"/>
      <c r="NKX80" s="231"/>
      <c r="NKY80" s="140"/>
      <c r="NKZ80" s="235"/>
      <c r="NLA80" s="6"/>
      <c r="NLB80" s="6"/>
      <c r="NLC80" s="6"/>
      <c r="NLD80" s="246"/>
      <c r="NLE80" s="251"/>
      <c r="NLF80" s="250"/>
      <c r="NLG80" s="235"/>
      <c r="NLH80" s="235"/>
      <c r="NLI80" s="235"/>
      <c r="NLJ80" s="99"/>
      <c r="NLK80" s="235"/>
      <c r="NLL80" s="235"/>
      <c r="NLM80" s="235"/>
      <c r="NLN80" s="226"/>
      <c r="NLO80" s="252"/>
      <c r="NLP80" s="253"/>
      <c r="NLQ80" s="228"/>
      <c r="NLR80" s="229"/>
      <c r="NLS80" s="99"/>
      <c r="NLT80" s="254"/>
      <c r="NLU80" s="235"/>
      <c r="NLV80" s="231"/>
      <c r="NLW80" s="231"/>
      <c r="NLX80" s="140"/>
      <c r="NLY80" s="235"/>
      <c r="NLZ80" s="6"/>
      <c r="NMA80" s="6"/>
      <c r="NMB80" s="6"/>
      <c r="NMC80" s="246"/>
      <c r="NMD80" s="251"/>
      <c r="NME80" s="250"/>
      <c r="NMF80" s="235"/>
      <c r="NMG80" s="235"/>
      <c r="NMH80" s="235"/>
      <c r="NMI80" s="99"/>
      <c r="NMJ80" s="235"/>
      <c r="NMK80" s="235"/>
      <c r="NML80" s="235"/>
      <c r="NMM80" s="226"/>
      <c r="NMN80" s="252"/>
      <c r="NMO80" s="253"/>
      <c r="NMP80" s="228"/>
      <c r="NMQ80" s="229"/>
      <c r="NMR80" s="99"/>
      <c r="NMS80" s="254"/>
      <c r="NMT80" s="235"/>
      <c r="NMU80" s="231"/>
      <c r="NMV80" s="231"/>
      <c r="NMW80" s="140"/>
      <c r="NMX80" s="235"/>
      <c r="NMY80" s="6"/>
      <c r="NMZ80" s="6"/>
      <c r="NNA80" s="6"/>
      <c r="NNB80" s="246"/>
      <c r="NNC80" s="251"/>
      <c r="NND80" s="250"/>
      <c r="NNE80" s="235"/>
      <c r="NNF80" s="235"/>
      <c r="NNG80" s="235"/>
      <c r="NNH80" s="99"/>
      <c r="NNI80" s="235"/>
      <c r="NNJ80" s="235"/>
      <c r="NNK80" s="235"/>
      <c r="NNL80" s="226"/>
      <c r="NNM80" s="252"/>
      <c r="NNN80" s="253"/>
      <c r="NNO80" s="228"/>
      <c r="NNP80" s="229"/>
      <c r="NNQ80" s="99"/>
      <c r="NNR80" s="254"/>
      <c r="NNS80" s="235"/>
      <c r="NNT80" s="231"/>
      <c r="NNU80" s="231"/>
      <c r="NNV80" s="140"/>
      <c r="NNW80" s="235"/>
      <c r="NNX80" s="6"/>
      <c r="NNY80" s="6"/>
      <c r="NNZ80" s="6"/>
      <c r="NOA80" s="246"/>
      <c r="NOB80" s="251"/>
      <c r="NOC80" s="250"/>
      <c r="NOD80" s="235"/>
      <c r="NOE80" s="235"/>
      <c r="NOF80" s="235"/>
      <c r="NOG80" s="99"/>
      <c r="NOH80" s="235"/>
      <c r="NOI80" s="235"/>
      <c r="NOJ80" s="235"/>
      <c r="NOK80" s="226"/>
      <c r="NOL80" s="252"/>
      <c r="NOM80" s="253"/>
      <c r="NON80" s="228"/>
      <c r="NOO80" s="229"/>
      <c r="NOP80" s="99"/>
      <c r="NOQ80" s="254"/>
      <c r="NOR80" s="235"/>
      <c r="NOS80" s="231"/>
      <c r="NOT80" s="231"/>
      <c r="NOU80" s="140"/>
      <c r="NOV80" s="235"/>
      <c r="NOW80" s="6"/>
      <c r="NOX80" s="6"/>
      <c r="NOY80" s="6"/>
      <c r="NOZ80" s="246"/>
      <c r="NPA80" s="251"/>
      <c r="NPB80" s="250"/>
      <c r="NPC80" s="235"/>
      <c r="NPD80" s="235"/>
      <c r="NPE80" s="235"/>
      <c r="NPF80" s="99"/>
      <c r="NPG80" s="235"/>
      <c r="NPH80" s="235"/>
      <c r="NPI80" s="235"/>
      <c r="NPJ80" s="226"/>
      <c r="NPK80" s="252"/>
      <c r="NPL80" s="253"/>
      <c r="NPM80" s="228"/>
      <c r="NPN80" s="229"/>
      <c r="NPO80" s="99"/>
      <c r="NPP80" s="254"/>
      <c r="NPQ80" s="235"/>
      <c r="NPR80" s="231"/>
      <c r="NPS80" s="231"/>
      <c r="NPT80" s="140"/>
      <c r="NPU80" s="235"/>
      <c r="NPV80" s="6"/>
      <c r="NPW80" s="6"/>
      <c r="NPX80" s="6"/>
      <c r="NPY80" s="246"/>
      <c r="NPZ80" s="251"/>
      <c r="NQA80" s="250"/>
      <c r="NQB80" s="235"/>
      <c r="NQC80" s="235"/>
      <c r="NQD80" s="235"/>
      <c r="NQE80" s="99"/>
      <c r="NQF80" s="235"/>
      <c r="NQG80" s="235"/>
      <c r="NQH80" s="235"/>
      <c r="NQI80" s="226"/>
      <c r="NQJ80" s="252"/>
      <c r="NQK80" s="253"/>
      <c r="NQL80" s="228"/>
      <c r="NQM80" s="229"/>
      <c r="NQN80" s="99"/>
      <c r="NQO80" s="254"/>
      <c r="NQP80" s="235"/>
      <c r="NQQ80" s="231"/>
      <c r="NQR80" s="231"/>
      <c r="NQS80" s="140"/>
      <c r="NQT80" s="235"/>
      <c r="NQU80" s="6"/>
      <c r="NQV80" s="6"/>
      <c r="NQW80" s="6"/>
      <c r="NQX80" s="246"/>
      <c r="NQY80" s="251"/>
      <c r="NQZ80" s="250"/>
      <c r="NRA80" s="235"/>
      <c r="NRB80" s="235"/>
      <c r="NRC80" s="235"/>
      <c r="NRD80" s="99"/>
      <c r="NRE80" s="235"/>
      <c r="NRF80" s="235"/>
      <c r="NRG80" s="235"/>
      <c r="NRH80" s="226"/>
      <c r="NRI80" s="252"/>
      <c r="NRJ80" s="253"/>
      <c r="NRK80" s="228"/>
      <c r="NRL80" s="229"/>
      <c r="NRM80" s="99"/>
      <c r="NRN80" s="254"/>
      <c r="NRO80" s="235"/>
      <c r="NRP80" s="231"/>
      <c r="NRQ80" s="231"/>
      <c r="NRR80" s="140"/>
      <c r="NRS80" s="235"/>
      <c r="NRT80" s="6"/>
      <c r="NRU80" s="6"/>
      <c r="NRV80" s="6"/>
      <c r="NRW80" s="246"/>
      <c r="NRX80" s="251"/>
      <c r="NRY80" s="250"/>
      <c r="NRZ80" s="235"/>
      <c r="NSA80" s="235"/>
      <c r="NSB80" s="235"/>
      <c r="NSC80" s="99"/>
      <c r="NSD80" s="235"/>
      <c r="NSE80" s="235"/>
      <c r="NSF80" s="235"/>
      <c r="NSG80" s="226"/>
      <c r="NSH80" s="252"/>
      <c r="NSI80" s="253"/>
      <c r="NSJ80" s="228"/>
      <c r="NSK80" s="229"/>
      <c r="NSL80" s="99"/>
      <c r="NSM80" s="254"/>
      <c r="NSN80" s="235"/>
      <c r="NSO80" s="231"/>
      <c r="NSP80" s="231"/>
      <c r="NSQ80" s="140"/>
      <c r="NSR80" s="235"/>
      <c r="NSS80" s="6"/>
      <c r="NST80" s="6"/>
      <c r="NSU80" s="6"/>
      <c r="NSV80" s="246"/>
      <c r="NSW80" s="251"/>
      <c r="NSX80" s="250"/>
      <c r="NSY80" s="235"/>
      <c r="NSZ80" s="235"/>
      <c r="NTA80" s="235"/>
      <c r="NTB80" s="99"/>
      <c r="NTC80" s="235"/>
      <c r="NTD80" s="235"/>
      <c r="NTE80" s="235"/>
      <c r="NTF80" s="226"/>
      <c r="NTG80" s="252"/>
      <c r="NTH80" s="253"/>
      <c r="NTI80" s="228"/>
      <c r="NTJ80" s="229"/>
      <c r="NTK80" s="99"/>
      <c r="NTL80" s="254"/>
      <c r="NTM80" s="235"/>
      <c r="NTN80" s="231"/>
      <c r="NTO80" s="231"/>
      <c r="NTP80" s="140"/>
      <c r="NTQ80" s="235"/>
      <c r="NTR80" s="6"/>
      <c r="NTS80" s="6"/>
      <c r="NTT80" s="6"/>
      <c r="NTU80" s="246"/>
      <c r="NTV80" s="251"/>
      <c r="NTW80" s="250"/>
      <c r="NTX80" s="235"/>
      <c r="NTY80" s="235"/>
      <c r="NTZ80" s="235"/>
      <c r="NUA80" s="99"/>
      <c r="NUB80" s="235"/>
      <c r="NUC80" s="235"/>
      <c r="NUD80" s="235"/>
      <c r="NUE80" s="226"/>
      <c r="NUF80" s="252"/>
      <c r="NUG80" s="253"/>
      <c r="NUH80" s="228"/>
      <c r="NUI80" s="229"/>
      <c r="NUJ80" s="99"/>
      <c r="NUK80" s="254"/>
      <c r="NUL80" s="235"/>
      <c r="NUM80" s="231"/>
      <c r="NUN80" s="231"/>
      <c r="NUO80" s="140"/>
      <c r="NUP80" s="235"/>
      <c r="NUQ80" s="6"/>
      <c r="NUR80" s="6"/>
      <c r="NUS80" s="6"/>
      <c r="NUT80" s="246"/>
      <c r="NUU80" s="251"/>
      <c r="NUV80" s="250"/>
      <c r="NUW80" s="235"/>
      <c r="NUX80" s="235"/>
      <c r="NUY80" s="235"/>
      <c r="NUZ80" s="99"/>
      <c r="NVA80" s="235"/>
      <c r="NVB80" s="235"/>
      <c r="NVC80" s="235"/>
      <c r="NVD80" s="226"/>
      <c r="NVE80" s="252"/>
      <c r="NVF80" s="253"/>
      <c r="NVG80" s="228"/>
      <c r="NVH80" s="229"/>
      <c r="NVI80" s="99"/>
      <c r="NVJ80" s="254"/>
      <c r="NVK80" s="235"/>
      <c r="NVL80" s="231"/>
      <c r="NVM80" s="231"/>
      <c r="NVN80" s="140"/>
      <c r="NVO80" s="235"/>
      <c r="NVP80" s="6"/>
      <c r="NVQ80" s="6"/>
      <c r="NVR80" s="6"/>
      <c r="NVS80" s="246"/>
      <c r="NVT80" s="251"/>
      <c r="NVU80" s="250"/>
      <c r="NVV80" s="235"/>
      <c r="NVW80" s="235"/>
      <c r="NVX80" s="235"/>
      <c r="NVY80" s="99"/>
      <c r="NVZ80" s="235"/>
      <c r="NWA80" s="235"/>
      <c r="NWB80" s="235"/>
      <c r="NWC80" s="226"/>
      <c r="NWD80" s="252"/>
      <c r="NWE80" s="253"/>
      <c r="NWF80" s="228"/>
      <c r="NWG80" s="229"/>
      <c r="NWH80" s="99"/>
      <c r="NWI80" s="254"/>
      <c r="NWJ80" s="235"/>
      <c r="NWK80" s="231"/>
      <c r="NWL80" s="231"/>
      <c r="NWM80" s="140"/>
      <c r="NWN80" s="235"/>
      <c r="NWO80" s="6"/>
      <c r="NWP80" s="6"/>
      <c r="NWQ80" s="6"/>
      <c r="NWR80" s="246"/>
      <c r="NWS80" s="251"/>
      <c r="NWT80" s="250"/>
      <c r="NWU80" s="235"/>
      <c r="NWV80" s="235"/>
      <c r="NWW80" s="235"/>
      <c r="NWX80" s="99"/>
      <c r="NWY80" s="235"/>
      <c r="NWZ80" s="235"/>
      <c r="NXA80" s="235"/>
      <c r="NXB80" s="226"/>
      <c r="NXC80" s="252"/>
      <c r="NXD80" s="253"/>
      <c r="NXE80" s="228"/>
      <c r="NXF80" s="229"/>
      <c r="NXG80" s="99"/>
      <c r="NXH80" s="254"/>
      <c r="NXI80" s="235"/>
      <c r="NXJ80" s="231"/>
      <c r="NXK80" s="231"/>
      <c r="NXL80" s="140"/>
      <c r="NXM80" s="235"/>
      <c r="NXN80" s="6"/>
      <c r="NXO80" s="6"/>
      <c r="NXP80" s="6"/>
      <c r="NXQ80" s="246"/>
      <c r="NXR80" s="251"/>
      <c r="NXS80" s="250"/>
      <c r="NXT80" s="235"/>
      <c r="NXU80" s="235"/>
      <c r="NXV80" s="235"/>
      <c r="NXW80" s="99"/>
      <c r="NXX80" s="235"/>
      <c r="NXY80" s="235"/>
      <c r="NXZ80" s="235"/>
      <c r="NYA80" s="226"/>
      <c r="NYB80" s="252"/>
      <c r="NYC80" s="253"/>
      <c r="NYD80" s="228"/>
      <c r="NYE80" s="229"/>
      <c r="NYF80" s="99"/>
      <c r="NYG80" s="254"/>
      <c r="NYH80" s="235"/>
      <c r="NYI80" s="231"/>
      <c r="NYJ80" s="231"/>
      <c r="NYK80" s="140"/>
      <c r="NYL80" s="235"/>
      <c r="NYM80" s="6"/>
      <c r="NYN80" s="6"/>
      <c r="NYO80" s="6"/>
      <c r="NYP80" s="246"/>
      <c r="NYQ80" s="251"/>
      <c r="NYR80" s="250"/>
      <c r="NYS80" s="235"/>
      <c r="NYT80" s="235"/>
      <c r="NYU80" s="235"/>
      <c r="NYV80" s="99"/>
      <c r="NYW80" s="235"/>
      <c r="NYX80" s="235"/>
      <c r="NYY80" s="235"/>
      <c r="NYZ80" s="226"/>
      <c r="NZA80" s="252"/>
      <c r="NZB80" s="253"/>
      <c r="NZC80" s="228"/>
      <c r="NZD80" s="229"/>
      <c r="NZE80" s="99"/>
      <c r="NZF80" s="254"/>
      <c r="NZG80" s="235"/>
      <c r="NZH80" s="231"/>
      <c r="NZI80" s="231"/>
      <c r="NZJ80" s="140"/>
      <c r="NZK80" s="235"/>
      <c r="NZL80" s="6"/>
      <c r="NZM80" s="6"/>
      <c r="NZN80" s="6"/>
      <c r="NZO80" s="246"/>
      <c r="NZP80" s="251"/>
      <c r="NZQ80" s="250"/>
      <c r="NZR80" s="235"/>
      <c r="NZS80" s="235"/>
      <c r="NZT80" s="235"/>
      <c r="NZU80" s="99"/>
      <c r="NZV80" s="235"/>
      <c r="NZW80" s="235"/>
      <c r="NZX80" s="235"/>
      <c r="NZY80" s="226"/>
      <c r="NZZ80" s="252"/>
      <c r="OAA80" s="253"/>
      <c r="OAB80" s="228"/>
      <c r="OAC80" s="229"/>
      <c r="OAD80" s="99"/>
      <c r="OAE80" s="254"/>
      <c r="OAF80" s="235"/>
      <c r="OAG80" s="231"/>
      <c r="OAH80" s="231"/>
      <c r="OAI80" s="140"/>
      <c r="OAJ80" s="235"/>
      <c r="OAK80" s="6"/>
      <c r="OAL80" s="6"/>
      <c r="OAM80" s="6"/>
      <c r="OAN80" s="246"/>
      <c r="OAO80" s="251"/>
      <c r="OAP80" s="250"/>
      <c r="OAQ80" s="235"/>
      <c r="OAR80" s="235"/>
      <c r="OAS80" s="235"/>
      <c r="OAT80" s="99"/>
      <c r="OAU80" s="235"/>
      <c r="OAV80" s="235"/>
      <c r="OAW80" s="235"/>
      <c r="OAX80" s="226"/>
      <c r="OAY80" s="252"/>
      <c r="OAZ80" s="253"/>
      <c r="OBA80" s="228"/>
      <c r="OBB80" s="229"/>
      <c r="OBC80" s="99"/>
      <c r="OBD80" s="254"/>
      <c r="OBE80" s="235"/>
      <c r="OBF80" s="231"/>
      <c r="OBG80" s="231"/>
      <c r="OBH80" s="140"/>
      <c r="OBI80" s="235"/>
      <c r="OBJ80" s="6"/>
      <c r="OBK80" s="6"/>
      <c r="OBL80" s="6"/>
      <c r="OBM80" s="246"/>
      <c r="OBN80" s="251"/>
      <c r="OBO80" s="250"/>
      <c r="OBP80" s="235"/>
      <c r="OBQ80" s="235"/>
      <c r="OBR80" s="235"/>
      <c r="OBS80" s="99"/>
      <c r="OBT80" s="235"/>
      <c r="OBU80" s="235"/>
      <c r="OBV80" s="235"/>
      <c r="OBW80" s="226"/>
      <c r="OBX80" s="252"/>
      <c r="OBY80" s="253"/>
      <c r="OBZ80" s="228"/>
      <c r="OCA80" s="229"/>
      <c r="OCB80" s="99"/>
      <c r="OCC80" s="254"/>
      <c r="OCD80" s="235"/>
      <c r="OCE80" s="231"/>
      <c r="OCF80" s="231"/>
      <c r="OCG80" s="140"/>
      <c r="OCH80" s="235"/>
      <c r="OCI80" s="6"/>
      <c r="OCJ80" s="6"/>
      <c r="OCK80" s="6"/>
      <c r="OCL80" s="246"/>
      <c r="OCM80" s="251"/>
      <c r="OCN80" s="250"/>
      <c r="OCO80" s="235"/>
      <c r="OCP80" s="235"/>
      <c r="OCQ80" s="235"/>
      <c r="OCR80" s="99"/>
      <c r="OCS80" s="235"/>
      <c r="OCT80" s="235"/>
      <c r="OCU80" s="235"/>
      <c r="OCV80" s="226"/>
      <c r="OCW80" s="252"/>
      <c r="OCX80" s="253"/>
      <c r="OCY80" s="228"/>
      <c r="OCZ80" s="229"/>
      <c r="ODA80" s="99"/>
      <c r="ODB80" s="254"/>
      <c r="ODC80" s="235"/>
      <c r="ODD80" s="231"/>
      <c r="ODE80" s="231"/>
      <c r="ODF80" s="140"/>
      <c r="ODG80" s="235"/>
      <c r="ODH80" s="6"/>
      <c r="ODI80" s="6"/>
      <c r="ODJ80" s="6"/>
      <c r="ODK80" s="246"/>
      <c r="ODL80" s="251"/>
      <c r="ODM80" s="250"/>
      <c r="ODN80" s="235"/>
      <c r="ODO80" s="235"/>
      <c r="ODP80" s="235"/>
      <c r="ODQ80" s="99"/>
      <c r="ODR80" s="235"/>
      <c r="ODS80" s="235"/>
      <c r="ODT80" s="235"/>
      <c r="ODU80" s="226"/>
      <c r="ODV80" s="252"/>
      <c r="ODW80" s="253"/>
      <c r="ODX80" s="228"/>
      <c r="ODY80" s="229"/>
      <c r="ODZ80" s="99"/>
      <c r="OEA80" s="254"/>
      <c r="OEB80" s="235"/>
      <c r="OEC80" s="231"/>
      <c r="OED80" s="231"/>
      <c r="OEE80" s="140"/>
      <c r="OEF80" s="235"/>
      <c r="OEG80" s="6"/>
      <c r="OEH80" s="6"/>
      <c r="OEI80" s="6"/>
      <c r="OEJ80" s="246"/>
      <c r="OEK80" s="251"/>
      <c r="OEL80" s="250"/>
      <c r="OEM80" s="235"/>
      <c r="OEN80" s="235"/>
      <c r="OEO80" s="235"/>
      <c r="OEP80" s="99"/>
      <c r="OEQ80" s="235"/>
      <c r="OER80" s="235"/>
      <c r="OES80" s="235"/>
      <c r="OET80" s="226"/>
      <c r="OEU80" s="252"/>
      <c r="OEV80" s="253"/>
      <c r="OEW80" s="228"/>
      <c r="OEX80" s="229"/>
      <c r="OEY80" s="99"/>
      <c r="OEZ80" s="254"/>
      <c r="OFA80" s="235"/>
      <c r="OFB80" s="231"/>
      <c r="OFC80" s="231"/>
      <c r="OFD80" s="140"/>
      <c r="OFE80" s="235"/>
      <c r="OFF80" s="6"/>
      <c r="OFG80" s="6"/>
      <c r="OFH80" s="6"/>
      <c r="OFI80" s="246"/>
      <c r="OFJ80" s="251"/>
      <c r="OFK80" s="250"/>
      <c r="OFL80" s="235"/>
      <c r="OFM80" s="235"/>
      <c r="OFN80" s="235"/>
      <c r="OFO80" s="99"/>
      <c r="OFP80" s="235"/>
      <c r="OFQ80" s="235"/>
      <c r="OFR80" s="235"/>
      <c r="OFS80" s="226"/>
      <c r="OFT80" s="252"/>
      <c r="OFU80" s="253"/>
      <c r="OFV80" s="228"/>
      <c r="OFW80" s="229"/>
      <c r="OFX80" s="99"/>
      <c r="OFY80" s="254"/>
      <c r="OFZ80" s="235"/>
      <c r="OGA80" s="231"/>
      <c r="OGB80" s="231"/>
      <c r="OGC80" s="140"/>
      <c r="OGD80" s="235"/>
      <c r="OGE80" s="6"/>
      <c r="OGF80" s="6"/>
      <c r="OGG80" s="6"/>
      <c r="OGH80" s="246"/>
      <c r="OGI80" s="251"/>
      <c r="OGJ80" s="250"/>
      <c r="OGK80" s="235"/>
      <c r="OGL80" s="235"/>
      <c r="OGM80" s="235"/>
      <c r="OGN80" s="99"/>
      <c r="OGO80" s="235"/>
      <c r="OGP80" s="235"/>
      <c r="OGQ80" s="235"/>
      <c r="OGR80" s="226"/>
      <c r="OGS80" s="252"/>
      <c r="OGT80" s="253"/>
      <c r="OGU80" s="228"/>
      <c r="OGV80" s="229"/>
      <c r="OGW80" s="99"/>
      <c r="OGX80" s="254"/>
      <c r="OGY80" s="235"/>
      <c r="OGZ80" s="231"/>
      <c r="OHA80" s="231"/>
      <c r="OHB80" s="140"/>
      <c r="OHC80" s="235"/>
      <c r="OHD80" s="6"/>
      <c r="OHE80" s="6"/>
      <c r="OHF80" s="6"/>
      <c r="OHG80" s="246"/>
      <c r="OHH80" s="251"/>
      <c r="OHI80" s="250"/>
      <c r="OHJ80" s="235"/>
      <c r="OHK80" s="235"/>
      <c r="OHL80" s="235"/>
      <c r="OHM80" s="99"/>
      <c r="OHN80" s="235"/>
      <c r="OHO80" s="235"/>
      <c r="OHP80" s="235"/>
      <c r="OHQ80" s="226"/>
      <c r="OHR80" s="252"/>
      <c r="OHS80" s="253"/>
      <c r="OHT80" s="228"/>
      <c r="OHU80" s="229"/>
      <c r="OHV80" s="99"/>
      <c r="OHW80" s="254"/>
      <c r="OHX80" s="235"/>
      <c r="OHY80" s="231"/>
      <c r="OHZ80" s="231"/>
      <c r="OIA80" s="140"/>
      <c r="OIB80" s="235"/>
      <c r="OIC80" s="6"/>
      <c r="OID80" s="6"/>
      <c r="OIE80" s="6"/>
      <c r="OIF80" s="246"/>
      <c r="OIG80" s="251"/>
      <c r="OIH80" s="250"/>
      <c r="OII80" s="235"/>
      <c r="OIJ80" s="235"/>
      <c r="OIK80" s="235"/>
      <c r="OIL80" s="99"/>
      <c r="OIM80" s="235"/>
      <c r="OIN80" s="235"/>
      <c r="OIO80" s="235"/>
      <c r="OIP80" s="226"/>
      <c r="OIQ80" s="252"/>
      <c r="OIR80" s="253"/>
      <c r="OIS80" s="228"/>
      <c r="OIT80" s="229"/>
      <c r="OIU80" s="99"/>
      <c r="OIV80" s="254"/>
      <c r="OIW80" s="235"/>
      <c r="OIX80" s="231"/>
      <c r="OIY80" s="231"/>
      <c r="OIZ80" s="140"/>
      <c r="OJA80" s="235"/>
      <c r="OJB80" s="6"/>
      <c r="OJC80" s="6"/>
      <c r="OJD80" s="6"/>
      <c r="OJE80" s="246"/>
      <c r="OJF80" s="251"/>
      <c r="OJG80" s="250"/>
      <c r="OJH80" s="235"/>
      <c r="OJI80" s="235"/>
      <c r="OJJ80" s="235"/>
      <c r="OJK80" s="99"/>
      <c r="OJL80" s="235"/>
      <c r="OJM80" s="235"/>
      <c r="OJN80" s="235"/>
      <c r="OJO80" s="226"/>
      <c r="OJP80" s="252"/>
      <c r="OJQ80" s="253"/>
      <c r="OJR80" s="228"/>
      <c r="OJS80" s="229"/>
      <c r="OJT80" s="99"/>
      <c r="OJU80" s="254"/>
      <c r="OJV80" s="235"/>
      <c r="OJW80" s="231"/>
      <c r="OJX80" s="231"/>
      <c r="OJY80" s="140"/>
      <c r="OJZ80" s="235"/>
      <c r="OKA80" s="6"/>
      <c r="OKB80" s="6"/>
      <c r="OKC80" s="6"/>
      <c r="OKD80" s="246"/>
      <c r="OKE80" s="251"/>
      <c r="OKF80" s="250"/>
      <c r="OKG80" s="235"/>
      <c r="OKH80" s="235"/>
      <c r="OKI80" s="235"/>
      <c r="OKJ80" s="99"/>
      <c r="OKK80" s="235"/>
      <c r="OKL80" s="235"/>
      <c r="OKM80" s="235"/>
      <c r="OKN80" s="226"/>
      <c r="OKO80" s="252"/>
      <c r="OKP80" s="253"/>
      <c r="OKQ80" s="228"/>
      <c r="OKR80" s="229"/>
      <c r="OKS80" s="99"/>
      <c r="OKT80" s="254"/>
      <c r="OKU80" s="235"/>
      <c r="OKV80" s="231"/>
      <c r="OKW80" s="231"/>
      <c r="OKX80" s="140"/>
      <c r="OKY80" s="235"/>
      <c r="OKZ80" s="6"/>
      <c r="OLA80" s="6"/>
      <c r="OLB80" s="6"/>
      <c r="OLC80" s="246"/>
      <c r="OLD80" s="251"/>
      <c r="OLE80" s="250"/>
      <c r="OLF80" s="235"/>
      <c r="OLG80" s="235"/>
      <c r="OLH80" s="235"/>
      <c r="OLI80" s="99"/>
      <c r="OLJ80" s="235"/>
      <c r="OLK80" s="235"/>
      <c r="OLL80" s="235"/>
      <c r="OLM80" s="226"/>
      <c r="OLN80" s="252"/>
      <c r="OLO80" s="253"/>
      <c r="OLP80" s="228"/>
      <c r="OLQ80" s="229"/>
      <c r="OLR80" s="99"/>
      <c r="OLS80" s="254"/>
      <c r="OLT80" s="235"/>
      <c r="OLU80" s="231"/>
      <c r="OLV80" s="231"/>
      <c r="OLW80" s="140"/>
      <c r="OLX80" s="235"/>
      <c r="OLY80" s="6"/>
      <c r="OLZ80" s="6"/>
      <c r="OMA80" s="6"/>
      <c r="OMB80" s="246"/>
      <c r="OMC80" s="251"/>
      <c r="OMD80" s="250"/>
      <c r="OME80" s="235"/>
      <c r="OMF80" s="235"/>
      <c r="OMG80" s="235"/>
      <c r="OMH80" s="99"/>
      <c r="OMI80" s="235"/>
      <c r="OMJ80" s="235"/>
      <c r="OMK80" s="235"/>
      <c r="OML80" s="226"/>
      <c r="OMM80" s="252"/>
      <c r="OMN80" s="253"/>
      <c r="OMO80" s="228"/>
      <c r="OMP80" s="229"/>
      <c r="OMQ80" s="99"/>
      <c r="OMR80" s="254"/>
      <c r="OMS80" s="235"/>
      <c r="OMT80" s="231"/>
      <c r="OMU80" s="231"/>
      <c r="OMV80" s="140"/>
      <c r="OMW80" s="235"/>
      <c r="OMX80" s="6"/>
      <c r="OMY80" s="6"/>
      <c r="OMZ80" s="6"/>
      <c r="ONA80" s="246"/>
      <c r="ONB80" s="251"/>
      <c r="ONC80" s="250"/>
      <c r="OND80" s="235"/>
      <c r="ONE80" s="235"/>
      <c r="ONF80" s="235"/>
      <c r="ONG80" s="99"/>
      <c r="ONH80" s="235"/>
      <c r="ONI80" s="235"/>
      <c r="ONJ80" s="235"/>
      <c r="ONK80" s="226"/>
      <c r="ONL80" s="252"/>
      <c r="ONM80" s="253"/>
      <c r="ONN80" s="228"/>
      <c r="ONO80" s="229"/>
      <c r="ONP80" s="99"/>
      <c r="ONQ80" s="254"/>
      <c r="ONR80" s="235"/>
      <c r="ONS80" s="231"/>
      <c r="ONT80" s="231"/>
      <c r="ONU80" s="140"/>
      <c r="ONV80" s="235"/>
      <c r="ONW80" s="6"/>
      <c r="ONX80" s="6"/>
      <c r="ONY80" s="6"/>
      <c r="ONZ80" s="246"/>
      <c r="OOA80" s="251"/>
      <c r="OOB80" s="250"/>
      <c r="OOC80" s="235"/>
      <c r="OOD80" s="235"/>
      <c r="OOE80" s="235"/>
      <c r="OOF80" s="99"/>
      <c r="OOG80" s="235"/>
      <c r="OOH80" s="235"/>
      <c r="OOI80" s="235"/>
      <c r="OOJ80" s="226"/>
      <c r="OOK80" s="252"/>
      <c r="OOL80" s="253"/>
      <c r="OOM80" s="228"/>
      <c r="OON80" s="229"/>
      <c r="OOO80" s="99"/>
      <c r="OOP80" s="254"/>
      <c r="OOQ80" s="235"/>
      <c r="OOR80" s="231"/>
      <c r="OOS80" s="231"/>
      <c r="OOT80" s="140"/>
      <c r="OOU80" s="235"/>
      <c r="OOV80" s="6"/>
      <c r="OOW80" s="6"/>
      <c r="OOX80" s="6"/>
      <c r="OOY80" s="246"/>
      <c r="OOZ80" s="251"/>
      <c r="OPA80" s="250"/>
      <c r="OPB80" s="235"/>
      <c r="OPC80" s="235"/>
      <c r="OPD80" s="235"/>
      <c r="OPE80" s="99"/>
      <c r="OPF80" s="235"/>
      <c r="OPG80" s="235"/>
      <c r="OPH80" s="235"/>
      <c r="OPI80" s="226"/>
      <c r="OPJ80" s="252"/>
      <c r="OPK80" s="253"/>
      <c r="OPL80" s="228"/>
      <c r="OPM80" s="229"/>
      <c r="OPN80" s="99"/>
      <c r="OPO80" s="254"/>
      <c r="OPP80" s="235"/>
      <c r="OPQ80" s="231"/>
      <c r="OPR80" s="231"/>
      <c r="OPS80" s="140"/>
      <c r="OPT80" s="235"/>
      <c r="OPU80" s="6"/>
      <c r="OPV80" s="6"/>
      <c r="OPW80" s="6"/>
      <c r="OPX80" s="246"/>
      <c r="OPY80" s="251"/>
      <c r="OPZ80" s="250"/>
      <c r="OQA80" s="235"/>
      <c r="OQB80" s="235"/>
      <c r="OQC80" s="235"/>
      <c r="OQD80" s="99"/>
      <c r="OQE80" s="235"/>
      <c r="OQF80" s="235"/>
      <c r="OQG80" s="235"/>
      <c r="OQH80" s="226"/>
      <c r="OQI80" s="252"/>
      <c r="OQJ80" s="253"/>
      <c r="OQK80" s="228"/>
      <c r="OQL80" s="229"/>
      <c r="OQM80" s="99"/>
      <c r="OQN80" s="254"/>
      <c r="OQO80" s="235"/>
      <c r="OQP80" s="231"/>
      <c r="OQQ80" s="231"/>
      <c r="OQR80" s="140"/>
      <c r="OQS80" s="235"/>
      <c r="OQT80" s="6"/>
      <c r="OQU80" s="6"/>
      <c r="OQV80" s="6"/>
      <c r="OQW80" s="246"/>
      <c r="OQX80" s="251"/>
      <c r="OQY80" s="250"/>
      <c r="OQZ80" s="235"/>
      <c r="ORA80" s="235"/>
      <c r="ORB80" s="235"/>
      <c r="ORC80" s="99"/>
      <c r="ORD80" s="235"/>
      <c r="ORE80" s="235"/>
      <c r="ORF80" s="235"/>
      <c r="ORG80" s="226"/>
      <c r="ORH80" s="252"/>
      <c r="ORI80" s="253"/>
      <c r="ORJ80" s="228"/>
      <c r="ORK80" s="229"/>
      <c r="ORL80" s="99"/>
      <c r="ORM80" s="254"/>
      <c r="ORN80" s="235"/>
      <c r="ORO80" s="231"/>
      <c r="ORP80" s="231"/>
      <c r="ORQ80" s="140"/>
      <c r="ORR80" s="235"/>
      <c r="ORS80" s="6"/>
      <c r="ORT80" s="6"/>
      <c r="ORU80" s="6"/>
      <c r="ORV80" s="246"/>
      <c r="ORW80" s="251"/>
      <c r="ORX80" s="250"/>
      <c r="ORY80" s="235"/>
      <c r="ORZ80" s="235"/>
      <c r="OSA80" s="235"/>
      <c r="OSB80" s="99"/>
      <c r="OSC80" s="235"/>
      <c r="OSD80" s="235"/>
      <c r="OSE80" s="235"/>
      <c r="OSF80" s="226"/>
      <c r="OSG80" s="252"/>
      <c r="OSH80" s="253"/>
      <c r="OSI80" s="228"/>
      <c r="OSJ80" s="229"/>
      <c r="OSK80" s="99"/>
      <c r="OSL80" s="254"/>
      <c r="OSM80" s="235"/>
      <c r="OSN80" s="231"/>
      <c r="OSO80" s="231"/>
      <c r="OSP80" s="140"/>
      <c r="OSQ80" s="235"/>
      <c r="OSR80" s="6"/>
      <c r="OSS80" s="6"/>
      <c r="OST80" s="6"/>
      <c r="OSU80" s="246"/>
      <c r="OSV80" s="251"/>
      <c r="OSW80" s="250"/>
      <c r="OSX80" s="235"/>
      <c r="OSY80" s="235"/>
      <c r="OSZ80" s="235"/>
      <c r="OTA80" s="99"/>
      <c r="OTB80" s="235"/>
      <c r="OTC80" s="235"/>
      <c r="OTD80" s="235"/>
      <c r="OTE80" s="226"/>
      <c r="OTF80" s="252"/>
      <c r="OTG80" s="253"/>
      <c r="OTH80" s="228"/>
      <c r="OTI80" s="229"/>
      <c r="OTJ80" s="99"/>
      <c r="OTK80" s="254"/>
      <c r="OTL80" s="235"/>
      <c r="OTM80" s="231"/>
      <c r="OTN80" s="231"/>
      <c r="OTO80" s="140"/>
      <c r="OTP80" s="235"/>
      <c r="OTQ80" s="6"/>
      <c r="OTR80" s="6"/>
      <c r="OTS80" s="6"/>
      <c r="OTT80" s="246"/>
      <c r="OTU80" s="251"/>
      <c r="OTV80" s="250"/>
      <c r="OTW80" s="235"/>
      <c r="OTX80" s="235"/>
      <c r="OTY80" s="235"/>
      <c r="OTZ80" s="99"/>
      <c r="OUA80" s="235"/>
      <c r="OUB80" s="235"/>
      <c r="OUC80" s="235"/>
      <c r="OUD80" s="226"/>
      <c r="OUE80" s="252"/>
      <c r="OUF80" s="253"/>
      <c r="OUG80" s="228"/>
      <c r="OUH80" s="229"/>
      <c r="OUI80" s="99"/>
      <c r="OUJ80" s="254"/>
      <c r="OUK80" s="235"/>
      <c r="OUL80" s="231"/>
      <c r="OUM80" s="231"/>
      <c r="OUN80" s="140"/>
      <c r="OUO80" s="235"/>
      <c r="OUP80" s="6"/>
      <c r="OUQ80" s="6"/>
      <c r="OUR80" s="6"/>
      <c r="OUS80" s="246"/>
      <c r="OUT80" s="251"/>
      <c r="OUU80" s="250"/>
      <c r="OUV80" s="235"/>
      <c r="OUW80" s="235"/>
      <c r="OUX80" s="235"/>
      <c r="OUY80" s="99"/>
      <c r="OUZ80" s="235"/>
      <c r="OVA80" s="235"/>
      <c r="OVB80" s="235"/>
      <c r="OVC80" s="226"/>
      <c r="OVD80" s="252"/>
      <c r="OVE80" s="253"/>
      <c r="OVF80" s="228"/>
      <c r="OVG80" s="229"/>
      <c r="OVH80" s="99"/>
      <c r="OVI80" s="254"/>
      <c r="OVJ80" s="235"/>
      <c r="OVK80" s="231"/>
      <c r="OVL80" s="231"/>
      <c r="OVM80" s="140"/>
      <c r="OVN80" s="235"/>
      <c r="OVO80" s="6"/>
      <c r="OVP80" s="6"/>
      <c r="OVQ80" s="6"/>
      <c r="OVR80" s="246"/>
      <c r="OVS80" s="251"/>
      <c r="OVT80" s="250"/>
      <c r="OVU80" s="235"/>
      <c r="OVV80" s="235"/>
      <c r="OVW80" s="235"/>
      <c r="OVX80" s="99"/>
      <c r="OVY80" s="235"/>
      <c r="OVZ80" s="235"/>
      <c r="OWA80" s="235"/>
      <c r="OWB80" s="226"/>
      <c r="OWC80" s="252"/>
      <c r="OWD80" s="253"/>
      <c r="OWE80" s="228"/>
      <c r="OWF80" s="229"/>
      <c r="OWG80" s="99"/>
      <c r="OWH80" s="254"/>
      <c r="OWI80" s="235"/>
      <c r="OWJ80" s="231"/>
      <c r="OWK80" s="231"/>
      <c r="OWL80" s="140"/>
      <c r="OWM80" s="235"/>
      <c r="OWN80" s="6"/>
      <c r="OWO80" s="6"/>
      <c r="OWP80" s="6"/>
      <c r="OWQ80" s="246"/>
      <c r="OWR80" s="251"/>
      <c r="OWS80" s="250"/>
      <c r="OWT80" s="235"/>
      <c r="OWU80" s="235"/>
      <c r="OWV80" s="235"/>
      <c r="OWW80" s="99"/>
      <c r="OWX80" s="235"/>
      <c r="OWY80" s="235"/>
      <c r="OWZ80" s="235"/>
      <c r="OXA80" s="226"/>
      <c r="OXB80" s="252"/>
      <c r="OXC80" s="253"/>
      <c r="OXD80" s="228"/>
      <c r="OXE80" s="229"/>
      <c r="OXF80" s="99"/>
      <c r="OXG80" s="254"/>
      <c r="OXH80" s="235"/>
      <c r="OXI80" s="231"/>
      <c r="OXJ80" s="231"/>
      <c r="OXK80" s="140"/>
      <c r="OXL80" s="235"/>
      <c r="OXM80" s="6"/>
      <c r="OXN80" s="6"/>
      <c r="OXO80" s="6"/>
      <c r="OXP80" s="246"/>
      <c r="OXQ80" s="251"/>
      <c r="OXR80" s="250"/>
      <c r="OXS80" s="235"/>
      <c r="OXT80" s="235"/>
      <c r="OXU80" s="235"/>
      <c r="OXV80" s="99"/>
      <c r="OXW80" s="235"/>
      <c r="OXX80" s="235"/>
      <c r="OXY80" s="235"/>
      <c r="OXZ80" s="226"/>
      <c r="OYA80" s="252"/>
      <c r="OYB80" s="253"/>
      <c r="OYC80" s="228"/>
      <c r="OYD80" s="229"/>
      <c r="OYE80" s="99"/>
      <c r="OYF80" s="254"/>
      <c r="OYG80" s="235"/>
      <c r="OYH80" s="231"/>
      <c r="OYI80" s="231"/>
      <c r="OYJ80" s="140"/>
      <c r="OYK80" s="235"/>
      <c r="OYL80" s="6"/>
      <c r="OYM80" s="6"/>
      <c r="OYN80" s="6"/>
      <c r="OYO80" s="246"/>
      <c r="OYP80" s="251"/>
      <c r="OYQ80" s="250"/>
      <c r="OYR80" s="235"/>
      <c r="OYS80" s="235"/>
      <c r="OYT80" s="235"/>
      <c r="OYU80" s="99"/>
      <c r="OYV80" s="235"/>
      <c r="OYW80" s="235"/>
      <c r="OYX80" s="235"/>
      <c r="OYY80" s="226"/>
      <c r="OYZ80" s="252"/>
      <c r="OZA80" s="253"/>
      <c r="OZB80" s="228"/>
      <c r="OZC80" s="229"/>
      <c r="OZD80" s="99"/>
      <c r="OZE80" s="254"/>
      <c r="OZF80" s="235"/>
      <c r="OZG80" s="231"/>
      <c r="OZH80" s="231"/>
      <c r="OZI80" s="140"/>
      <c r="OZJ80" s="235"/>
      <c r="OZK80" s="6"/>
      <c r="OZL80" s="6"/>
      <c r="OZM80" s="6"/>
      <c r="OZN80" s="246"/>
      <c r="OZO80" s="251"/>
      <c r="OZP80" s="250"/>
      <c r="OZQ80" s="235"/>
      <c r="OZR80" s="235"/>
      <c r="OZS80" s="235"/>
      <c r="OZT80" s="99"/>
      <c r="OZU80" s="235"/>
      <c r="OZV80" s="235"/>
      <c r="OZW80" s="235"/>
      <c r="OZX80" s="226"/>
      <c r="OZY80" s="252"/>
      <c r="OZZ80" s="253"/>
      <c r="PAA80" s="228"/>
      <c r="PAB80" s="229"/>
      <c r="PAC80" s="99"/>
      <c r="PAD80" s="254"/>
      <c r="PAE80" s="235"/>
      <c r="PAF80" s="231"/>
      <c r="PAG80" s="231"/>
      <c r="PAH80" s="140"/>
      <c r="PAI80" s="235"/>
      <c r="PAJ80" s="6"/>
      <c r="PAK80" s="6"/>
      <c r="PAL80" s="6"/>
      <c r="PAM80" s="246"/>
      <c r="PAN80" s="251"/>
      <c r="PAO80" s="250"/>
      <c r="PAP80" s="235"/>
      <c r="PAQ80" s="235"/>
      <c r="PAR80" s="235"/>
      <c r="PAS80" s="99"/>
      <c r="PAT80" s="235"/>
      <c r="PAU80" s="235"/>
      <c r="PAV80" s="235"/>
      <c r="PAW80" s="226"/>
      <c r="PAX80" s="252"/>
      <c r="PAY80" s="253"/>
      <c r="PAZ80" s="228"/>
      <c r="PBA80" s="229"/>
      <c r="PBB80" s="99"/>
      <c r="PBC80" s="254"/>
      <c r="PBD80" s="235"/>
      <c r="PBE80" s="231"/>
      <c r="PBF80" s="231"/>
      <c r="PBG80" s="140"/>
      <c r="PBH80" s="235"/>
      <c r="PBI80" s="6"/>
      <c r="PBJ80" s="6"/>
      <c r="PBK80" s="6"/>
      <c r="PBL80" s="246"/>
      <c r="PBM80" s="251"/>
      <c r="PBN80" s="250"/>
      <c r="PBO80" s="235"/>
      <c r="PBP80" s="235"/>
      <c r="PBQ80" s="235"/>
      <c r="PBR80" s="99"/>
      <c r="PBS80" s="235"/>
      <c r="PBT80" s="235"/>
      <c r="PBU80" s="235"/>
      <c r="PBV80" s="226"/>
      <c r="PBW80" s="252"/>
      <c r="PBX80" s="253"/>
      <c r="PBY80" s="228"/>
      <c r="PBZ80" s="229"/>
      <c r="PCA80" s="99"/>
      <c r="PCB80" s="254"/>
      <c r="PCC80" s="235"/>
      <c r="PCD80" s="231"/>
      <c r="PCE80" s="231"/>
      <c r="PCF80" s="140"/>
      <c r="PCG80" s="235"/>
      <c r="PCH80" s="6"/>
      <c r="PCI80" s="6"/>
      <c r="PCJ80" s="6"/>
      <c r="PCK80" s="246"/>
      <c r="PCL80" s="251"/>
      <c r="PCM80" s="250"/>
      <c r="PCN80" s="235"/>
      <c r="PCO80" s="235"/>
      <c r="PCP80" s="235"/>
      <c r="PCQ80" s="99"/>
      <c r="PCR80" s="235"/>
      <c r="PCS80" s="235"/>
      <c r="PCT80" s="235"/>
      <c r="PCU80" s="226"/>
      <c r="PCV80" s="252"/>
      <c r="PCW80" s="253"/>
      <c r="PCX80" s="228"/>
      <c r="PCY80" s="229"/>
      <c r="PCZ80" s="99"/>
      <c r="PDA80" s="254"/>
      <c r="PDB80" s="235"/>
      <c r="PDC80" s="231"/>
      <c r="PDD80" s="231"/>
      <c r="PDE80" s="140"/>
      <c r="PDF80" s="235"/>
      <c r="PDG80" s="6"/>
      <c r="PDH80" s="6"/>
      <c r="PDI80" s="6"/>
      <c r="PDJ80" s="246"/>
      <c r="PDK80" s="251"/>
      <c r="PDL80" s="250"/>
      <c r="PDM80" s="235"/>
      <c r="PDN80" s="235"/>
      <c r="PDO80" s="235"/>
      <c r="PDP80" s="99"/>
      <c r="PDQ80" s="235"/>
      <c r="PDR80" s="235"/>
      <c r="PDS80" s="235"/>
      <c r="PDT80" s="226"/>
      <c r="PDU80" s="252"/>
      <c r="PDV80" s="253"/>
      <c r="PDW80" s="228"/>
      <c r="PDX80" s="229"/>
      <c r="PDY80" s="99"/>
      <c r="PDZ80" s="254"/>
      <c r="PEA80" s="235"/>
      <c r="PEB80" s="231"/>
      <c r="PEC80" s="231"/>
      <c r="PED80" s="140"/>
      <c r="PEE80" s="235"/>
      <c r="PEF80" s="6"/>
      <c r="PEG80" s="6"/>
      <c r="PEH80" s="6"/>
      <c r="PEI80" s="246"/>
      <c r="PEJ80" s="251"/>
      <c r="PEK80" s="250"/>
      <c r="PEL80" s="235"/>
      <c r="PEM80" s="235"/>
      <c r="PEN80" s="235"/>
      <c r="PEO80" s="99"/>
      <c r="PEP80" s="235"/>
      <c r="PEQ80" s="235"/>
      <c r="PER80" s="235"/>
      <c r="PES80" s="226"/>
      <c r="PET80" s="252"/>
      <c r="PEU80" s="253"/>
      <c r="PEV80" s="228"/>
      <c r="PEW80" s="229"/>
      <c r="PEX80" s="99"/>
      <c r="PEY80" s="254"/>
      <c r="PEZ80" s="235"/>
      <c r="PFA80" s="231"/>
      <c r="PFB80" s="231"/>
      <c r="PFC80" s="140"/>
      <c r="PFD80" s="235"/>
      <c r="PFE80" s="6"/>
      <c r="PFF80" s="6"/>
      <c r="PFG80" s="6"/>
      <c r="PFH80" s="246"/>
      <c r="PFI80" s="251"/>
      <c r="PFJ80" s="250"/>
      <c r="PFK80" s="235"/>
      <c r="PFL80" s="235"/>
      <c r="PFM80" s="235"/>
      <c r="PFN80" s="99"/>
      <c r="PFO80" s="235"/>
      <c r="PFP80" s="235"/>
      <c r="PFQ80" s="235"/>
      <c r="PFR80" s="226"/>
      <c r="PFS80" s="252"/>
      <c r="PFT80" s="253"/>
      <c r="PFU80" s="228"/>
      <c r="PFV80" s="229"/>
      <c r="PFW80" s="99"/>
      <c r="PFX80" s="254"/>
      <c r="PFY80" s="235"/>
      <c r="PFZ80" s="231"/>
      <c r="PGA80" s="231"/>
      <c r="PGB80" s="140"/>
      <c r="PGC80" s="235"/>
      <c r="PGD80" s="6"/>
      <c r="PGE80" s="6"/>
      <c r="PGF80" s="6"/>
      <c r="PGG80" s="246"/>
      <c r="PGH80" s="251"/>
      <c r="PGI80" s="250"/>
      <c r="PGJ80" s="235"/>
      <c r="PGK80" s="235"/>
      <c r="PGL80" s="235"/>
      <c r="PGM80" s="99"/>
      <c r="PGN80" s="235"/>
      <c r="PGO80" s="235"/>
      <c r="PGP80" s="235"/>
      <c r="PGQ80" s="226"/>
      <c r="PGR80" s="252"/>
      <c r="PGS80" s="253"/>
      <c r="PGT80" s="228"/>
      <c r="PGU80" s="229"/>
      <c r="PGV80" s="99"/>
      <c r="PGW80" s="254"/>
      <c r="PGX80" s="235"/>
      <c r="PGY80" s="231"/>
      <c r="PGZ80" s="231"/>
      <c r="PHA80" s="140"/>
      <c r="PHB80" s="235"/>
      <c r="PHC80" s="6"/>
      <c r="PHD80" s="6"/>
      <c r="PHE80" s="6"/>
      <c r="PHF80" s="246"/>
      <c r="PHG80" s="251"/>
      <c r="PHH80" s="250"/>
      <c r="PHI80" s="235"/>
      <c r="PHJ80" s="235"/>
      <c r="PHK80" s="235"/>
      <c r="PHL80" s="99"/>
      <c r="PHM80" s="235"/>
      <c r="PHN80" s="235"/>
      <c r="PHO80" s="235"/>
      <c r="PHP80" s="226"/>
      <c r="PHQ80" s="252"/>
      <c r="PHR80" s="253"/>
      <c r="PHS80" s="228"/>
      <c r="PHT80" s="229"/>
      <c r="PHU80" s="99"/>
      <c r="PHV80" s="254"/>
      <c r="PHW80" s="235"/>
      <c r="PHX80" s="231"/>
      <c r="PHY80" s="231"/>
      <c r="PHZ80" s="140"/>
      <c r="PIA80" s="235"/>
      <c r="PIB80" s="6"/>
      <c r="PIC80" s="6"/>
      <c r="PID80" s="6"/>
      <c r="PIE80" s="246"/>
      <c r="PIF80" s="251"/>
      <c r="PIG80" s="250"/>
      <c r="PIH80" s="235"/>
      <c r="PII80" s="235"/>
      <c r="PIJ80" s="235"/>
      <c r="PIK80" s="99"/>
      <c r="PIL80" s="235"/>
      <c r="PIM80" s="235"/>
      <c r="PIN80" s="235"/>
      <c r="PIO80" s="226"/>
      <c r="PIP80" s="252"/>
      <c r="PIQ80" s="253"/>
      <c r="PIR80" s="228"/>
      <c r="PIS80" s="229"/>
      <c r="PIT80" s="99"/>
      <c r="PIU80" s="254"/>
      <c r="PIV80" s="235"/>
      <c r="PIW80" s="231"/>
      <c r="PIX80" s="231"/>
      <c r="PIY80" s="140"/>
      <c r="PIZ80" s="235"/>
      <c r="PJA80" s="6"/>
      <c r="PJB80" s="6"/>
      <c r="PJC80" s="6"/>
      <c r="PJD80" s="246"/>
      <c r="PJE80" s="251"/>
      <c r="PJF80" s="250"/>
      <c r="PJG80" s="235"/>
      <c r="PJH80" s="235"/>
      <c r="PJI80" s="235"/>
      <c r="PJJ80" s="99"/>
      <c r="PJK80" s="235"/>
      <c r="PJL80" s="235"/>
      <c r="PJM80" s="235"/>
      <c r="PJN80" s="226"/>
      <c r="PJO80" s="252"/>
      <c r="PJP80" s="253"/>
      <c r="PJQ80" s="228"/>
      <c r="PJR80" s="229"/>
      <c r="PJS80" s="99"/>
      <c r="PJT80" s="254"/>
      <c r="PJU80" s="235"/>
      <c r="PJV80" s="231"/>
      <c r="PJW80" s="231"/>
      <c r="PJX80" s="140"/>
      <c r="PJY80" s="235"/>
      <c r="PJZ80" s="6"/>
      <c r="PKA80" s="6"/>
      <c r="PKB80" s="6"/>
      <c r="PKC80" s="246"/>
      <c r="PKD80" s="251"/>
      <c r="PKE80" s="250"/>
      <c r="PKF80" s="235"/>
      <c r="PKG80" s="235"/>
      <c r="PKH80" s="235"/>
      <c r="PKI80" s="99"/>
      <c r="PKJ80" s="235"/>
      <c r="PKK80" s="235"/>
      <c r="PKL80" s="235"/>
      <c r="PKM80" s="226"/>
      <c r="PKN80" s="252"/>
      <c r="PKO80" s="253"/>
      <c r="PKP80" s="228"/>
      <c r="PKQ80" s="229"/>
      <c r="PKR80" s="99"/>
      <c r="PKS80" s="254"/>
      <c r="PKT80" s="235"/>
      <c r="PKU80" s="231"/>
      <c r="PKV80" s="231"/>
      <c r="PKW80" s="140"/>
      <c r="PKX80" s="235"/>
      <c r="PKY80" s="6"/>
      <c r="PKZ80" s="6"/>
      <c r="PLA80" s="6"/>
      <c r="PLB80" s="246"/>
      <c r="PLC80" s="251"/>
      <c r="PLD80" s="250"/>
      <c r="PLE80" s="235"/>
      <c r="PLF80" s="235"/>
      <c r="PLG80" s="235"/>
      <c r="PLH80" s="99"/>
      <c r="PLI80" s="235"/>
      <c r="PLJ80" s="235"/>
      <c r="PLK80" s="235"/>
      <c r="PLL80" s="226"/>
      <c r="PLM80" s="252"/>
      <c r="PLN80" s="253"/>
      <c r="PLO80" s="228"/>
      <c r="PLP80" s="229"/>
      <c r="PLQ80" s="99"/>
      <c r="PLR80" s="254"/>
      <c r="PLS80" s="235"/>
      <c r="PLT80" s="231"/>
      <c r="PLU80" s="231"/>
      <c r="PLV80" s="140"/>
      <c r="PLW80" s="235"/>
      <c r="PLX80" s="6"/>
      <c r="PLY80" s="6"/>
      <c r="PLZ80" s="6"/>
      <c r="PMA80" s="246"/>
      <c r="PMB80" s="251"/>
      <c r="PMC80" s="250"/>
      <c r="PMD80" s="235"/>
      <c r="PME80" s="235"/>
      <c r="PMF80" s="235"/>
      <c r="PMG80" s="99"/>
      <c r="PMH80" s="235"/>
      <c r="PMI80" s="235"/>
      <c r="PMJ80" s="235"/>
      <c r="PMK80" s="226"/>
      <c r="PML80" s="252"/>
      <c r="PMM80" s="253"/>
      <c r="PMN80" s="228"/>
      <c r="PMO80" s="229"/>
      <c r="PMP80" s="99"/>
      <c r="PMQ80" s="254"/>
      <c r="PMR80" s="235"/>
      <c r="PMS80" s="231"/>
      <c r="PMT80" s="231"/>
      <c r="PMU80" s="140"/>
      <c r="PMV80" s="235"/>
      <c r="PMW80" s="6"/>
      <c r="PMX80" s="6"/>
      <c r="PMY80" s="6"/>
      <c r="PMZ80" s="246"/>
      <c r="PNA80" s="251"/>
      <c r="PNB80" s="250"/>
      <c r="PNC80" s="235"/>
      <c r="PND80" s="235"/>
      <c r="PNE80" s="235"/>
      <c r="PNF80" s="99"/>
      <c r="PNG80" s="235"/>
      <c r="PNH80" s="235"/>
      <c r="PNI80" s="235"/>
      <c r="PNJ80" s="226"/>
      <c r="PNK80" s="252"/>
      <c r="PNL80" s="253"/>
      <c r="PNM80" s="228"/>
      <c r="PNN80" s="229"/>
      <c r="PNO80" s="99"/>
      <c r="PNP80" s="254"/>
      <c r="PNQ80" s="235"/>
      <c r="PNR80" s="231"/>
      <c r="PNS80" s="231"/>
      <c r="PNT80" s="140"/>
      <c r="PNU80" s="235"/>
      <c r="PNV80" s="6"/>
      <c r="PNW80" s="6"/>
      <c r="PNX80" s="6"/>
      <c r="PNY80" s="246"/>
      <c r="PNZ80" s="251"/>
      <c r="POA80" s="250"/>
      <c r="POB80" s="235"/>
      <c r="POC80" s="235"/>
      <c r="POD80" s="235"/>
      <c r="POE80" s="99"/>
      <c r="POF80" s="235"/>
      <c r="POG80" s="235"/>
      <c r="POH80" s="235"/>
      <c r="POI80" s="226"/>
      <c r="POJ80" s="252"/>
      <c r="POK80" s="253"/>
      <c r="POL80" s="228"/>
      <c r="POM80" s="229"/>
      <c r="PON80" s="99"/>
      <c r="POO80" s="254"/>
      <c r="POP80" s="235"/>
      <c r="POQ80" s="231"/>
      <c r="POR80" s="231"/>
      <c r="POS80" s="140"/>
      <c r="POT80" s="235"/>
      <c r="POU80" s="6"/>
      <c r="POV80" s="6"/>
      <c r="POW80" s="6"/>
      <c r="POX80" s="246"/>
      <c r="POY80" s="251"/>
      <c r="POZ80" s="250"/>
      <c r="PPA80" s="235"/>
      <c r="PPB80" s="235"/>
      <c r="PPC80" s="235"/>
      <c r="PPD80" s="99"/>
      <c r="PPE80" s="235"/>
      <c r="PPF80" s="235"/>
      <c r="PPG80" s="235"/>
      <c r="PPH80" s="226"/>
      <c r="PPI80" s="252"/>
      <c r="PPJ80" s="253"/>
      <c r="PPK80" s="228"/>
      <c r="PPL80" s="229"/>
      <c r="PPM80" s="99"/>
      <c r="PPN80" s="254"/>
      <c r="PPO80" s="235"/>
      <c r="PPP80" s="231"/>
      <c r="PPQ80" s="231"/>
      <c r="PPR80" s="140"/>
      <c r="PPS80" s="235"/>
      <c r="PPT80" s="6"/>
      <c r="PPU80" s="6"/>
      <c r="PPV80" s="6"/>
      <c r="PPW80" s="246"/>
      <c r="PPX80" s="251"/>
      <c r="PPY80" s="250"/>
      <c r="PPZ80" s="235"/>
      <c r="PQA80" s="235"/>
      <c r="PQB80" s="235"/>
      <c r="PQC80" s="99"/>
      <c r="PQD80" s="235"/>
      <c r="PQE80" s="235"/>
      <c r="PQF80" s="235"/>
      <c r="PQG80" s="226"/>
      <c r="PQH80" s="252"/>
      <c r="PQI80" s="253"/>
      <c r="PQJ80" s="228"/>
      <c r="PQK80" s="229"/>
      <c r="PQL80" s="99"/>
      <c r="PQM80" s="254"/>
      <c r="PQN80" s="235"/>
      <c r="PQO80" s="231"/>
      <c r="PQP80" s="231"/>
      <c r="PQQ80" s="140"/>
      <c r="PQR80" s="235"/>
      <c r="PQS80" s="6"/>
      <c r="PQT80" s="6"/>
      <c r="PQU80" s="6"/>
      <c r="PQV80" s="246"/>
      <c r="PQW80" s="251"/>
      <c r="PQX80" s="250"/>
      <c r="PQY80" s="235"/>
      <c r="PQZ80" s="235"/>
      <c r="PRA80" s="235"/>
      <c r="PRB80" s="99"/>
      <c r="PRC80" s="235"/>
      <c r="PRD80" s="235"/>
      <c r="PRE80" s="235"/>
      <c r="PRF80" s="226"/>
      <c r="PRG80" s="252"/>
      <c r="PRH80" s="253"/>
      <c r="PRI80" s="228"/>
      <c r="PRJ80" s="229"/>
      <c r="PRK80" s="99"/>
      <c r="PRL80" s="254"/>
      <c r="PRM80" s="235"/>
      <c r="PRN80" s="231"/>
      <c r="PRO80" s="231"/>
      <c r="PRP80" s="140"/>
      <c r="PRQ80" s="235"/>
      <c r="PRR80" s="6"/>
      <c r="PRS80" s="6"/>
      <c r="PRT80" s="6"/>
      <c r="PRU80" s="246"/>
      <c r="PRV80" s="251"/>
      <c r="PRW80" s="250"/>
      <c r="PRX80" s="235"/>
      <c r="PRY80" s="235"/>
      <c r="PRZ80" s="235"/>
      <c r="PSA80" s="99"/>
      <c r="PSB80" s="235"/>
      <c r="PSC80" s="235"/>
      <c r="PSD80" s="235"/>
      <c r="PSE80" s="226"/>
      <c r="PSF80" s="252"/>
      <c r="PSG80" s="253"/>
      <c r="PSH80" s="228"/>
      <c r="PSI80" s="229"/>
      <c r="PSJ80" s="99"/>
      <c r="PSK80" s="254"/>
      <c r="PSL80" s="235"/>
      <c r="PSM80" s="231"/>
      <c r="PSN80" s="231"/>
      <c r="PSO80" s="140"/>
      <c r="PSP80" s="235"/>
      <c r="PSQ80" s="6"/>
      <c r="PSR80" s="6"/>
      <c r="PSS80" s="6"/>
      <c r="PST80" s="246"/>
      <c r="PSU80" s="251"/>
      <c r="PSV80" s="250"/>
      <c r="PSW80" s="235"/>
      <c r="PSX80" s="235"/>
      <c r="PSY80" s="235"/>
      <c r="PSZ80" s="99"/>
      <c r="PTA80" s="235"/>
      <c r="PTB80" s="235"/>
      <c r="PTC80" s="235"/>
      <c r="PTD80" s="226"/>
      <c r="PTE80" s="252"/>
      <c r="PTF80" s="253"/>
      <c r="PTG80" s="228"/>
      <c r="PTH80" s="229"/>
      <c r="PTI80" s="99"/>
      <c r="PTJ80" s="254"/>
      <c r="PTK80" s="235"/>
      <c r="PTL80" s="231"/>
      <c r="PTM80" s="231"/>
      <c r="PTN80" s="140"/>
      <c r="PTO80" s="235"/>
      <c r="PTP80" s="6"/>
      <c r="PTQ80" s="6"/>
      <c r="PTR80" s="6"/>
      <c r="PTS80" s="246"/>
      <c r="PTT80" s="251"/>
      <c r="PTU80" s="250"/>
      <c r="PTV80" s="235"/>
      <c r="PTW80" s="235"/>
      <c r="PTX80" s="235"/>
      <c r="PTY80" s="99"/>
      <c r="PTZ80" s="235"/>
      <c r="PUA80" s="235"/>
      <c r="PUB80" s="235"/>
      <c r="PUC80" s="226"/>
      <c r="PUD80" s="252"/>
      <c r="PUE80" s="253"/>
      <c r="PUF80" s="228"/>
      <c r="PUG80" s="229"/>
      <c r="PUH80" s="99"/>
      <c r="PUI80" s="254"/>
      <c r="PUJ80" s="235"/>
      <c r="PUK80" s="231"/>
      <c r="PUL80" s="231"/>
      <c r="PUM80" s="140"/>
      <c r="PUN80" s="235"/>
      <c r="PUO80" s="6"/>
      <c r="PUP80" s="6"/>
      <c r="PUQ80" s="6"/>
      <c r="PUR80" s="246"/>
      <c r="PUS80" s="251"/>
      <c r="PUT80" s="250"/>
      <c r="PUU80" s="235"/>
      <c r="PUV80" s="235"/>
      <c r="PUW80" s="235"/>
      <c r="PUX80" s="99"/>
      <c r="PUY80" s="235"/>
      <c r="PUZ80" s="235"/>
      <c r="PVA80" s="235"/>
      <c r="PVB80" s="226"/>
      <c r="PVC80" s="252"/>
      <c r="PVD80" s="253"/>
      <c r="PVE80" s="228"/>
      <c r="PVF80" s="229"/>
      <c r="PVG80" s="99"/>
      <c r="PVH80" s="254"/>
      <c r="PVI80" s="235"/>
      <c r="PVJ80" s="231"/>
      <c r="PVK80" s="231"/>
      <c r="PVL80" s="140"/>
      <c r="PVM80" s="235"/>
      <c r="PVN80" s="6"/>
      <c r="PVO80" s="6"/>
      <c r="PVP80" s="6"/>
      <c r="PVQ80" s="246"/>
      <c r="PVR80" s="251"/>
      <c r="PVS80" s="250"/>
      <c r="PVT80" s="235"/>
      <c r="PVU80" s="235"/>
      <c r="PVV80" s="235"/>
      <c r="PVW80" s="99"/>
      <c r="PVX80" s="235"/>
      <c r="PVY80" s="235"/>
      <c r="PVZ80" s="235"/>
      <c r="PWA80" s="226"/>
      <c r="PWB80" s="252"/>
      <c r="PWC80" s="253"/>
      <c r="PWD80" s="228"/>
      <c r="PWE80" s="229"/>
      <c r="PWF80" s="99"/>
      <c r="PWG80" s="254"/>
      <c r="PWH80" s="235"/>
      <c r="PWI80" s="231"/>
      <c r="PWJ80" s="231"/>
      <c r="PWK80" s="140"/>
      <c r="PWL80" s="235"/>
      <c r="PWM80" s="6"/>
      <c r="PWN80" s="6"/>
      <c r="PWO80" s="6"/>
      <c r="PWP80" s="246"/>
      <c r="PWQ80" s="251"/>
      <c r="PWR80" s="250"/>
      <c r="PWS80" s="235"/>
      <c r="PWT80" s="235"/>
      <c r="PWU80" s="235"/>
      <c r="PWV80" s="99"/>
      <c r="PWW80" s="235"/>
      <c r="PWX80" s="235"/>
      <c r="PWY80" s="235"/>
      <c r="PWZ80" s="226"/>
      <c r="PXA80" s="252"/>
      <c r="PXB80" s="253"/>
      <c r="PXC80" s="228"/>
      <c r="PXD80" s="229"/>
      <c r="PXE80" s="99"/>
      <c r="PXF80" s="254"/>
      <c r="PXG80" s="235"/>
      <c r="PXH80" s="231"/>
      <c r="PXI80" s="231"/>
      <c r="PXJ80" s="140"/>
      <c r="PXK80" s="235"/>
      <c r="PXL80" s="6"/>
      <c r="PXM80" s="6"/>
      <c r="PXN80" s="6"/>
      <c r="PXO80" s="246"/>
      <c r="PXP80" s="251"/>
      <c r="PXQ80" s="250"/>
      <c r="PXR80" s="235"/>
      <c r="PXS80" s="235"/>
      <c r="PXT80" s="235"/>
      <c r="PXU80" s="99"/>
      <c r="PXV80" s="235"/>
      <c r="PXW80" s="235"/>
      <c r="PXX80" s="235"/>
      <c r="PXY80" s="226"/>
      <c r="PXZ80" s="252"/>
      <c r="PYA80" s="253"/>
      <c r="PYB80" s="228"/>
      <c r="PYC80" s="229"/>
      <c r="PYD80" s="99"/>
      <c r="PYE80" s="254"/>
      <c r="PYF80" s="235"/>
      <c r="PYG80" s="231"/>
      <c r="PYH80" s="231"/>
      <c r="PYI80" s="140"/>
      <c r="PYJ80" s="235"/>
      <c r="PYK80" s="6"/>
      <c r="PYL80" s="6"/>
      <c r="PYM80" s="6"/>
      <c r="PYN80" s="246"/>
      <c r="PYO80" s="251"/>
      <c r="PYP80" s="250"/>
      <c r="PYQ80" s="235"/>
      <c r="PYR80" s="235"/>
      <c r="PYS80" s="235"/>
      <c r="PYT80" s="99"/>
      <c r="PYU80" s="235"/>
      <c r="PYV80" s="235"/>
      <c r="PYW80" s="235"/>
      <c r="PYX80" s="226"/>
      <c r="PYY80" s="252"/>
      <c r="PYZ80" s="253"/>
      <c r="PZA80" s="228"/>
      <c r="PZB80" s="229"/>
      <c r="PZC80" s="99"/>
      <c r="PZD80" s="254"/>
      <c r="PZE80" s="235"/>
      <c r="PZF80" s="231"/>
      <c r="PZG80" s="231"/>
      <c r="PZH80" s="140"/>
      <c r="PZI80" s="235"/>
      <c r="PZJ80" s="6"/>
      <c r="PZK80" s="6"/>
      <c r="PZL80" s="6"/>
      <c r="PZM80" s="246"/>
      <c r="PZN80" s="251"/>
      <c r="PZO80" s="250"/>
      <c r="PZP80" s="235"/>
      <c r="PZQ80" s="235"/>
      <c r="PZR80" s="235"/>
      <c r="PZS80" s="99"/>
      <c r="PZT80" s="235"/>
      <c r="PZU80" s="235"/>
      <c r="PZV80" s="235"/>
      <c r="PZW80" s="226"/>
      <c r="PZX80" s="252"/>
      <c r="PZY80" s="253"/>
      <c r="PZZ80" s="228"/>
      <c r="QAA80" s="229"/>
      <c r="QAB80" s="99"/>
      <c r="QAC80" s="254"/>
      <c r="QAD80" s="235"/>
      <c r="QAE80" s="231"/>
      <c r="QAF80" s="231"/>
      <c r="QAG80" s="140"/>
      <c r="QAH80" s="235"/>
      <c r="QAI80" s="6"/>
      <c r="QAJ80" s="6"/>
      <c r="QAK80" s="6"/>
      <c r="QAL80" s="246"/>
      <c r="QAM80" s="251"/>
      <c r="QAN80" s="250"/>
      <c r="QAO80" s="235"/>
      <c r="QAP80" s="235"/>
      <c r="QAQ80" s="235"/>
      <c r="QAR80" s="99"/>
      <c r="QAS80" s="235"/>
      <c r="QAT80" s="235"/>
      <c r="QAU80" s="235"/>
      <c r="QAV80" s="226"/>
      <c r="QAW80" s="252"/>
      <c r="QAX80" s="253"/>
      <c r="QAY80" s="228"/>
      <c r="QAZ80" s="229"/>
      <c r="QBA80" s="99"/>
      <c r="QBB80" s="254"/>
      <c r="QBC80" s="235"/>
      <c r="QBD80" s="231"/>
      <c r="QBE80" s="231"/>
      <c r="QBF80" s="140"/>
      <c r="QBG80" s="235"/>
      <c r="QBH80" s="6"/>
      <c r="QBI80" s="6"/>
      <c r="QBJ80" s="6"/>
      <c r="QBK80" s="246"/>
      <c r="QBL80" s="251"/>
      <c r="QBM80" s="250"/>
      <c r="QBN80" s="235"/>
      <c r="QBO80" s="235"/>
      <c r="QBP80" s="235"/>
      <c r="QBQ80" s="99"/>
      <c r="QBR80" s="235"/>
      <c r="QBS80" s="235"/>
      <c r="QBT80" s="235"/>
      <c r="QBU80" s="226"/>
      <c r="QBV80" s="252"/>
      <c r="QBW80" s="253"/>
      <c r="QBX80" s="228"/>
      <c r="QBY80" s="229"/>
      <c r="QBZ80" s="99"/>
      <c r="QCA80" s="254"/>
      <c r="QCB80" s="235"/>
      <c r="QCC80" s="231"/>
      <c r="QCD80" s="231"/>
      <c r="QCE80" s="140"/>
      <c r="QCF80" s="235"/>
      <c r="QCG80" s="6"/>
      <c r="QCH80" s="6"/>
      <c r="QCI80" s="6"/>
      <c r="QCJ80" s="246"/>
      <c r="QCK80" s="251"/>
      <c r="QCL80" s="250"/>
      <c r="QCM80" s="235"/>
      <c r="QCN80" s="235"/>
      <c r="QCO80" s="235"/>
      <c r="QCP80" s="99"/>
      <c r="QCQ80" s="235"/>
      <c r="QCR80" s="235"/>
      <c r="QCS80" s="235"/>
      <c r="QCT80" s="226"/>
      <c r="QCU80" s="252"/>
      <c r="QCV80" s="253"/>
      <c r="QCW80" s="228"/>
      <c r="QCX80" s="229"/>
      <c r="QCY80" s="99"/>
      <c r="QCZ80" s="254"/>
      <c r="QDA80" s="235"/>
      <c r="QDB80" s="231"/>
      <c r="QDC80" s="231"/>
      <c r="QDD80" s="140"/>
      <c r="QDE80" s="235"/>
      <c r="QDF80" s="6"/>
      <c r="QDG80" s="6"/>
      <c r="QDH80" s="6"/>
      <c r="QDI80" s="246"/>
      <c r="QDJ80" s="251"/>
      <c r="QDK80" s="250"/>
      <c r="QDL80" s="235"/>
      <c r="QDM80" s="235"/>
      <c r="QDN80" s="235"/>
      <c r="QDO80" s="99"/>
      <c r="QDP80" s="235"/>
      <c r="QDQ80" s="235"/>
      <c r="QDR80" s="235"/>
      <c r="QDS80" s="226"/>
      <c r="QDT80" s="252"/>
      <c r="QDU80" s="253"/>
      <c r="QDV80" s="228"/>
      <c r="QDW80" s="229"/>
      <c r="QDX80" s="99"/>
      <c r="QDY80" s="254"/>
      <c r="QDZ80" s="235"/>
      <c r="QEA80" s="231"/>
      <c r="QEB80" s="231"/>
      <c r="QEC80" s="140"/>
      <c r="QED80" s="235"/>
      <c r="QEE80" s="6"/>
      <c r="QEF80" s="6"/>
      <c r="QEG80" s="6"/>
      <c r="QEH80" s="246"/>
      <c r="QEI80" s="251"/>
      <c r="QEJ80" s="250"/>
      <c r="QEK80" s="235"/>
      <c r="QEL80" s="235"/>
      <c r="QEM80" s="235"/>
      <c r="QEN80" s="99"/>
      <c r="QEO80" s="235"/>
      <c r="QEP80" s="235"/>
      <c r="QEQ80" s="235"/>
      <c r="QER80" s="226"/>
      <c r="QES80" s="252"/>
      <c r="QET80" s="253"/>
      <c r="QEU80" s="228"/>
      <c r="QEV80" s="229"/>
      <c r="QEW80" s="99"/>
      <c r="QEX80" s="254"/>
      <c r="QEY80" s="235"/>
      <c r="QEZ80" s="231"/>
      <c r="QFA80" s="231"/>
      <c r="QFB80" s="140"/>
      <c r="QFC80" s="235"/>
      <c r="QFD80" s="6"/>
      <c r="QFE80" s="6"/>
      <c r="QFF80" s="6"/>
      <c r="QFG80" s="246"/>
      <c r="QFH80" s="251"/>
      <c r="QFI80" s="250"/>
      <c r="QFJ80" s="235"/>
      <c r="QFK80" s="235"/>
      <c r="QFL80" s="235"/>
      <c r="QFM80" s="99"/>
      <c r="QFN80" s="235"/>
      <c r="QFO80" s="235"/>
      <c r="QFP80" s="235"/>
      <c r="QFQ80" s="226"/>
      <c r="QFR80" s="252"/>
      <c r="QFS80" s="253"/>
      <c r="QFT80" s="228"/>
      <c r="QFU80" s="229"/>
      <c r="QFV80" s="99"/>
      <c r="QFW80" s="254"/>
      <c r="QFX80" s="235"/>
      <c r="QFY80" s="231"/>
      <c r="QFZ80" s="231"/>
      <c r="QGA80" s="140"/>
      <c r="QGB80" s="235"/>
      <c r="QGC80" s="6"/>
      <c r="QGD80" s="6"/>
      <c r="QGE80" s="6"/>
      <c r="QGF80" s="246"/>
      <c r="QGG80" s="251"/>
      <c r="QGH80" s="250"/>
      <c r="QGI80" s="235"/>
      <c r="QGJ80" s="235"/>
      <c r="QGK80" s="235"/>
      <c r="QGL80" s="99"/>
      <c r="QGM80" s="235"/>
      <c r="QGN80" s="235"/>
      <c r="QGO80" s="235"/>
      <c r="QGP80" s="226"/>
      <c r="QGQ80" s="252"/>
      <c r="QGR80" s="253"/>
      <c r="QGS80" s="228"/>
      <c r="QGT80" s="229"/>
      <c r="QGU80" s="99"/>
      <c r="QGV80" s="254"/>
      <c r="QGW80" s="235"/>
      <c r="QGX80" s="231"/>
      <c r="QGY80" s="231"/>
      <c r="QGZ80" s="140"/>
      <c r="QHA80" s="235"/>
      <c r="QHB80" s="6"/>
      <c r="QHC80" s="6"/>
      <c r="QHD80" s="6"/>
      <c r="QHE80" s="246"/>
      <c r="QHF80" s="251"/>
      <c r="QHG80" s="250"/>
      <c r="QHH80" s="235"/>
      <c r="QHI80" s="235"/>
      <c r="QHJ80" s="235"/>
      <c r="QHK80" s="99"/>
      <c r="QHL80" s="235"/>
      <c r="QHM80" s="235"/>
      <c r="QHN80" s="235"/>
      <c r="QHO80" s="226"/>
      <c r="QHP80" s="252"/>
      <c r="QHQ80" s="253"/>
      <c r="QHR80" s="228"/>
      <c r="QHS80" s="229"/>
      <c r="QHT80" s="99"/>
      <c r="QHU80" s="254"/>
      <c r="QHV80" s="235"/>
      <c r="QHW80" s="231"/>
      <c r="QHX80" s="231"/>
      <c r="QHY80" s="140"/>
      <c r="QHZ80" s="235"/>
      <c r="QIA80" s="6"/>
      <c r="QIB80" s="6"/>
      <c r="QIC80" s="6"/>
      <c r="QID80" s="246"/>
      <c r="QIE80" s="251"/>
      <c r="QIF80" s="250"/>
      <c r="QIG80" s="235"/>
      <c r="QIH80" s="235"/>
      <c r="QII80" s="235"/>
      <c r="QIJ80" s="99"/>
      <c r="QIK80" s="235"/>
      <c r="QIL80" s="235"/>
      <c r="QIM80" s="235"/>
      <c r="QIN80" s="226"/>
      <c r="QIO80" s="252"/>
      <c r="QIP80" s="253"/>
      <c r="QIQ80" s="228"/>
      <c r="QIR80" s="229"/>
      <c r="QIS80" s="99"/>
      <c r="QIT80" s="254"/>
      <c r="QIU80" s="235"/>
      <c r="QIV80" s="231"/>
      <c r="QIW80" s="231"/>
      <c r="QIX80" s="140"/>
      <c r="QIY80" s="235"/>
      <c r="QIZ80" s="6"/>
      <c r="QJA80" s="6"/>
      <c r="QJB80" s="6"/>
      <c r="QJC80" s="246"/>
      <c r="QJD80" s="251"/>
      <c r="QJE80" s="250"/>
      <c r="QJF80" s="235"/>
      <c r="QJG80" s="235"/>
      <c r="QJH80" s="235"/>
      <c r="QJI80" s="99"/>
      <c r="QJJ80" s="235"/>
      <c r="QJK80" s="235"/>
      <c r="QJL80" s="235"/>
      <c r="QJM80" s="226"/>
      <c r="QJN80" s="252"/>
      <c r="QJO80" s="253"/>
      <c r="QJP80" s="228"/>
      <c r="QJQ80" s="229"/>
      <c r="QJR80" s="99"/>
      <c r="QJS80" s="254"/>
      <c r="QJT80" s="235"/>
      <c r="QJU80" s="231"/>
      <c r="QJV80" s="231"/>
      <c r="QJW80" s="140"/>
      <c r="QJX80" s="235"/>
      <c r="QJY80" s="6"/>
      <c r="QJZ80" s="6"/>
      <c r="QKA80" s="6"/>
      <c r="QKB80" s="246"/>
      <c r="QKC80" s="251"/>
      <c r="QKD80" s="250"/>
      <c r="QKE80" s="235"/>
      <c r="QKF80" s="235"/>
      <c r="QKG80" s="235"/>
      <c r="QKH80" s="99"/>
      <c r="QKI80" s="235"/>
      <c r="QKJ80" s="235"/>
      <c r="QKK80" s="235"/>
      <c r="QKL80" s="226"/>
      <c r="QKM80" s="252"/>
      <c r="QKN80" s="253"/>
      <c r="QKO80" s="228"/>
      <c r="QKP80" s="229"/>
      <c r="QKQ80" s="99"/>
      <c r="QKR80" s="254"/>
      <c r="QKS80" s="235"/>
      <c r="QKT80" s="231"/>
      <c r="QKU80" s="231"/>
      <c r="QKV80" s="140"/>
      <c r="QKW80" s="235"/>
      <c r="QKX80" s="6"/>
      <c r="QKY80" s="6"/>
      <c r="QKZ80" s="6"/>
      <c r="QLA80" s="246"/>
      <c r="QLB80" s="251"/>
      <c r="QLC80" s="250"/>
      <c r="QLD80" s="235"/>
      <c r="QLE80" s="235"/>
      <c r="QLF80" s="235"/>
      <c r="QLG80" s="99"/>
      <c r="QLH80" s="235"/>
      <c r="QLI80" s="235"/>
      <c r="QLJ80" s="235"/>
      <c r="QLK80" s="226"/>
      <c r="QLL80" s="252"/>
      <c r="QLM80" s="253"/>
      <c r="QLN80" s="228"/>
      <c r="QLO80" s="229"/>
      <c r="QLP80" s="99"/>
      <c r="QLQ80" s="254"/>
      <c r="QLR80" s="235"/>
      <c r="QLS80" s="231"/>
      <c r="QLT80" s="231"/>
      <c r="QLU80" s="140"/>
      <c r="QLV80" s="235"/>
      <c r="QLW80" s="6"/>
      <c r="QLX80" s="6"/>
      <c r="QLY80" s="6"/>
      <c r="QLZ80" s="246"/>
      <c r="QMA80" s="251"/>
      <c r="QMB80" s="250"/>
      <c r="QMC80" s="235"/>
      <c r="QMD80" s="235"/>
      <c r="QME80" s="235"/>
      <c r="QMF80" s="99"/>
      <c r="QMG80" s="235"/>
      <c r="QMH80" s="235"/>
      <c r="QMI80" s="235"/>
      <c r="QMJ80" s="226"/>
      <c r="QMK80" s="252"/>
      <c r="QML80" s="253"/>
      <c r="QMM80" s="228"/>
      <c r="QMN80" s="229"/>
      <c r="QMO80" s="99"/>
      <c r="QMP80" s="254"/>
      <c r="QMQ80" s="235"/>
      <c r="QMR80" s="231"/>
      <c r="QMS80" s="231"/>
      <c r="QMT80" s="140"/>
      <c r="QMU80" s="235"/>
      <c r="QMV80" s="6"/>
      <c r="QMW80" s="6"/>
      <c r="QMX80" s="6"/>
      <c r="QMY80" s="246"/>
      <c r="QMZ80" s="251"/>
      <c r="QNA80" s="250"/>
      <c r="QNB80" s="235"/>
      <c r="QNC80" s="235"/>
      <c r="QND80" s="235"/>
      <c r="QNE80" s="99"/>
      <c r="QNF80" s="235"/>
      <c r="QNG80" s="235"/>
      <c r="QNH80" s="235"/>
      <c r="QNI80" s="226"/>
      <c r="QNJ80" s="252"/>
      <c r="QNK80" s="253"/>
      <c r="QNL80" s="228"/>
      <c r="QNM80" s="229"/>
      <c r="QNN80" s="99"/>
      <c r="QNO80" s="254"/>
      <c r="QNP80" s="235"/>
      <c r="QNQ80" s="231"/>
      <c r="QNR80" s="231"/>
      <c r="QNS80" s="140"/>
      <c r="QNT80" s="235"/>
      <c r="QNU80" s="6"/>
      <c r="QNV80" s="6"/>
      <c r="QNW80" s="6"/>
      <c r="QNX80" s="246"/>
      <c r="QNY80" s="251"/>
      <c r="QNZ80" s="250"/>
      <c r="QOA80" s="235"/>
      <c r="QOB80" s="235"/>
      <c r="QOC80" s="235"/>
      <c r="QOD80" s="99"/>
      <c r="QOE80" s="235"/>
      <c r="QOF80" s="235"/>
      <c r="QOG80" s="235"/>
      <c r="QOH80" s="226"/>
      <c r="QOI80" s="252"/>
      <c r="QOJ80" s="253"/>
      <c r="QOK80" s="228"/>
      <c r="QOL80" s="229"/>
      <c r="QOM80" s="99"/>
      <c r="QON80" s="254"/>
      <c r="QOO80" s="235"/>
      <c r="QOP80" s="231"/>
      <c r="QOQ80" s="231"/>
      <c r="QOR80" s="140"/>
      <c r="QOS80" s="235"/>
      <c r="QOT80" s="6"/>
      <c r="QOU80" s="6"/>
      <c r="QOV80" s="6"/>
      <c r="QOW80" s="246"/>
      <c r="QOX80" s="251"/>
      <c r="QOY80" s="250"/>
      <c r="QOZ80" s="235"/>
      <c r="QPA80" s="235"/>
      <c r="QPB80" s="235"/>
      <c r="QPC80" s="99"/>
      <c r="QPD80" s="235"/>
      <c r="QPE80" s="235"/>
      <c r="QPF80" s="235"/>
      <c r="QPG80" s="226"/>
      <c r="QPH80" s="252"/>
      <c r="QPI80" s="253"/>
      <c r="QPJ80" s="228"/>
      <c r="QPK80" s="229"/>
      <c r="QPL80" s="99"/>
      <c r="QPM80" s="254"/>
      <c r="QPN80" s="235"/>
      <c r="QPO80" s="231"/>
      <c r="QPP80" s="231"/>
      <c r="QPQ80" s="140"/>
      <c r="QPR80" s="235"/>
      <c r="QPS80" s="6"/>
      <c r="QPT80" s="6"/>
      <c r="QPU80" s="6"/>
      <c r="QPV80" s="246"/>
      <c r="QPW80" s="251"/>
      <c r="QPX80" s="250"/>
      <c r="QPY80" s="235"/>
      <c r="QPZ80" s="235"/>
      <c r="QQA80" s="235"/>
      <c r="QQB80" s="99"/>
      <c r="QQC80" s="235"/>
      <c r="QQD80" s="235"/>
      <c r="QQE80" s="235"/>
      <c r="QQF80" s="226"/>
      <c r="QQG80" s="252"/>
      <c r="QQH80" s="253"/>
      <c r="QQI80" s="228"/>
      <c r="QQJ80" s="229"/>
      <c r="QQK80" s="99"/>
      <c r="QQL80" s="254"/>
      <c r="QQM80" s="235"/>
      <c r="QQN80" s="231"/>
      <c r="QQO80" s="231"/>
      <c r="QQP80" s="140"/>
      <c r="QQQ80" s="235"/>
      <c r="QQR80" s="6"/>
      <c r="QQS80" s="6"/>
      <c r="QQT80" s="6"/>
      <c r="QQU80" s="246"/>
      <c r="QQV80" s="251"/>
      <c r="QQW80" s="250"/>
      <c r="QQX80" s="235"/>
      <c r="QQY80" s="235"/>
      <c r="QQZ80" s="235"/>
      <c r="QRA80" s="99"/>
      <c r="QRB80" s="235"/>
      <c r="QRC80" s="235"/>
      <c r="QRD80" s="235"/>
      <c r="QRE80" s="226"/>
      <c r="QRF80" s="252"/>
      <c r="QRG80" s="253"/>
      <c r="QRH80" s="228"/>
      <c r="QRI80" s="229"/>
      <c r="QRJ80" s="99"/>
      <c r="QRK80" s="254"/>
      <c r="QRL80" s="235"/>
      <c r="QRM80" s="231"/>
      <c r="QRN80" s="231"/>
      <c r="QRO80" s="140"/>
      <c r="QRP80" s="235"/>
      <c r="QRQ80" s="6"/>
      <c r="QRR80" s="6"/>
      <c r="QRS80" s="6"/>
      <c r="QRT80" s="246"/>
      <c r="QRU80" s="251"/>
      <c r="QRV80" s="250"/>
      <c r="QRW80" s="235"/>
      <c r="QRX80" s="235"/>
      <c r="QRY80" s="235"/>
      <c r="QRZ80" s="99"/>
      <c r="QSA80" s="235"/>
      <c r="QSB80" s="235"/>
      <c r="QSC80" s="235"/>
      <c r="QSD80" s="226"/>
      <c r="QSE80" s="252"/>
      <c r="QSF80" s="253"/>
      <c r="QSG80" s="228"/>
      <c r="QSH80" s="229"/>
      <c r="QSI80" s="99"/>
      <c r="QSJ80" s="254"/>
      <c r="QSK80" s="235"/>
      <c r="QSL80" s="231"/>
      <c r="QSM80" s="231"/>
      <c r="QSN80" s="140"/>
      <c r="QSO80" s="235"/>
      <c r="QSP80" s="6"/>
      <c r="QSQ80" s="6"/>
      <c r="QSR80" s="6"/>
      <c r="QSS80" s="246"/>
      <c r="QST80" s="251"/>
      <c r="QSU80" s="250"/>
      <c r="QSV80" s="235"/>
      <c r="QSW80" s="235"/>
      <c r="QSX80" s="235"/>
      <c r="QSY80" s="99"/>
      <c r="QSZ80" s="235"/>
      <c r="QTA80" s="235"/>
      <c r="QTB80" s="235"/>
      <c r="QTC80" s="226"/>
      <c r="QTD80" s="252"/>
      <c r="QTE80" s="253"/>
      <c r="QTF80" s="228"/>
      <c r="QTG80" s="229"/>
      <c r="QTH80" s="99"/>
      <c r="QTI80" s="254"/>
      <c r="QTJ80" s="235"/>
      <c r="QTK80" s="231"/>
      <c r="QTL80" s="231"/>
      <c r="QTM80" s="140"/>
      <c r="QTN80" s="235"/>
      <c r="QTO80" s="6"/>
      <c r="QTP80" s="6"/>
      <c r="QTQ80" s="6"/>
      <c r="QTR80" s="246"/>
      <c r="QTS80" s="251"/>
      <c r="QTT80" s="250"/>
      <c r="QTU80" s="235"/>
      <c r="QTV80" s="235"/>
      <c r="QTW80" s="235"/>
      <c r="QTX80" s="99"/>
      <c r="QTY80" s="235"/>
      <c r="QTZ80" s="235"/>
      <c r="QUA80" s="235"/>
      <c r="QUB80" s="226"/>
      <c r="QUC80" s="252"/>
      <c r="QUD80" s="253"/>
      <c r="QUE80" s="228"/>
      <c r="QUF80" s="229"/>
      <c r="QUG80" s="99"/>
      <c r="QUH80" s="254"/>
      <c r="QUI80" s="235"/>
      <c r="QUJ80" s="231"/>
      <c r="QUK80" s="231"/>
      <c r="QUL80" s="140"/>
      <c r="QUM80" s="235"/>
      <c r="QUN80" s="6"/>
      <c r="QUO80" s="6"/>
      <c r="QUP80" s="6"/>
      <c r="QUQ80" s="246"/>
      <c r="QUR80" s="251"/>
      <c r="QUS80" s="250"/>
      <c r="QUT80" s="235"/>
      <c r="QUU80" s="235"/>
      <c r="QUV80" s="235"/>
      <c r="QUW80" s="99"/>
      <c r="QUX80" s="235"/>
      <c r="QUY80" s="235"/>
      <c r="QUZ80" s="235"/>
      <c r="QVA80" s="226"/>
      <c r="QVB80" s="252"/>
      <c r="QVC80" s="253"/>
      <c r="QVD80" s="228"/>
      <c r="QVE80" s="229"/>
      <c r="QVF80" s="99"/>
      <c r="QVG80" s="254"/>
      <c r="QVH80" s="235"/>
      <c r="QVI80" s="231"/>
      <c r="QVJ80" s="231"/>
      <c r="QVK80" s="140"/>
      <c r="QVL80" s="235"/>
      <c r="QVM80" s="6"/>
      <c r="QVN80" s="6"/>
      <c r="QVO80" s="6"/>
      <c r="QVP80" s="246"/>
      <c r="QVQ80" s="251"/>
      <c r="QVR80" s="250"/>
      <c r="QVS80" s="235"/>
      <c r="QVT80" s="235"/>
      <c r="QVU80" s="235"/>
      <c r="QVV80" s="99"/>
      <c r="QVW80" s="235"/>
      <c r="QVX80" s="235"/>
      <c r="QVY80" s="235"/>
      <c r="QVZ80" s="226"/>
      <c r="QWA80" s="252"/>
      <c r="QWB80" s="253"/>
      <c r="QWC80" s="228"/>
      <c r="QWD80" s="229"/>
      <c r="QWE80" s="99"/>
      <c r="QWF80" s="254"/>
      <c r="QWG80" s="235"/>
      <c r="QWH80" s="231"/>
      <c r="QWI80" s="231"/>
      <c r="QWJ80" s="140"/>
      <c r="QWK80" s="235"/>
      <c r="QWL80" s="6"/>
      <c r="QWM80" s="6"/>
      <c r="QWN80" s="6"/>
      <c r="QWO80" s="246"/>
      <c r="QWP80" s="251"/>
      <c r="QWQ80" s="250"/>
      <c r="QWR80" s="235"/>
      <c r="QWS80" s="235"/>
      <c r="QWT80" s="235"/>
      <c r="QWU80" s="99"/>
      <c r="QWV80" s="235"/>
      <c r="QWW80" s="235"/>
      <c r="QWX80" s="235"/>
      <c r="QWY80" s="226"/>
      <c r="QWZ80" s="252"/>
      <c r="QXA80" s="253"/>
      <c r="QXB80" s="228"/>
      <c r="QXC80" s="229"/>
      <c r="QXD80" s="99"/>
      <c r="QXE80" s="254"/>
      <c r="QXF80" s="235"/>
      <c r="QXG80" s="231"/>
      <c r="QXH80" s="231"/>
      <c r="QXI80" s="140"/>
      <c r="QXJ80" s="235"/>
      <c r="QXK80" s="6"/>
      <c r="QXL80" s="6"/>
      <c r="QXM80" s="6"/>
      <c r="QXN80" s="246"/>
      <c r="QXO80" s="251"/>
      <c r="QXP80" s="250"/>
      <c r="QXQ80" s="235"/>
      <c r="QXR80" s="235"/>
      <c r="QXS80" s="235"/>
      <c r="QXT80" s="99"/>
      <c r="QXU80" s="235"/>
      <c r="QXV80" s="235"/>
      <c r="QXW80" s="235"/>
      <c r="QXX80" s="226"/>
      <c r="QXY80" s="252"/>
      <c r="QXZ80" s="253"/>
      <c r="QYA80" s="228"/>
      <c r="QYB80" s="229"/>
      <c r="QYC80" s="99"/>
      <c r="QYD80" s="254"/>
      <c r="QYE80" s="235"/>
      <c r="QYF80" s="231"/>
      <c r="QYG80" s="231"/>
      <c r="QYH80" s="140"/>
      <c r="QYI80" s="235"/>
      <c r="QYJ80" s="6"/>
      <c r="QYK80" s="6"/>
      <c r="QYL80" s="6"/>
      <c r="QYM80" s="246"/>
      <c r="QYN80" s="251"/>
      <c r="QYO80" s="250"/>
      <c r="QYP80" s="235"/>
      <c r="QYQ80" s="235"/>
      <c r="QYR80" s="235"/>
      <c r="QYS80" s="99"/>
      <c r="QYT80" s="235"/>
      <c r="QYU80" s="235"/>
      <c r="QYV80" s="235"/>
      <c r="QYW80" s="226"/>
      <c r="QYX80" s="252"/>
      <c r="QYY80" s="253"/>
      <c r="QYZ80" s="228"/>
      <c r="QZA80" s="229"/>
      <c r="QZB80" s="99"/>
      <c r="QZC80" s="254"/>
      <c r="QZD80" s="235"/>
      <c r="QZE80" s="231"/>
      <c r="QZF80" s="231"/>
      <c r="QZG80" s="140"/>
      <c r="QZH80" s="235"/>
      <c r="QZI80" s="6"/>
      <c r="QZJ80" s="6"/>
      <c r="QZK80" s="6"/>
      <c r="QZL80" s="246"/>
      <c r="QZM80" s="251"/>
      <c r="QZN80" s="250"/>
      <c r="QZO80" s="235"/>
      <c r="QZP80" s="235"/>
      <c r="QZQ80" s="235"/>
      <c r="QZR80" s="99"/>
      <c r="QZS80" s="235"/>
      <c r="QZT80" s="235"/>
      <c r="QZU80" s="235"/>
      <c r="QZV80" s="226"/>
      <c r="QZW80" s="252"/>
      <c r="QZX80" s="253"/>
      <c r="QZY80" s="228"/>
      <c r="QZZ80" s="229"/>
      <c r="RAA80" s="99"/>
      <c r="RAB80" s="254"/>
      <c r="RAC80" s="235"/>
      <c r="RAD80" s="231"/>
      <c r="RAE80" s="231"/>
      <c r="RAF80" s="140"/>
      <c r="RAG80" s="235"/>
      <c r="RAH80" s="6"/>
      <c r="RAI80" s="6"/>
      <c r="RAJ80" s="6"/>
      <c r="RAK80" s="246"/>
      <c r="RAL80" s="251"/>
      <c r="RAM80" s="250"/>
      <c r="RAN80" s="235"/>
      <c r="RAO80" s="235"/>
      <c r="RAP80" s="235"/>
      <c r="RAQ80" s="99"/>
      <c r="RAR80" s="235"/>
      <c r="RAS80" s="235"/>
      <c r="RAT80" s="235"/>
      <c r="RAU80" s="226"/>
      <c r="RAV80" s="252"/>
      <c r="RAW80" s="253"/>
      <c r="RAX80" s="228"/>
      <c r="RAY80" s="229"/>
      <c r="RAZ80" s="99"/>
      <c r="RBA80" s="254"/>
      <c r="RBB80" s="235"/>
      <c r="RBC80" s="231"/>
      <c r="RBD80" s="231"/>
      <c r="RBE80" s="140"/>
      <c r="RBF80" s="235"/>
      <c r="RBG80" s="6"/>
      <c r="RBH80" s="6"/>
      <c r="RBI80" s="6"/>
      <c r="RBJ80" s="246"/>
      <c r="RBK80" s="251"/>
      <c r="RBL80" s="250"/>
      <c r="RBM80" s="235"/>
      <c r="RBN80" s="235"/>
      <c r="RBO80" s="235"/>
      <c r="RBP80" s="99"/>
      <c r="RBQ80" s="235"/>
      <c r="RBR80" s="235"/>
      <c r="RBS80" s="235"/>
      <c r="RBT80" s="226"/>
      <c r="RBU80" s="252"/>
      <c r="RBV80" s="253"/>
      <c r="RBW80" s="228"/>
      <c r="RBX80" s="229"/>
      <c r="RBY80" s="99"/>
      <c r="RBZ80" s="254"/>
      <c r="RCA80" s="235"/>
      <c r="RCB80" s="231"/>
      <c r="RCC80" s="231"/>
      <c r="RCD80" s="140"/>
      <c r="RCE80" s="235"/>
      <c r="RCF80" s="6"/>
      <c r="RCG80" s="6"/>
      <c r="RCH80" s="6"/>
      <c r="RCI80" s="246"/>
      <c r="RCJ80" s="251"/>
      <c r="RCK80" s="250"/>
      <c r="RCL80" s="235"/>
      <c r="RCM80" s="235"/>
      <c r="RCN80" s="235"/>
      <c r="RCO80" s="99"/>
      <c r="RCP80" s="235"/>
      <c r="RCQ80" s="235"/>
      <c r="RCR80" s="235"/>
      <c r="RCS80" s="226"/>
      <c r="RCT80" s="252"/>
      <c r="RCU80" s="253"/>
      <c r="RCV80" s="228"/>
      <c r="RCW80" s="229"/>
      <c r="RCX80" s="99"/>
      <c r="RCY80" s="254"/>
      <c r="RCZ80" s="235"/>
      <c r="RDA80" s="231"/>
      <c r="RDB80" s="231"/>
      <c r="RDC80" s="140"/>
      <c r="RDD80" s="235"/>
      <c r="RDE80" s="6"/>
      <c r="RDF80" s="6"/>
      <c r="RDG80" s="6"/>
      <c r="RDH80" s="246"/>
      <c r="RDI80" s="251"/>
      <c r="RDJ80" s="250"/>
      <c r="RDK80" s="235"/>
      <c r="RDL80" s="235"/>
      <c r="RDM80" s="235"/>
      <c r="RDN80" s="99"/>
      <c r="RDO80" s="235"/>
      <c r="RDP80" s="235"/>
      <c r="RDQ80" s="235"/>
      <c r="RDR80" s="226"/>
      <c r="RDS80" s="252"/>
      <c r="RDT80" s="253"/>
      <c r="RDU80" s="228"/>
      <c r="RDV80" s="229"/>
      <c r="RDW80" s="99"/>
      <c r="RDX80" s="254"/>
      <c r="RDY80" s="235"/>
      <c r="RDZ80" s="231"/>
      <c r="REA80" s="231"/>
      <c r="REB80" s="140"/>
      <c r="REC80" s="235"/>
      <c r="RED80" s="6"/>
      <c r="REE80" s="6"/>
      <c r="REF80" s="6"/>
      <c r="REG80" s="246"/>
      <c r="REH80" s="251"/>
      <c r="REI80" s="250"/>
      <c r="REJ80" s="235"/>
      <c r="REK80" s="235"/>
      <c r="REL80" s="235"/>
      <c r="REM80" s="99"/>
      <c r="REN80" s="235"/>
      <c r="REO80" s="235"/>
      <c r="REP80" s="235"/>
      <c r="REQ80" s="226"/>
      <c r="RER80" s="252"/>
      <c r="RES80" s="253"/>
      <c r="RET80" s="228"/>
      <c r="REU80" s="229"/>
      <c r="REV80" s="99"/>
      <c r="REW80" s="254"/>
      <c r="REX80" s="235"/>
      <c r="REY80" s="231"/>
      <c r="REZ80" s="231"/>
      <c r="RFA80" s="140"/>
      <c r="RFB80" s="235"/>
      <c r="RFC80" s="6"/>
      <c r="RFD80" s="6"/>
      <c r="RFE80" s="6"/>
      <c r="RFF80" s="246"/>
      <c r="RFG80" s="251"/>
      <c r="RFH80" s="250"/>
      <c r="RFI80" s="235"/>
      <c r="RFJ80" s="235"/>
      <c r="RFK80" s="235"/>
      <c r="RFL80" s="99"/>
      <c r="RFM80" s="235"/>
      <c r="RFN80" s="235"/>
      <c r="RFO80" s="235"/>
      <c r="RFP80" s="226"/>
      <c r="RFQ80" s="252"/>
      <c r="RFR80" s="253"/>
      <c r="RFS80" s="228"/>
      <c r="RFT80" s="229"/>
      <c r="RFU80" s="99"/>
      <c r="RFV80" s="254"/>
      <c r="RFW80" s="235"/>
      <c r="RFX80" s="231"/>
      <c r="RFY80" s="231"/>
      <c r="RFZ80" s="140"/>
      <c r="RGA80" s="235"/>
      <c r="RGB80" s="6"/>
      <c r="RGC80" s="6"/>
      <c r="RGD80" s="6"/>
      <c r="RGE80" s="246"/>
      <c r="RGF80" s="251"/>
      <c r="RGG80" s="250"/>
      <c r="RGH80" s="235"/>
      <c r="RGI80" s="235"/>
      <c r="RGJ80" s="235"/>
      <c r="RGK80" s="99"/>
      <c r="RGL80" s="235"/>
      <c r="RGM80" s="235"/>
      <c r="RGN80" s="235"/>
      <c r="RGO80" s="226"/>
      <c r="RGP80" s="252"/>
      <c r="RGQ80" s="253"/>
      <c r="RGR80" s="228"/>
      <c r="RGS80" s="229"/>
      <c r="RGT80" s="99"/>
      <c r="RGU80" s="254"/>
      <c r="RGV80" s="235"/>
      <c r="RGW80" s="231"/>
      <c r="RGX80" s="231"/>
      <c r="RGY80" s="140"/>
      <c r="RGZ80" s="235"/>
      <c r="RHA80" s="6"/>
      <c r="RHB80" s="6"/>
      <c r="RHC80" s="6"/>
      <c r="RHD80" s="246"/>
      <c r="RHE80" s="251"/>
      <c r="RHF80" s="250"/>
      <c r="RHG80" s="235"/>
      <c r="RHH80" s="235"/>
      <c r="RHI80" s="235"/>
      <c r="RHJ80" s="99"/>
      <c r="RHK80" s="235"/>
      <c r="RHL80" s="235"/>
      <c r="RHM80" s="235"/>
      <c r="RHN80" s="226"/>
      <c r="RHO80" s="252"/>
      <c r="RHP80" s="253"/>
      <c r="RHQ80" s="228"/>
      <c r="RHR80" s="229"/>
      <c r="RHS80" s="99"/>
      <c r="RHT80" s="254"/>
      <c r="RHU80" s="235"/>
      <c r="RHV80" s="231"/>
      <c r="RHW80" s="231"/>
      <c r="RHX80" s="140"/>
      <c r="RHY80" s="235"/>
      <c r="RHZ80" s="6"/>
      <c r="RIA80" s="6"/>
      <c r="RIB80" s="6"/>
      <c r="RIC80" s="246"/>
      <c r="RID80" s="251"/>
      <c r="RIE80" s="250"/>
      <c r="RIF80" s="235"/>
      <c r="RIG80" s="235"/>
      <c r="RIH80" s="235"/>
      <c r="RII80" s="99"/>
      <c r="RIJ80" s="235"/>
      <c r="RIK80" s="235"/>
      <c r="RIL80" s="235"/>
      <c r="RIM80" s="226"/>
      <c r="RIN80" s="252"/>
      <c r="RIO80" s="253"/>
      <c r="RIP80" s="228"/>
      <c r="RIQ80" s="229"/>
      <c r="RIR80" s="99"/>
      <c r="RIS80" s="254"/>
      <c r="RIT80" s="235"/>
      <c r="RIU80" s="231"/>
      <c r="RIV80" s="231"/>
      <c r="RIW80" s="140"/>
      <c r="RIX80" s="235"/>
      <c r="RIY80" s="6"/>
      <c r="RIZ80" s="6"/>
      <c r="RJA80" s="6"/>
      <c r="RJB80" s="246"/>
      <c r="RJC80" s="251"/>
      <c r="RJD80" s="250"/>
      <c r="RJE80" s="235"/>
      <c r="RJF80" s="235"/>
      <c r="RJG80" s="235"/>
      <c r="RJH80" s="99"/>
      <c r="RJI80" s="235"/>
      <c r="RJJ80" s="235"/>
      <c r="RJK80" s="235"/>
      <c r="RJL80" s="226"/>
      <c r="RJM80" s="252"/>
      <c r="RJN80" s="253"/>
      <c r="RJO80" s="228"/>
      <c r="RJP80" s="229"/>
      <c r="RJQ80" s="99"/>
      <c r="RJR80" s="254"/>
      <c r="RJS80" s="235"/>
      <c r="RJT80" s="231"/>
      <c r="RJU80" s="231"/>
      <c r="RJV80" s="140"/>
      <c r="RJW80" s="235"/>
      <c r="RJX80" s="6"/>
      <c r="RJY80" s="6"/>
      <c r="RJZ80" s="6"/>
      <c r="RKA80" s="246"/>
      <c r="RKB80" s="251"/>
      <c r="RKC80" s="250"/>
      <c r="RKD80" s="235"/>
      <c r="RKE80" s="235"/>
      <c r="RKF80" s="235"/>
      <c r="RKG80" s="99"/>
      <c r="RKH80" s="235"/>
      <c r="RKI80" s="235"/>
      <c r="RKJ80" s="235"/>
      <c r="RKK80" s="226"/>
      <c r="RKL80" s="252"/>
      <c r="RKM80" s="253"/>
      <c r="RKN80" s="228"/>
      <c r="RKO80" s="229"/>
      <c r="RKP80" s="99"/>
      <c r="RKQ80" s="254"/>
      <c r="RKR80" s="235"/>
      <c r="RKS80" s="231"/>
      <c r="RKT80" s="231"/>
      <c r="RKU80" s="140"/>
      <c r="RKV80" s="235"/>
      <c r="RKW80" s="6"/>
      <c r="RKX80" s="6"/>
      <c r="RKY80" s="6"/>
      <c r="RKZ80" s="246"/>
      <c r="RLA80" s="251"/>
      <c r="RLB80" s="250"/>
      <c r="RLC80" s="235"/>
      <c r="RLD80" s="235"/>
      <c r="RLE80" s="235"/>
      <c r="RLF80" s="99"/>
      <c r="RLG80" s="235"/>
      <c r="RLH80" s="235"/>
      <c r="RLI80" s="235"/>
      <c r="RLJ80" s="226"/>
      <c r="RLK80" s="252"/>
      <c r="RLL80" s="253"/>
      <c r="RLM80" s="228"/>
      <c r="RLN80" s="229"/>
      <c r="RLO80" s="99"/>
      <c r="RLP80" s="254"/>
      <c r="RLQ80" s="235"/>
      <c r="RLR80" s="231"/>
      <c r="RLS80" s="231"/>
      <c r="RLT80" s="140"/>
      <c r="RLU80" s="235"/>
      <c r="RLV80" s="6"/>
      <c r="RLW80" s="6"/>
      <c r="RLX80" s="6"/>
      <c r="RLY80" s="246"/>
      <c r="RLZ80" s="251"/>
      <c r="RMA80" s="250"/>
      <c r="RMB80" s="235"/>
      <c r="RMC80" s="235"/>
      <c r="RMD80" s="235"/>
      <c r="RME80" s="99"/>
      <c r="RMF80" s="235"/>
      <c r="RMG80" s="235"/>
      <c r="RMH80" s="235"/>
      <c r="RMI80" s="226"/>
      <c r="RMJ80" s="252"/>
      <c r="RMK80" s="253"/>
      <c r="RML80" s="228"/>
      <c r="RMM80" s="229"/>
      <c r="RMN80" s="99"/>
      <c r="RMO80" s="254"/>
      <c r="RMP80" s="235"/>
      <c r="RMQ80" s="231"/>
      <c r="RMR80" s="231"/>
      <c r="RMS80" s="140"/>
      <c r="RMT80" s="235"/>
      <c r="RMU80" s="6"/>
      <c r="RMV80" s="6"/>
      <c r="RMW80" s="6"/>
      <c r="RMX80" s="246"/>
      <c r="RMY80" s="251"/>
      <c r="RMZ80" s="250"/>
      <c r="RNA80" s="235"/>
      <c r="RNB80" s="235"/>
      <c r="RNC80" s="235"/>
      <c r="RND80" s="99"/>
      <c r="RNE80" s="235"/>
      <c r="RNF80" s="235"/>
      <c r="RNG80" s="235"/>
      <c r="RNH80" s="226"/>
      <c r="RNI80" s="252"/>
      <c r="RNJ80" s="253"/>
      <c r="RNK80" s="228"/>
      <c r="RNL80" s="229"/>
      <c r="RNM80" s="99"/>
      <c r="RNN80" s="254"/>
      <c r="RNO80" s="235"/>
      <c r="RNP80" s="231"/>
      <c r="RNQ80" s="231"/>
      <c r="RNR80" s="140"/>
      <c r="RNS80" s="235"/>
      <c r="RNT80" s="6"/>
      <c r="RNU80" s="6"/>
      <c r="RNV80" s="6"/>
      <c r="RNW80" s="246"/>
      <c r="RNX80" s="251"/>
      <c r="RNY80" s="250"/>
      <c r="RNZ80" s="235"/>
      <c r="ROA80" s="235"/>
      <c r="ROB80" s="235"/>
      <c r="ROC80" s="99"/>
      <c r="ROD80" s="235"/>
      <c r="ROE80" s="235"/>
      <c r="ROF80" s="235"/>
      <c r="ROG80" s="226"/>
      <c r="ROH80" s="252"/>
      <c r="ROI80" s="253"/>
      <c r="ROJ80" s="228"/>
      <c r="ROK80" s="229"/>
      <c r="ROL80" s="99"/>
      <c r="ROM80" s="254"/>
      <c r="RON80" s="235"/>
      <c r="ROO80" s="231"/>
      <c r="ROP80" s="231"/>
      <c r="ROQ80" s="140"/>
      <c r="ROR80" s="235"/>
      <c r="ROS80" s="6"/>
      <c r="ROT80" s="6"/>
      <c r="ROU80" s="6"/>
      <c r="ROV80" s="246"/>
      <c r="ROW80" s="251"/>
      <c r="ROX80" s="250"/>
      <c r="ROY80" s="235"/>
      <c r="ROZ80" s="235"/>
      <c r="RPA80" s="235"/>
      <c r="RPB80" s="99"/>
      <c r="RPC80" s="235"/>
      <c r="RPD80" s="235"/>
      <c r="RPE80" s="235"/>
      <c r="RPF80" s="226"/>
      <c r="RPG80" s="252"/>
      <c r="RPH80" s="253"/>
      <c r="RPI80" s="228"/>
      <c r="RPJ80" s="229"/>
      <c r="RPK80" s="99"/>
      <c r="RPL80" s="254"/>
      <c r="RPM80" s="235"/>
      <c r="RPN80" s="231"/>
      <c r="RPO80" s="231"/>
      <c r="RPP80" s="140"/>
      <c r="RPQ80" s="235"/>
      <c r="RPR80" s="6"/>
      <c r="RPS80" s="6"/>
      <c r="RPT80" s="6"/>
      <c r="RPU80" s="246"/>
      <c r="RPV80" s="251"/>
      <c r="RPW80" s="250"/>
      <c r="RPX80" s="235"/>
      <c r="RPY80" s="235"/>
      <c r="RPZ80" s="235"/>
      <c r="RQA80" s="99"/>
      <c r="RQB80" s="235"/>
      <c r="RQC80" s="235"/>
      <c r="RQD80" s="235"/>
      <c r="RQE80" s="226"/>
      <c r="RQF80" s="252"/>
      <c r="RQG80" s="253"/>
      <c r="RQH80" s="228"/>
      <c r="RQI80" s="229"/>
      <c r="RQJ80" s="99"/>
      <c r="RQK80" s="254"/>
      <c r="RQL80" s="235"/>
      <c r="RQM80" s="231"/>
      <c r="RQN80" s="231"/>
      <c r="RQO80" s="140"/>
      <c r="RQP80" s="235"/>
      <c r="RQQ80" s="6"/>
      <c r="RQR80" s="6"/>
      <c r="RQS80" s="6"/>
      <c r="RQT80" s="246"/>
      <c r="RQU80" s="251"/>
      <c r="RQV80" s="250"/>
      <c r="RQW80" s="235"/>
      <c r="RQX80" s="235"/>
      <c r="RQY80" s="235"/>
      <c r="RQZ80" s="99"/>
      <c r="RRA80" s="235"/>
      <c r="RRB80" s="235"/>
      <c r="RRC80" s="235"/>
      <c r="RRD80" s="226"/>
      <c r="RRE80" s="252"/>
      <c r="RRF80" s="253"/>
      <c r="RRG80" s="228"/>
      <c r="RRH80" s="229"/>
      <c r="RRI80" s="99"/>
      <c r="RRJ80" s="254"/>
      <c r="RRK80" s="235"/>
      <c r="RRL80" s="231"/>
      <c r="RRM80" s="231"/>
      <c r="RRN80" s="140"/>
      <c r="RRO80" s="235"/>
      <c r="RRP80" s="6"/>
      <c r="RRQ80" s="6"/>
      <c r="RRR80" s="6"/>
      <c r="RRS80" s="246"/>
      <c r="RRT80" s="251"/>
      <c r="RRU80" s="250"/>
      <c r="RRV80" s="235"/>
      <c r="RRW80" s="235"/>
      <c r="RRX80" s="235"/>
      <c r="RRY80" s="99"/>
      <c r="RRZ80" s="235"/>
      <c r="RSA80" s="235"/>
      <c r="RSB80" s="235"/>
      <c r="RSC80" s="226"/>
      <c r="RSD80" s="252"/>
      <c r="RSE80" s="253"/>
      <c r="RSF80" s="228"/>
      <c r="RSG80" s="229"/>
      <c r="RSH80" s="99"/>
      <c r="RSI80" s="254"/>
      <c r="RSJ80" s="235"/>
      <c r="RSK80" s="231"/>
      <c r="RSL80" s="231"/>
      <c r="RSM80" s="140"/>
      <c r="RSN80" s="235"/>
      <c r="RSO80" s="6"/>
      <c r="RSP80" s="6"/>
      <c r="RSQ80" s="6"/>
      <c r="RSR80" s="246"/>
      <c r="RSS80" s="251"/>
      <c r="RST80" s="250"/>
      <c r="RSU80" s="235"/>
      <c r="RSV80" s="235"/>
      <c r="RSW80" s="235"/>
      <c r="RSX80" s="99"/>
      <c r="RSY80" s="235"/>
      <c r="RSZ80" s="235"/>
      <c r="RTA80" s="235"/>
      <c r="RTB80" s="226"/>
      <c r="RTC80" s="252"/>
      <c r="RTD80" s="253"/>
      <c r="RTE80" s="228"/>
      <c r="RTF80" s="229"/>
      <c r="RTG80" s="99"/>
      <c r="RTH80" s="254"/>
      <c r="RTI80" s="235"/>
      <c r="RTJ80" s="231"/>
      <c r="RTK80" s="231"/>
      <c r="RTL80" s="140"/>
      <c r="RTM80" s="235"/>
      <c r="RTN80" s="6"/>
      <c r="RTO80" s="6"/>
      <c r="RTP80" s="6"/>
      <c r="RTQ80" s="246"/>
      <c r="RTR80" s="251"/>
      <c r="RTS80" s="250"/>
      <c r="RTT80" s="235"/>
      <c r="RTU80" s="235"/>
      <c r="RTV80" s="235"/>
      <c r="RTW80" s="99"/>
      <c r="RTX80" s="235"/>
      <c r="RTY80" s="235"/>
      <c r="RTZ80" s="235"/>
      <c r="RUA80" s="226"/>
      <c r="RUB80" s="252"/>
      <c r="RUC80" s="253"/>
      <c r="RUD80" s="228"/>
      <c r="RUE80" s="229"/>
      <c r="RUF80" s="99"/>
      <c r="RUG80" s="254"/>
      <c r="RUH80" s="235"/>
      <c r="RUI80" s="231"/>
      <c r="RUJ80" s="231"/>
      <c r="RUK80" s="140"/>
      <c r="RUL80" s="235"/>
      <c r="RUM80" s="6"/>
      <c r="RUN80" s="6"/>
      <c r="RUO80" s="6"/>
      <c r="RUP80" s="246"/>
      <c r="RUQ80" s="251"/>
      <c r="RUR80" s="250"/>
      <c r="RUS80" s="235"/>
      <c r="RUT80" s="235"/>
      <c r="RUU80" s="235"/>
      <c r="RUV80" s="99"/>
      <c r="RUW80" s="235"/>
      <c r="RUX80" s="235"/>
      <c r="RUY80" s="235"/>
      <c r="RUZ80" s="226"/>
      <c r="RVA80" s="252"/>
      <c r="RVB80" s="253"/>
      <c r="RVC80" s="228"/>
      <c r="RVD80" s="229"/>
      <c r="RVE80" s="99"/>
      <c r="RVF80" s="254"/>
      <c r="RVG80" s="235"/>
      <c r="RVH80" s="231"/>
      <c r="RVI80" s="231"/>
      <c r="RVJ80" s="140"/>
      <c r="RVK80" s="235"/>
      <c r="RVL80" s="6"/>
      <c r="RVM80" s="6"/>
      <c r="RVN80" s="6"/>
      <c r="RVO80" s="246"/>
      <c r="RVP80" s="251"/>
      <c r="RVQ80" s="250"/>
      <c r="RVR80" s="235"/>
      <c r="RVS80" s="235"/>
      <c r="RVT80" s="235"/>
      <c r="RVU80" s="99"/>
      <c r="RVV80" s="235"/>
      <c r="RVW80" s="235"/>
      <c r="RVX80" s="235"/>
      <c r="RVY80" s="226"/>
      <c r="RVZ80" s="252"/>
      <c r="RWA80" s="253"/>
      <c r="RWB80" s="228"/>
      <c r="RWC80" s="229"/>
      <c r="RWD80" s="99"/>
      <c r="RWE80" s="254"/>
      <c r="RWF80" s="235"/>
      <c r="RWG80" s="231"/>
      <c r="RWH80" s="231"/>
      <c r="RWI80" s="140"/>
      <c r="RWJ80" s="235"/>
      <c r="RWK80" s="6"/>
      <c r="RWL80" s="6"/>
      <c r="RWM80" s="6"/>
      <c r="RWN80" s="246"/>
      <c r="RWO80" s="251"/>
      <c r="RWP80" s="250"/>
      <c r="RWQ80" s="235"/>
      <c r="RWR80" s="235"/>
      <c r="RWS80" s="235"/>
      <c r="RWT80" s="99"/>
      <c r="RWU80" s="235"/>
      <c r="RWV80" s="235"/>
      <c r="RWW80" s="235"/>
      <c r="RWX80" s="226"/>
      <c r="RWY80" s="252"/>
      <c r="RWZ80" s="253"/>
      <c r="RXA80" s="228"/>
      <c r="RXB80" s="229"/>
      <c r="RXC80" s="99"/>
      <c r="RXD80" s="254"/>
      <c r="RXE80" s="235"/>
      <c r="RXF80" s="231"/>
      <c r="RXG80" s="231"/>
      <c r="RXH80" s="140"/>
      <c r="RXI80" s="235"/>
      <c r="RXJ80" s="6"/>
      <c r="RXK80" s="6"/>
      <c r="RXL80" s="6"/>
      <c r="RXM80" s="246"/>
      <c r="RXN80" s="251"/>
      <c r="RXO80" s="250"/>
      <c r="RXP80" s="235"/>
      <c r="RXQ80" s="235"/>
      <c r="RXR80" s="235"/>
      <c r="RXS80" s="99"/>
      <c r="RXT80" s="235"/>
      <c r="RXU80" s="235"/>
      <c r="RXV80" s="235"/>
      <c r="RXW80" s="226"/>
      <c r="RXX80" s="252"/>
      <c r="RXY80" s="253"/>
      <c r="RXZ80" s="228"/>
      <c r="RYA80" s="229"/>
      <c r="RYB80" s="99"/>
      <c r="RYC80" s="254"/>
      <c r="RYD80" s="235"/>
      <c r="RYE80" s="231"/>
      <c r="RYF80" s="231"/>
      <c r="RYG80" s="140"/>
      <c r="RYH80" s="235"/>
      <c r="RYI80" s="6"/>
      <c r="RYJ80" s="6"/>
      <c r="RYK80" s="6"/>
      <c r="RYL80" s="246"/>
      <c r="RYM80" s="251"/>
      <c r="RYN80" s="250"/>
      <c r="RYO80" s="235"/>
      <c r="RYP80" s="235"/>
      <c r="RYQ80" s="235"/>
      <c r="RYR80" s="99"/>
      <c r="RYS80" s="235"/>
      <c r="RYT80" s="235"/>
      <c r="RYU80" s="235"/>
      <c r="RYV80" s="226"/>
      <c r="RYW80" s="252"/>
      <c r="RYX80" s="253"/>
      <c r="RYY80" s="228"/>
      <c r="RYZ80" s="229"/>
      <c r="RZA80" s="99"/>
      <c r="RZB80" s="254"/>
      <c r="RZC80" s="235"/>
      <c r="RZD80" s="231"/>
      <c r="RZE80" s="231"/>
      <c r="RZF80" s="140"/>
      <c r="RZG80" s="235"/>
      <c r="RZH80" s="6"/>
      <c r="RZI80" s="6"/>
      <c r="RZJ80" s="6"/>
      <c r="RZK80" s="246"/>
      <c r="RZL80" s="251"/>
      <c r="RZM80" s="250"/>
      <c r="RZN80" s="235"/>
      <c r="RZO80" s="235"/>
      <c r="RZP80" s="235"/>
      <c r="RZQ80" s="99"/>
      <c r="RZR80" s="235"/>
      <c r="RZS80" s="235"/>
      <c r="RZT80" s="235"/>
      <c r="RZU80" s="226"/>
      <c r="RZV80" s="252"/>
      <c r="RZW80" s="253"/>
      <c r="RZX80" s="228"/>
      <c r="RZY80" s="229"/>
      <c r="RZZ80" s="99"/>
      <c r="SAA80" s="254"/>
      <c r="SAB80" s="235"/>
      <c r="SAC80" s="231"/>
      <c r="SAD80" s="231"/>
      <c r="SAE80" s="140"/>
      <c r="SAF80" s="235"/>
      <c r="SAG80" s="6"/>
      <c r="SAH80" s="6"/>
      <c r="SAI80" s="6"/>
      <c r="SAJ80" s="246"/>
      <c r="SAK80" s="251"/>
      <c r="SAL80" s="250"/>
      <c r="SAM80" s="235"/>
      <c r="SAN80" s="235"/>
      <c r="SAO80" s="235"/>
      <c r="SAP80" s="99"/>
      <c r="SAQ80" s="235"/>
      <c r="SAR80" s="235"/>
      <c r="SAS80" s="235"/>
      <c r="SAT80" s="226"/>
      <c r="SAU80" s="252"/>
      <c r="SAV80" s="253"/>
      <c r="SAW80" s="228"/>
      <c r="SAX80" s="229"/>
      <c r="SAY80" s="99"/>
      <c r="SAZ80" s="254"/>
      <c r="SBA80" s="235"/>
      <c r="SBB80" s="231"/>
      <c r="SBC80" s="231"/>
      <c r="SBD80" s="140"/>
      <c r="SBE80" s="235"/>
      <c r="SBF80" s="6"/>
      <c r="SBG80" s="6"/>
      <c r="SBH80" s="6"/>
      <c r="SBI80" s="246"/>
      <c r="SBJ80" s="251"/>
      <c r="SBK80" s="250"/>
      <c r="SBL80" s="235"/>
      <c r="SBM80" s="235"/>
      <c r="SBN80" s="235"/>
      <c r="SBO80" s="99"/>
      <c r="SBP80" s="235"/>
      <c r="SBQ80" s="235"/>
      <c r="SBR80" s="235"/>
      <c r="SBS80" s="226"/>
      <c r="SBT80" s="252"/>
      <c r="SBU80" s="253"/>
      <c r="SBV80" s="228"/>
      <c r="SBW80" s="229"/>
      <c r="SBX80" s="99"/>
      <c r="SBY80" s="254"/>
      <c r="SBZ80" s="235"/>
      <c r="SCA80" s="231"/>
      <c r="SCB80" s="231"/>
      <c r="SCC80" s="140"/>
      <c r="SCD80" s="235"/>
      <c r="SCE80" s="6"/>
      <c r="SCF80" s="6"/>
      <c r="SCG80" s="6"/>
      <c r="SCH80" s="246"/>
      <c r="SCI80" s="251"/>
      <c r="SCJ80" s="250"/>
      <c r="SCK80" s="235"/>
      <c r="SCL80" s="235"/>
      <c r="SCM80" s="235"/>
      <c r="SCN80" s="99"/>
      <c r="SCO80" s="235"/>
      <c r="SCP80" s="235"/>
      <c r="SCQ80" s="235"/>
      <c r="SCR80" s="226"/>
      <c r="SCS80" s="252"/>
      <c r="SCT80" s="253"/>
      <c r="SCU80" s="228"/>
      <c r="SCV80" s="229"/>
      <c r="SCW80" s="99"/>
      <c r="SCX80" s="254"/>
      <c r="SCY80" s="235"/>
      <c r="SCZ80" s="231"/>
      <c r="SDA80" s="231"/>
      <c r="SDB80" s="140"/>
      <c r="SDC80" s="235"/>
      <c r="SDD80" s="6"/>
      <c r="SDE80" s="6"/>
      <c r="SDF80" s="6"/>
      <c r="SDG80" s="246"/>
      <c r="SDH80" s="251"/>
      <c r="SDI80" s="250"/>
      <c r="SDJ80" s="235"/>
      <c r="SDK80" s="235"/>
      <c r="SDL80" s="235"/>
      <c r="SDM80" s="99"/>
      <c r="SDN80" s="235"/>
      <c r="SDO80" s="235"/>
      <c r="SDP80" s="235"/>
      <c r="SDQ80" s="226"/>
      <c r="SDR80" s="252"/>
      <c r="SDS80" s="253"/>
      <c r="SDT80" s="228"/>
      <c r="SDU80" s="229"/>
      <c r="SDV80" s="99"/>
      <c r="SDW80" s="254"/>
      <c r="SDX80" s="235"/>
      <c r="SDY80" s="231"/>
      <c r="SDZ80" s="231"/>
      <c r="SEA80" s="140"/>
      <c r="SEB80" s="235"/>
      <c r="SEC80" s="6"/>
      <c r="SED80" s="6"/>
      <c r="SEE80" s="6"/>
      <c r="SEF80" s="246"/>
      <c r="SEG80" s="251"/>
      <c r="SEH80" s="250"/>
      <c r="SEI80" s="235"/>
      <c r="SEJ80" s="235"/>
      <c r="SEK80" s="235"/>
      <c r="SEL80" s="99"/>
      <c r="SEM80" s="235"/>
      <c r="SEN80" s="235"/>
      <c r="SEO80" s="235"/>
      <c r="SEP80" s="226"/>
      <c r="SEQ80" s="252"/>
      <c r="SER80" s="253"/>
      <c r="SES80" s="228"/>
      <c r="SET80" s="229"/>
      <c r="SEU80" s="99"/>
      <c r="SEV80" s="254"/>
      <c r="SEW80" s="235"/>
      <c r="SEX80" s="231"/>
      <c r="SEY80" s="231"/>
      <c r="SEZ80" s="140"/>
      <c r="SFA80" s="235"/>
      <c r="SFB80" s="6"/>
      <c r="SFC80" s="6"/>
      <c r="SFD80" s="6"/>
      <c r="SFE80" s="246"/>
      <c r="SFF80" s="251"/>
      <c r="SFG80" s="250"/>
      <c r="SFH80" s="235"/>
      <c r="SFI80" s="235"/>
      <c r="SFJ80" s="235"/>
      <c r="SFK80" s="99"/>
      <c r="SFL80" s="235"/>
      <c r="SFM80" s="235"/>
      <c r="SFN80" s="235"/>
      <c r="SFO80" s="226"/>
      <c r="SFP80" s="252"/>
      <c r="SFQ80" s="253"/>
      <c r="SFR80" s="228"/>
      <c r="SFS80" s="229"/>
      <c r="SFT80" s="99"/>
      <c r="SFU80" s="254"/>
      <c r="SFV80" s="235"/>
      <c r="SFW80" s="231"/>
      <c r="SFX80" s="231"/>
      <c r="SFY80" s="140"/>
      <c r="SFZ80" s="235"/>
      <c r="SGA80" s="6"/>
      <c r="SGB80" s="6"/>
      <c r="SGC80" s="6"/>
      <c r="SGD80" s="246"/>
      <c r="SGE80" s="251"/>
      <c r="SGF80" s="250"/>
      <c r="SGG80" s="235"/>
      <c r="SGH80" s="235"/>
      <c r="SGI80" s="235"/>
      <c r="SGJ80" s="99"/>
      <c r="SGK80" s="235"/>
      <c r="SGL80" s="235"/>
      <c r="SGM80" s="235"/>
      <c r="SGN80" s="226"/>
      <c r="SGO80" s="252"/>
      <c r="SGP80" s="253"/>
      <c r="SGQ80" s="228"/>
      <c r="SGR80" s="229"/>
      <c r="SGS80" s="99"/>
      <c r="SGT80" s="254"/>
      <c r="SGU80" s="235"/>
      <c r="SGV80" s="231"/>
      <c r="SGW80" s="231"/>
      <c r="SGX80" s="140"/>
      <c r="SGY80" s="235"/>
      <c r="SGZ80" s="6"/>
      <c r="SHA80" s="6"/>
      <c r="SHB80" s="6"/>
      <c r="SHC80" s="246"/>
      <c r="SHD80" s="251"/>
      <c r="SHE80" s="250"/>
      <c r="SHF80" s="235"/>
      <c r="SHG80" s="235"/>
      <c r="SHH80" s="235"/>
      <c r="SHI80" s="99"/>
      <c r="SHJ80" s="235"/>
      <c r="SHK80" s="235"/>
      <c r="SHL80" s="235"/>
      <c r="SHM80" s="226"/>
      <c r="SHN80" s="252"/>
      <c r="SHO80" s="253"/>
      <c r="SHP80" s="228"/>
      <c r="SHQ80" s="229"/>
      <c r="SHR80" s="99"/>
      <c r="SHS80" s="254"/>
      <c r="SHT80" s="235"/>
      <c r="SHU80" s="231"/>
      <c r="SHV80" s="231"/>
      <c r="SHW80" s="140"/>
      <c r="SHX80" s="235"/>
      <c r="SHY80" s="6"/>
      <c r="SHZ80" s="6"/>
      <c r="SIA80" s="6"/>
      <c r="SIB80" s="246"/>
      <c r="SIC80" s="251"/>
      <c r="SID80" s="250"/>
      <c r="SIE80" s="235"/>
      <c r="SIF80" s="235"/>
      <c r="SIG80" s="235"/>
      <c r="SIH80" s="99"/>
      <c r="SII80" s="235"/>
      <c r="SIJ80" s="235"/>
      <c r="SIK80" s="235"/>
      <c r="SIL80" s="226"/>
      <c r="SIM80" s="252"/>
      <c r="SIN80" s="253"/>
      <c r="SIO80" s="228"/>
      <c r="SIP80" s="229"/>
      <c r="SIQ80" s="99"/>
      <c r="SIR80" s="254"/>
      <c r="SIS80" s="235"/>
      <c r="SIT80" s="231"/>
      <c r="SIU80" s="231"/>
      <c r="SIV80" s="140"/>
      <c r="SIW80" s="235"/>
      <c r="SIX80" s="6"/>
      <c r="SIY80" s="6"/>
      <c r="SIZ80" s="6"/>
      <c r="SJA80" s="246"/>
      <c r="SJB80" s="251"/>
      <c r="SJC80" s="250"/>
      <c r="SJD80" s="235"/>
      <c r="SJE80" s="235"/>
      <c r="SJF80" s="235"/>
      <c r="SJG80" s="99"/>
      <c r="SJH80" s="235"/>
      <c r="SJI80" s="235"/>
      <c r="SJJ80" s="235"/>
      <c r="SJK80" s="226"/>
      <c r="SJL80" s="252"/>
      <c r="SJM80" s="253"/>
      <c r="SJN80" s="228"/>
      <c r="SJO80" s="229"/>
      <c r="SJP80" s="99"/>
      <c r="SJQ80" s="254"/>
      <c r="SJR80" s="235"/>
      <c r="SJS80" s="231"/>
      <c r="SJT80" s="231"/>
      <c r="SJU80" s="140"/>
      <c r="SJV80" s="235"/>
      <c r="SJW80" s="6"/>
      <c r="SJX80" s="6"/>
      <c r="SJY80" s="6"/>
      <c r="SJZ80" s="246"/>
      <c r="SKA80" s="251"/>
      <c r="SKB80" s="250"/>
      <c r="SKC80" s="235"/>
      <c r="SKD80" s="235"/>
      <c r="SKE80" s="235"/>
      <c r="SKF80" s="99"/>
      <c r="SKG80" s="235"/>
      <c r="SKH80" s="235"/>
      <c r="SKI80" s="235"/>
      <c r="SKJ80" s="226"/>
      <c r="SKK80" s="252"/>
      <c r="SKL80" s="253"/>
      <c r="SKM80" s="228"/>
      <c r="SKN80" s="229"/>
      <c r="SKO80" s="99"/>
      <c r="SKP80" s="254"/>
      <c r="SKQ80" s="235"/>
      <c r="SKR80" s="231"/>
      <c r="SKS80" s="231"/>
      <c r="SKT80" s="140"/>
      <c r="SKU80" s="235"/>
      <c r="SKV80" s="6"/>
      <c r="SKW80" s="6"/>
      <c r="SKX80" s="6"/>
      <c r="SKY80" s="246"/>
      <c r="SKZ80" s="251"/>
      <c r="SLA80" s="250"/>
      <c r="SLB80" s="235"/>
      <c r="SLC80" s="235"/>
      <c r="SLD80" s="235"/>
      <c r="SLE80" s="99"/>
      <c r="SLF80" s="235"/>
      <c r="SLG80" s="235"/>
      <c r="SLH80" s="235"/>
      <c r="SLI80" s="226"/>
      <c r="SLJ80" s="252"/>
      <c r="SLK80" s="253"/>
      <c r="SLL80" s="228"/>
      <c r="SLM80" s="229"/>
      <c r="SLN80" s="99"/>
      <c r="SLO80" s="254"/>
      <c r="SLP80" s="235"/>
      <c r="SLQ80" s="231"/>
      <c r="SLR80" s="231"/>
      <c r="SLS80" s="140"/>
      <c r="SLT80" s="235"/>
      <c r="SLU80" s="6"/>
      <c r="SLV80" s="6"/>
      <c r="SLW80" s="6"/>
      <c r="SLX80" s="246"/>
      <c r="SLY80" s="251"/>
      <c r="SLZ80" s="250"/>
      <c r="SMA80" s="235"/>
      <c r="SMB80" s="235"/>
      <c r="SMC80" s="235"/>
      <c r="SMD80" s="99"/>
      <c r="SME80" s="235"/>
      <c r="SMF80" s="235"/>
      <c r="SMG80" s="235"/>
      <c r="SMH80" s="226"/>
      <c r="SMI80" s="252"/>
      <c r="SMJ80" s="253"/>
      <c r="SMK80" s="228"/>
      <c r="SML80" s="229"/>
      <c r="SMM80" s="99"/>
      <c r="SMN80" s="254"/>
      <c r="SMO80" s="235"/>
      <c r="SMP80" s="231"/>
      <c r="SMQ80" s="231"/>
      <c r="SMR80" s="140"/>
      <c r="SMS80" s="235"/>
      <c r="SMT80" s="6"/>
      <c r="SMU80" s="6"/>
      <c r="SMV80" s="6"/>
      <c r="SMW80" s="246"/>
      <c r="SMX80" s="251"/>
      <c r="SMY80" s="250"/>
      <c r="SMZ80" s="235"/>
      <c r="SNA80" s="235"/>
      <c r="SNB80" s="235"/>
      <c r="SNC80" s="99"/>
      <c r="SND80" s="235"/>
      <c r="SNE80" s="235"/>
      <c r="SNF80" s="235"/>
      <c r="SNG80" s="226"/>
      <c r="SNH80" s="252"/>
      <c r="SNI80" s="253"/>
      <c r="SNJ80" s="228"/>
      <c r="SNK80" s="229"/>
      <c r="SNL80" s="99"/>
      <c r="SNM80" s="254"/>
      <c r="SNN80" s="235"/>
      <c r="SNO80" s="231"/>
      <c r="SNP80" s="231"/>
      <c r="SNQ80" s="140"/>
      <c r="SNR80" s="235"/>
      <c r="SNS80" s="6"/>
      <c r="SNT80" s="6"/>
      <c r="SNU80" s="6"/>
      <c r="SNV80" s="246"/>
      <c r="SNW80" s="251"/>
      <c r="SNX80" s="250"/>
      <c r="SNY80" s="235"/>
      <c r="SNZ80" s="235"/>
      <c r="SOA80" s="235"/>
      <c r="SOB80" s="99"/>
      <c r="SOC80" s="235"/>
      <c r="SOD80" s="235"/>
      <c r="SOE80" s="235"/>
      <c r="SOF80" s="226"/>
      <c r="SOG80" s="252"/>
      <c r="SOH80" s="253"/>
      <c r="SOI80" s="228"/>
      <c r="SOJ80" s="229"/>
      <c r="SOK80" s="99"/>
      <c r="SOL80" s="254"/>
      <c r="SOM80" s="235"/>
      <c r="SON80" s="231"/>
      <c r="SOO80" s="231"/>
      <c r="SOP80" s="140"/>
      <c r="SOQ80" s="235"/>
      <c r="SOR80" s="6"/>
      <c r="SOS80" s="6"/>
      <c r="SOT80" s="6"/>
      <c r="SOU80" s="246"/>
      <c r="SOV80" s="251"/>
      <c r="SOW80" s="250"/>
      <c r="SOX80" s="235"/>
      <c r="SOY80" s="235"/>
      <c r="SOZ80" s="235"/>
      <c r="SPA80" s="99"/>
      <c r="SPB80" s="235"/>
      <c r="SPC80" s="235"/>
      <c r="SPD80" s="235"/>
      <c r="SPE80" s="226"/>
      <c r="SPF80" s="252"/>
      <c r="SPG80" s="253"/>
      <c r="SPH80" s="228"/>
      <c r="SPI80" s="229"/>
      <c r="SPJ80" s="99"/>
      <c r="SPK80" s="254"/>
      <c r="SPL80" s="235"/>
      <c r="SPM80" s="231"/>
      <c r="SPN80" s="231"/>
      <c r="SPO80" s="140"/>
      <c r="SPP80" s="235"/>
      <c r="SPQ80" s="6"/>
      <c r="SPR80" s="6"/>
      <c r="SPS80" s="6"/>
      <c r="SPT80" s="246"/>
      <c r="SPU80" s="251"/>
      <c r="SPV80" s="250"/>
      <c r="SPW80" s="235"/>
      <c r="SPX80" s="235"/>
      <c r="SPY80" s="235"/>
      <c r="SPZ80" s="99"/>
      <c r="SQA80" s="235"/>
      <c r="SQB80" s="235"/>
      <c r="SQC80" s="235"/>
      <c r="SQD80" s="226"/>
      <c r="SQE80" s="252"/>
      <c r="SQF80" s="253"/>
      <c r="SQG80" s="228"/>
      <c r="SQH80" s="229"/>
      <c r="SQI80" s="99"/>
      <c r="SQJ80" s="254"/>
      <c r="SQK80" s="235"/>
      <c r="SQL80" s="231"/>
      <c r="SQM80" s="231"/>
      <c r="SQN80" s="140"/>
      <c r="SQO80" s="235"/>
      <c r="SQP80" s="6"/>
      <c r="SQQ80" s="6"/>
      <c r="SQR80" s="6"/>
      <c r="SQS80" s="246"/>
      <c r="SQT80" s="251"/>
      <c r="SQU80" s="250"/>
      <c r="SQV80" s="235"/>
      <c r="SQW80" s="235"/>
      <c r="SQX80" s="235"/>
      <c r="SQY80" s="99"/>
      <c r="SQZ80" s="235"/>
      <c r="SRA80" s="235"/>
      <c r="SRB80" s="235"/>
      <c r="SRC80" s="226"/>
      <c r="SRD80" s="252"/>
      <c r="SRE80" s="253"/>
      <c r="SRF80" s="228"/>
      <c r="SRG80" s="229"/>
      <c r="SRH80" s="99"/>
      <c r="SRI80" s="254"/>
      <c r="SRJ80" s="235"/>
      <c r="SRK80" s="231"/>
      <c r="SRL80" s="231"/>
      <c r="SRM80" s="140"/>
      <c r="SRN80" s="235"/>
      <c r="SRO80" s="6"/>
      <c r="SRP80" s="6"/>
      <c r="SRQ80" s="6"/>
      <c r="SRR80" s="246"/>
      <c r="SRS80" s="251"/>
      <c r="SRT80" s="250"/>
      <c r="SRU80" s="235"/>
      <c r="SRV80" s="235"/>
      <c r="SRW80" s="235"/>
      <c r="SRX80" s="99"/>
      <c r="SRY80" s="235"/>
      <c r="SRZ80" s="235"/>
      <c r="SSA80" s="235"/>
      <c r="SSB80" s="226"/>
      <c r="SSC80" s="252"/>
      <c r="SSD80" s="253"/>
      <c r="SSE80" s="228"/>
      <c r="SSF80" s="229"/>
      <c r="SSG80" s="99"/>
      <c r="SSH80" s="254"/>
      <c r="SSI80" s="235"/>
      <c r="SSJ80" s="231"/>
      <c r="SSK80" s="231"/>
      <c r="SSL80" s="140"/>
      <c r="SSM80" s="235"/>
      <c r="SSN80" s="6"/>
      <c r="SSO80" s="6"/>
      <c r="SSP80" s="6"/>
      <c r="SSQ80" s="246"/>
      <c r="SSR80" s="251"/>
      <c r="SSS80" s="250"/>
      <c r="SST80" s="235"/>
      <c r="SSU80" s="235"/>
      <c r="SSV80" s="235"/>
      <c r="SSW80" s="99"/>
      <c r="SSX80" s="235"/>
      <c r="SSY80" s="235"/>
      <c r="SSZ80" s="235"/>
      <c r="STA80" s="226"/>
      <c r="STB80" s="252"/>
      <c r="STC80" s="253"/>
      <c r="STD80" s="228"/>
      <c r="STE80" s="229"/>
      <c r="STF80" s="99"/>
      <c r="STG80" s="254"/>
      <c r="STH80" s="235"/>
      <c r="STI80" s="231"/>
      <c r="STJ80" s="231"/>
      <c r="STK80" s="140"/>
      <c r="STL80" s="235"/>
      <c r="STM80" s="6"/>
      <c r="STN80" s="6"/>
      <c r="STO80" s="6"/>
      <c r="STP80" s="246"/>
      <c r="STQ80" s="251"/>
      <c r="STR80" s="250"/>
      <c r="STS80" s="235"/>
      <c r="STT80" s="235"/>
      <c r="STU80" s="235"/>
      <c r="STV80" s="99"/>
      <c r="STW80" s="235"/>
      <c r="STX80" s="235"/>
      <c r="STY80" s="235"/>
      <c r="STZ80" s="226"/>
      <c r="SUA80" s="252"/>
      <c r="SUB80" s="253"/>
      <c r="SUC80" s="228"/>
      <c r="SUD80" s="229"/>
      <c r="SUE80" s="99"/>
      <c r="SUF80" s="254"/>
      <c r="SUG80" s="235"/>
      <c r="SUH80" s="231"/>
      <c r="SUI80" s="231"/>
      <c r="SUJ80" s="140"/>
      <c r="SUK80" s="235"/>
      <c r="SUL80" s="6"/>
      <c r="SUM80" s="6"/>
      <c r="SUN80" s="6"/>
      <c r="SUO80" s="246"/>
      <c r="SUP80" s="251"/>
      <c r="SUQ80" s="250"/>
      <c r="SUR80" s="235"/>
      <c r="SUS80" s="235"/>
      <c r="SUT80" s="235"/>
      <c r="SUU80" s="99"/>
      <c r="SUV80" s="235"/>
      <c r="SUW80" s="235"/>
      <c r="SUX80" s="235"/>
      <c r="SUY80" s="226"/>
      <c r="SUZ80" s="252"/>
      <c r="SVA80" s="253"/>
      <c r="SVB80" s="228"/>
      <c r="SVC80" s="229"/>
      <c r="SVD80" s="99"/>
      <c r="SVE80" s="254"/>
      <c r="SVF80" s="235"/>
      <c r="SVG80" s="231"/>
      <c r="SVH80" s="231"/>
      <c r="SVI80" s="140"/>
      <c r="SVJ80" s="235"/>
      <c r="SVK80" s="6"/>
      <c r="SVL80" s="6"/>
      <c r="SVM80" s="6"/>
      <c r="SVN80" s="246"/>
      <c r="SVO80" s="251"/>
      <c r="SVP80" s="250"/>
      <c r="SVQ80" s="235"/>
      <c r="SVR80" s="235"/>
      <c r="SVS80" s="235"/>
      <c r="SVT80" s="99"/>
      <c r="SVU80" s="235"/>
      <c r="SVV80" s="235"/>
      <c r="SVW80" s="235"/>
      <c r="SVX80" s="226"/>
      <c r="SVY80" s="252"/>
      <c r="SVZ80" s="253"/>
      <c r="SWA80" s="228"/>
      <c r="SWB80" s="229"/>
      <c r="SWC80" s="99"/>
      <c r="SWD80" s="254"/>
      <c r="SWE80" s="235"/>
      <c r="SWF80" s="231"/>
      <c r="SWG80" s="231"/>
      <c r="SWH80" s="140"/>
      <c r="SWI80" s="235"/>
      <c r="SWJ80" s="6"/>
      <c r="SWK80" s="6"/>
      <c r="SWL80" s="6"/>
      <c r="SWM80" s="246"/>
      <c r="SWN80" s="251"/>
      <c r="SWO80" s="250"/>
      <c r="SWP80" s="235"/>
      <c r="SWQ80" s="235"/>
      <c r="SWR80" s="235"/>
      <c r="SWS80" s="99"/>
      <c r="SWT80" s="235"/>
      <c r="SWU80" s="235"/>
      <c r="SWV80" s="235"/>
      <c r="SWW80" s="226"/>
      <c r="SWX80" s="252"/>
      <c r="SWY80" s="253"/>
      <c r="SWZ80" s="228"/>
      <c r="SXA80" s="229"/>
      <c r="SXB80" s="99"/>
      <c r="SXC80" s="254"/>
      <c r="SXD80" s="235"/>
      <c r="SXE80" s="231"/>
      <c r="SXF80" s="231"/>
      <c r="SXG80" s="140"/>
      <c r="SXH80" s="235"/>
      <c r="SXI80" s="6"/>
      <c r="SXJ80" s="6"/>
      <c r="SXK80" s="6"/>
      <c r="SXL80" s="246"/>
      <c r="SXM80" s="251"/>
      <c r="SXN80" s="250"/>
      <c r="SXO80" s="235"/>
      <c r="SXP80" s="235"/>
      <c r="SXQ80" s="235"/>
      <c r="SXR80" s="99"/>
      <c r="SXS80" s="235"/>
      <c r="SXT80" s="235"/>
      <c r="SXU80" s="235"/>
      <c r="SXV80" s="226"/>
      <c r="SXW80" s="252"/>
      <c r="SXX80" s="253"/>
      <c r="SXY80" s="228"/>
      <c r="SXZ80" s="229"/>
      <c r="SYA80" s="99"/>
      <c r="SYB80" s="254"/>
      <c r="SYC80" s="235"/>
      <c r="SYD80" s="231"/>
      <c r="SYE80" s="231"/>
      <c r="SYF80" s="140"/>
      <c r="SYG80" s="235"/>
      <c r="SYH80" s="6"/>
      <c r="SYI80" s="6"/>
      <c r="SYJ80" s="6"/>
      <c r="SYK80" s="246"/>
      <c r="SYL80" s="251"/>
      <c r="SYM80" s="250"/>
      <c r="SYN80" s="235"/>
      <c r="SYO80" s="235"/>
      <c r="SYP80" s="235"/>
      <c r="SYQ80" s="99"/>
      <c r="SYR80" s="235"/>
      <c r="SYS80" s="235"/>
      <c r="SYT80" s="235"/>
      <c r="SYU80" s="226"/>
      <c r="SYV80" s="252"/>
      <c r="SYW80" s="253"/>
      <c r="SYX80" s="228"/>
      <c r="SYY80" s="229"/>
      <c r="SYZ80" s="99"/>
      <c r="SZA80" s="254"/>
      <c r="SZB80" s="235"/>
      <c r="SZC80" s="231"/>
      <c r="SZD80" s="231"/>
      <c r="SZE80" s="140"/>
      <c r="SZF80" s="235"/>
      <c r="SZG80" s="6"/>
      <c r="SZH80" s="6"/>
      <c r="SZI80" s="6"/>
      <c r="SZJ80" s="246"/>
      <c r="SZK80" s="251"/>
      <c r="SZL80" s="250"/>
      <c r="SZM80" s="235"/>
      <c r="SZN80" s="235"/>
      <c r="SZO80" s="235"/>
      <c r="SZP80" s="99"/>
      <c r="SZQ80" s="235"/>
      <c r="SZR80" s="235"/>
      <c r="SZS80" s="235"/>
      <c r="SZT80" s="226"/>
      <c r="SZU80" s="252"/>
      <c r="SZV80" s="253"/>
      <c r="SZW80" s="228"/>
      <c r="SZX80" s="229"/>
      <c r="SZY80" s="99"/>
      <c r="SZZ80" s="254"/>
      <c r="TAA80" s="235"/>
      <c r="TAB80" s="231"/>
      <c r="TAC80" s="231"/>
      <c r="TAD80" s="140"/>
      <c r="TAE80" s="235"/>
      <c r="TAF80" s="6"/>
      <c r="TAG80" s="6"/>
      <c r="TAH80" s="6"/>
      <c r="TAI80" s="246"/>
      <c r="TAJ80" s="251"/>
      <c r="TAK80" s="250"/>
      <c r="TAL80" s="235"/>
      <c r="TAM80" s="235"/>
      <c r="TAN80" s="235"/>
      <c r="TAO80" s="99"/>
      <c r="TAP80" s="235"/>
      <c r="TAQ80" s="235"/>
      <c r="TAR80" s="235"/>
      <c r="TAS80" s="226"/>
      <c r="TAT80" s="252"/>
      <c r="TAU80" s="253"/>
      <c r="TAV80" s="228"/>
      <c r="TAW80" s="229"/>
      <c r="TAX80" s="99"/>
      <c r="TAY80" s="254"/>
      <c r="TAZ80" s="235"/>
      <c r="TBA80" s="231"/>
      <c r="TBB80" s="231"/>
      <c r="TBC80" s="140"/>
      <c r="TBD80" s="235"/>
      <c r="TBE80" s="6"/>
      <c r="TBF80" s="6"/>
      <c r="TBG80" s="6"/>
      <c r="TBH80" s="246"/>
      <c r="TBI80" s="251"/>
      <c r="TBJ80" s="250"/>
      <c r="TBK80" s="235"/>
      <c r="TBL80" s="235"/>
      <c r="TBM80" s="235"/>
      <c r="TBN80" s="99"/>
      <c r="TBO80" s="235"/>
      <c r="TBP80" s="235"/>
      <c r="TBQ80" s="235"/>
      <c r="TBR80" s="226"/>
      <c r="TBS80" s="252"/>
      <c r="TBT80" s="253"/>
      <c r="TBU80" s="228"/>
      <c r="TBV80" s="229"/>
      <c r="TBW80" s="99"/>
      <c r="TBX80" s="254"/>
      <c r="TBY80" s="235"/>
      <c r="TBZ80" s="231"/>
      <c r="TCA80" s="231"/>
      <c r="TCB80" s="140"/>
      <c r="TCC80" s="235"/>
      <c r="TCD80" s="6"/>
      <c r="TCE80" s="6"/>
      <c r="TCF80" s="6"/>
      <c r="TCG80" s="246"/>
      <c r="TCH80" s="251"/>
      <c r="TCI80" s="250"/>
      <c r="TCJ80" s="235"/>
      <c r="TCK80" s="235"/>
      <c r="TCL80" s="235"/>
      <c r="TCM80" s="99"/>
      <c r="TCN80" s="235"/>
      <c r="TCO80" s="235"/>
      <c r="TCP80" s="235"/>
      <c r="TCQ80" s="226"/>
      <c r="TCR80" s="252"/>
      <c r="TCS80" s="253"/>
      <c r="TCT80" s="228"/>
      <c r="TCU80" s="229"/>
      <c r="TCV80" s="99"/>
      <c r="TCW80" s="254"/>
      <c r="TCX80" s="235"/>
      <c r="TCY80" s="231"/>
      <c r="TCZ80" s="231"/>
      <c r="TDA80" s="140"/>
      <c r="TDB80" s="235"/>
      <c r="TDC80" s="6"/>
      <c r="TDD80" s="6"/>
      <c r="TDE80" s="6"/>
      <c r="TDF80" s="246"/>
      <c r="TDG80" s="251"/>
      <c r="TDH80" s="250"/>
      <c r="TDI80" s="235"/>
      <c r="TDJ80" s="235"/>
      <c r="TDK80" s="235"/>
      <c r="TDL80" s="99"/>
      <c r="TDM80" s="235"/>
      <c r="TDN80" s="235"/>
      <c r="TDO80" s="235"/>
      <c r="TDP80" s="226"/>
      <c r="TDQ80" s="252"/>
      <c r="TDR80" s="253"/>
      <c r="TDS80" s="228"/>
      <c r="TDT80" s="229"/>
      <c r="TDU80" s="99"/>
      <c r="TDV80" s="254"/>
      <c r="TDW80" s="235"/>
      <c r="TDX80" s="231"/>
      <c r="TDY80" s="231"/>
      <c r="TDZ80" s="140"/>
      <c r="TEA80" s="235"/>
      <c r="TEB80" s="6"/>
      <c r="TEC80" s="6"/>
      <c r="TED80" s="6"/>
      <c r="TEE80" s="246"/>
      <c r="TEF80" s="251"/>
      <c r="TEG80" s="250"/>
      <c r="TEH80" s="235"/>
      <c r="TEI80" s="235"/>
      <c r="TEJ80" s="235"/>
      <c r="TEK80" s="99"/>
      <c r="TEL80" s="235"/>
      <c r="TEM80" s="235"/>
      <c r="TEN80" s="235"/>
      <c r="TEO80" s="226"/>
      <c r="TEP80" s="252"/>
      <c r="TEQ80" s="253"/>
      <c r="TER80" s="228"/>
      <c r="TES80" s="229"/>
      <c r="TET80" s="99"/>
      <c r="TEU80" s="254"/>
      <c r="TEV80" s="235"/>
      <c r="TEW80" s="231"/>
      <c r="TEX80" s="231"/>
      <c r="TEY80" s="140"/>
      <c r="TEZ80" s="235"/>
      <c r="TFA80" s="6"/>
      <c r="TFB80" s="6"/>
      <c r="TFC80" s="6"/>
      <c r="TFD80" s="246"/>
      <c r="TFE80" s="251"/>
      <c r="TFF80" s="250"/>
      <c r="TFG80" s="235"/>
      <c r="TFH80" s="235"/>
      <c r="TFI80" s="235"/>
      <c r="TFJ80" s="99"/>
      <c r="TFK80" s="235"/>
      <c r="TFL80" s="235"/>
      <c r="TFM80" s="235"/>
      <c r="TFN80" s="226"/>
      <c r="TFO80" s="252"/>
      <c r="TFP80" s="253"/>
      <c r="TFQ80" s="228"/>
      <c r="TFR80" s="229"/>
      <c r="TFS80" s="99"/>
      <c r="TFT80" s="254"/>
      <c r="TFU80" s="235"/>
      <c r="TFV80" s="231"/>
      <c r="TFW80" s="231"/>
      <c r="TFX80" s="140"/>
      <c r="TFY80" s="235"/>
      <c r="TFZ80" s="6"/>
      <c r="TGA80" s="6"/>
      <c r="TGB80" s="6"/>
      <c r="TGC80" s="246"/>
      <c r="TGD80" s="251"/>
      <c r="TGE80" s="250"/>
      <c r="TGF80" s="235"/>
      <c r="TGG80" s="235"/>
      <c r="TGH80" s="235"/>
      <c r="TGI80" s="99"/>
      <c r="TGJ80" s="235"/>
      <c r="TGK80" s="235"/>
      <c r="TGL80" s="235"/>
      <c r="TGM80" s="226"/>
      <c r="TGN80" s="252"/>
      <c r="TGO80" s="253"/>
      <c r="TGP80" s="228"/>
      <c r="TGQ80" s="229"/>
      <c r="TGR80" s="99"/>
      <c r="TGS80" s="254"/>
      <c r="TGT80" s="235"/>
      <c r="TGU80" s="231"/>
      <c r="TGV80" s="231"/>
      <c r="TGW80" s="140"/>
      <c r="TGX80" s="235"/>
      <c r="TGY80" s="6"/>
      <c r="TGZ80" s="6"/>
      <c r="THA80" s="6"/>
      <c r="THB80" s="246"/>
      <c r="THC80" s="251"/>
      <c r="THD80" s="250"/>
      <c r="THE80" s="235"/>
      <c r="THF80" s="235"/>
      <c r="THG80" s="235"/>
      <c r="THH80" s="99"/>
      <c r="THI80" s="235"/>
      <c r="THJ80" s="235"/>
      <c r="THK80" s="235"/>
      <c r="THL80" s="226"/>
      <c r="THM80" s="252"/>
      <c r="THN80" s="253"/>
      <c r="THO80" s="228"/>
      <c r="THP80" s="229"/>
      <c r="THQ80" s="99"/>
      <c r="THR80" s="254"/>
      <c r="THS80" s="235"/>
      <c r="THT80" s="231"/>
      <c r="THU80" s="231"/>
      <c r="THV80" s="140"/>
      <c r="THW80" s="235"/>
      <c r="THX80" s="6"/>
      <c r="THY80" s="6"/>
      <c r="THZ80" s="6"/>
      <c r="TIA80" s="246"/>
      <c r="TIB80" s="251"/>
      <c r="TIC80" s="250"/>
      <c r="TID80" s="235"/>
      <c r="TIE80" s="235"/>
      <c r="TIF80" s="235"/>
      <c r="TIG80" s="99"/>
      <c r="TIH80" s="235"/>
      <c r="TII80" s="235"/>
      <c r="TIJ80" s="235"/>
      <c r="TIK80" s="226"/>
      <c r="TIL80" s="252"/>
      <c r="TIM80" s="253"/>
      <c r="TIN80" s="228"/>
      <c r="TIO80" s="229"/>
      <c r="TIP80" s="99"/>
      <c r="TIQ80" s="254"/>
      <c r="TIR80" s="235"/>
      <c r="TIS80" s="231"/>
      <c r="TIT80" s="231"/>
      <c r="TIU80" s="140"/>
      <c r="TIV80" s="235"/>
      <c r="TIW80" s="6"/>
      <c r="TIX80" s="6"/>
      <c r="TIY80" s="6"/>
      <c r="TIZ80" s="246"/>
      <c r="TJA80" s="251"/>
      <c r="TJB80" s="250"/>
      <c r="TJC80" s="235"/>
      <c r="TJD80" s="235"/>
      <c r="TJE80" s="235"/>
      <c r="TJF80" s="99"/>
      <c r="TJG80" s="235"/>
      <c r="TJH80" s="235"/>
      <c r="TJI80" s="235"/>
      <c r="TJJ80" s="226"/>
      <c r="TJK80" s="252"/>
      <c r="TJL80" s="253"/>
      <c r="TJM80" s="228"/>
      <c r="TJN80" s="229"/>
      <c r="TJO80" s="99"/>
      <c r="TJP80" s="254"/>
      <c r="TJQ80" s="235"/>
      <c r="TJR80" s="231"/>
      <c r="TJS80" s="231"/>
      <c r="TJT80" s="140"/>
      <c r="TJU80" s="235"/>
      <c r="TJV80" s="6"/>
      <c r="TJW80" s="6"/>
      <c r="TJX80" s="6"/>
      <c r="TJY80" s="246"/>
      <c r="TJZ80" s="251"/>
      <c r="TKA80" s="250"/>
      <c r="TKB80" s="235"/>
      <c r="TKC80" s="235"/>
      <c r="TKD80" s="235"/>
      <c r="TKE80" s="99"/>
      <c r="TKF80" s="235"/>
      <c r="TKG80" s="235"/>
      <c r="TKH80" s="235"/>
      <c r="TKI80" s="226"/>
      <c r="TKJ80" s="252"/>
      <c r="TKK80" s="253"/>
      <c r="TKL80" s="228"/>
      <c r="TKM80" s="229"/>
      <c r="TKN80" s="99"/>
      <c r="TKO80" s="254"/>
      <c r="TKP80" s="235"/>
      <c r="TKQ80" s="231"/>
      <c r="TKR80" s="231"/>
      <c r="TKS80" s="140"/>
      <c r="TKT80" s="235"/>
      <c r="TKU80" s="6"/>
      <c r="TKV80" s="6"/>
      <c r="TKW80" s="6"/>
      <c r="TKX80" s="246"/>
      <c r="TKY80" s="251"/>
      <c r="TKZ80" s="250"/>
      <c r="TLA80" s="235"/>
      <c r="TLB80" s="235"/>
      <c r="TLC80" s="235"/>
      <c r="TLD80" s="99"/>
      <c r="TLE80" s="235"/>
      <c r="TLF80" s="235"/>
      <c r="TLG80" s="235"/>
      <c r="TLH80" s="226"/>
      <c r="TLI80" s="252"/>
      <c r="TLJ80" s="253"/>
      <c r="TLK80" s="228"/>
      <c r="TLL80" s="229"/>
      <c r="TLM80" s="99"/>
      <c r="TLN80" s="254"/>
      <c r="TLO80" s="235"/>
      <c r="TLP80" s="231"/>
      <c r="TLQ80" s="231"/>
      <c r="TLR80" s="140"/>
      <c r="TLS80" s="235"/>
      <c r="TLT80" s="6"/>
      <c r="TLU80" s="6"/>
      <c r="TLV80" s="6"/>
      <c r="TLW80" s="246"/>
      <c r="TLX80" s="251"/>
      <c r="TLY80" s="250"/>
      <c r="TLZ80" s="235"/>
      <c r="TMA80" s="235"/>
      <c r="TMB80" s="235"/>
      <c r="TMC80" s="99"/>
      <c r="TMD80" s="235"/>
      <c r="TME80" s="235"/>
      <c r="TMF80" s="235"/>
      <c r="TMG80" s="226"/>
      <c r="TMH80" s="252"/>
      <c r="TMI80" s="253"/>
      <c r="TMJ80" s="228"/>
      <c r="TMK80" s="229"/>
      <c r="TML80" s="99"/>
      <c r="TMM80" s="254"/>
      <c r="TMN80" s="235"/>
      <c r="TMO80" s="231"/>
      <c r="TMP80" s="231"/>
      <c r="TMQ80" s="140"/>
      <c r="TMR80" s="235"/>
      <c r="TMS80" s="6"/>
      <c r="TMT80" s="6"/>
      <c r="TMU80" s="6"/>
      <c r="TMV80" s="246"/>
      <c r="TMW80" s="251"/>
      <c r="TMX80" s="250"/>
      <c r="TMY80" s="235"/>
      <c r="TMZ80" s="235"/>
      <c r="TNA80" s="235"/>
      <c r="TNB80" s="99"/>
      <c r="TNC80" s="235"/>
      <c r="TND80" s="235"/>
      <c r="TNE80" s="235"/>
      <c r="TNF80" s="226"/>
      <c r="TNG80" s="252"/>
      <c r="TNH80" s="253"/>
      <c r="TNI80" s="228"/>
      <c r="TNJ80" s="229"/>
      <c r="TNK80" s="99"/>
      <c r="TNL80" s="254"/>
      <c r="TNM80" s="235"/>
      <c r="TNN80" s="231"/>
      <c r="TNO80" s="231"/>
      <c r="TNP80" s="140"/>
      <c r="TNQ80" s="235"/>
      <c r="TNR80" s="6"/>
      <c r="TNS80" s="6"/>
      <c r="TNT80" s="6"/>
      <c r="TNU80" s="246"/>
      <c r="TNV80" s="251"/>
      <c r="TNW80" s="250"/>
      <c r="TNX80" s="235"/>
      <c r="TNY80" s="235"/>
      <c r="TNZ80" s="235"/>
      <c r="TOA80" s="99"/>
      <c r="TOB80" s="235"/>
      <c r="TOC80" s="235"/>
      <c r="TOD80" s="235"/>
      <c r="TOE80" s="226"/>
      <c r="TOF80" s="252"/>
      <c r="TOG80" s="253"/>
      <c r="TOH80" s="228"/>
      <c r="TOI80" s="229"/>
      <c r="TOJ80" s="99"/>
      <c r="TOK80" s="254"/>
      <c r="TOL80" s="235"/>
      <c r="TOM80" s="231"/>
      <c r="TON80" s="231"/>
      <c r="TOO80" s="140"/>
      <c r="TOP80" s="235"/>
      <c r="TOQ80" s="6"/>
      <c r="TOR80" s="6"/>
      <c r="TOS80" s="6"/>
      <c r="TOT80" s="246"/>
      <c r="TOU80" s="251"/>
      <c r="TOV80" s="250"/>
      <c r="TOW80" s="235"/>
      <c r="TOX80" s="235"/>
      <c r="TOY80" s="235"/>
      <c r="TOZ80" s="99"/>
      <c r="TPA80" s="235"/>
      <c r="TPB80" s="235"/>
      <c r="TPC80" s="235"/>
      <c r="TPD80" s="226"/>
      <c r="TPE80" s="252"/>
      <c r="TPF80" s="253"/>
      <c r="TPG80" s="228"/>
      <c r="TPH80" s="229"/>
      <c r="TPI80" s="99"/>
      <c r="TPJ80" s="254"/>
      <c r="TPK80" s="235"/>
      <c r="TPL80" s="231"/>
      <c r="TPM80" s="231"/>
      <c r="TPN80" s="140"/>
      <c r="TPO80" s="235"/>
      <c r="TPP80" s="6"/>
      <c r="TPQ80" s="6"/>
      <c r="TPR80" s="6"/>
      <c r="TPS80" s="246"/>
      <c r="TPT80" s="251"/>
      <c r="TPU80" s="250"/>
      <c r="TPV80" s="235"/>
      <c r="TPW80" s="235"/>
      <c r="TPX80" s="235"/>
      <c r="TPY80" s="99"/>
      <c r="TPZ80" s="235"/>
      <c r="TQA80" s="235"/>
      <c r="TQB80" s="235"/>
      <c r="TQC80" s="226"/>
      <c r="TQD80" s="252"/>
      <c r="TQE80" s="253"/>
      <c r="TQF80" s="228"/>
      <c r="TQG80" s="229"/>
      <c r="TQH80" s="99"/>
      <c r="TQI80" s="254"/>
      <c r="TQJ80" s="235"/>
      <c r="TQK80" s="231"/>
      <c r="TQL80" s="231"/>
      <c r="TQM80" s="140"/>
      <c r="TQN80" s="235"/>
      <c r="TQO80" s="6"/>
      <c r="TQP80" s="6"/>
      <c r="TQQ80" s="6"/>
      <c r="TQR80" s="246"/>
      <c r="TQS80" s="251"/>
      <c r="TQT80" s="250"/>
      <c r="TQU80" s="235"/>
      <c r="TQV80" s="235"/>
      <c r="TQW80" s="235"/>
      <c r="TQX80" s="99"/>
      <c r="TQY80" s="235"/>
      <c r="TQZ80" s="235"/>
      <c r="TRA80" s="235"/>
      <c r="TRB80" s="226"/>
      <c r="TRC80" s="252"/>
      <c r="TRD80" s="253"/>
      <c r="TRE80" s="228"/>
      <c r="TRF80" s="229"/>
      <c r="TRG80" s="99"/>
      <c r="TRH80" s="254"/>
      <c r="TRI80" s="235"/>
      <c r="TRJ80" s="231"/>
      <c r="TRK80" s="231"/>
      <c r="TRL80" s="140"/>
      <c r="TRM80" s="235"/>
      <c r="TRN80" s="6"/>
      <c r="TRO80" s="6"/>
      <c r="TRP80" s="6"/>
      <c r="TRQ80" s="246"/>
      <c r="TRR80" s="251"/>
      <c r="TRS80" s="250"/>
      <c r="TRT80" s="235"/>
      <c r="TRU80" s="235"/>
      <c r="TRV80" s="235"/>
      <c r="TRW80" s="99"/>
      <c r="TRX80" s="235"/>
      <c r="TRY80" s="235"/>
      <c r="TRZ80" s="235"/>
      <c r="TSA80" s="226"/>
      <c r="TSB80" s="252"/>
      <c r="TSC80" s="253"/>
      <c r="TSD80" s="228"/>
      <c r="TSE80" s="229"/>
      <c r="TSF80" s="99"/>
      <c r="TSG80" s="254"/>
      <c r="TSH80" s="235"/>
      <c r="TSI80" s="231"/>
      <c r="TSJ80" s="231"/>
      <c r="TSK80" s="140"/>
      <c r="TSL80" s="235"/>
      <c r="TSM80" s="6"/>
      <c r="TSN80" s="6"/>
      <c r="TSO80" s="6"/>
      <c r="TSP80" s="246"/>
      <c r="TSQ80" s="251"/>
      <c r="TSR80" s="250"/>
      <c r="TSS80" s="235"/>
      <c r="TST80" s="235"/>
      <c r="TSU80" s="235"/>
      <c r="TSV80" s="99"/>
      <c r="TSW80" s="235"/>
      <c r="TSX80" s="235"/>
      <c r="TSY80" s="235"/>
      <c r="TSZ80" s="226"/>
      <c r="TTA80" s="252"/>
      <c r="TTB80" s="253"/>
      <c r="TTC80" s="228"/>
      <c r="TTD80" s="229"/>
      <c r="TTE80" s="99"/>
      <c r="TTF80" s="254"/>
      <c r="TTG80" s="235"/>
      <c r="TTH80" s="231"/>
      <c r="TTI80" s="231"/>
      <c r="TTJ80" s="140"/>
      <c r="TTK80" s="235"/>
      <c r="TTL80" s="6"/>
      <c r="TTM80" s="6"/>
      <c r="TTN80" s="6"/>
      <c r="TTO80" s="246"/>
      <c r="TTP80" s="251"/>
      <c r="TTQ80" s="250"/>
      <c r="TTR80" s="235"/>
      <c r="TTS80" s="235"/>
      <c r="TTT80" s="235"/>
      <c r="TTU80" s="99"/>
      <c r="TTV80" s="235"/>
      <c r="TTW80" s="235"/>
      <c r="TTX80" s="235"/>
      <c r="TTY80" s="226"/>
      <c r="TTZ80" s="252"/>
      <c r="TUA80" s="253"/>
      <c r="TUB80" s="228"/>
      <c r="TUC80" s="229"/>
      <c r="TUD80" s="99"/>
      <c r="TUE80" s="254"/>
      <c r="TUF80" s="235"/>
      <c r="TUG80" s="231"/>
      <c r="TUH80" s="231"/>
      <c r="TUI80" s="140"/>
      <c r="TUJ80" s="235"/>
      <c r="TUK80" s="6"/>
      <c r="TUL80" s="6"/>
      <c r="TUM80" s="6"/>
      <c r="TUN80" s="246"/>
      <c r="TUO80" s="251"/>
      <c r="TUP80" s="250"/>
      <c r="TUQ80" s="235"/>
      <c r="TUR80" s="235"/>
      <c r="TUS80" s="235"/>
      <c r="TUT80" s="99"/>
      <c r="TUU80" s="235"/>
      <c r="TUV80" s="235"/>
      <c r="TUW80" s="235"/>
      <c r="TUX80" s="226"/>
      <c r="TUY80" s="252"/>
      <c r="TUZ80" s="253"/>
      <c r="TVA80" s="228"/>
      <c r="TVB80" s="229"/>
      <c r="TVC80" s="99"/>
      <c r="TVD80" s="254"/>
      <c r="TVE80" s="235"/>
      <c r="TVF80" s="231"/>
      <c r="TVG80" s="231"/>
      <c r="TVH80" s="140"/>
      <c r="TVI80" s="235"/>
      <c r="TVJ80" s="6"/>
      <c r="TVK80" s="6"/>
      <c r="TVL80" s="6"/>
      <c r="TVM80" s="246"/>
      <c r="TVN80" s="251"/>
      <c r="TVO80" s="250"/>
      <c r="TVP80" s="235"/>
      <c r="TVQ80" s="235"/>
      <c r="TVR80" s="235"/>
      <c r="TVS80" s="99"/>
      <c r="TVT80" s="235"/>
      <c r="TVU80" s="235"/>
      <c r="TVV80" s="235"/>
      <c r="TVW80" s="226"/>
      <c r="TVX80" s="252"/>
      <c r="TVY80" s="253"/>
      <c r="TVZ80" s="228"/>
      <c r="TWA80" s="229"/>
      <c r="TWB80" s="99"/>
      <c r="TWC80" s="254"/>
      <c r="TWD80" s="235"/>
      <c r="TWE80" s="231"/>
      <c r="TWF80" s="231"/>
      <c r="TWG80" s="140"/>
      <c r="TWH80" s="235"/>
      <c r="TWI80" s="6"/>
      <c r="TWJ80" s="6"/>
      <c r="TWK80" s="6"/>
      <c r="TWL80" s="246"/>
      <c r="TWM80" s="251"/>
      <c r="TWN80" s="250"/>
      <c r="TWO80" s="235"/>
      <c r="TWP80" s="235"/>
      <c r="TWQ80" s="235"/>
      <c r="TWR80" s="99"/>
      <c r="TWS80" s="235"/>
      <c r="TWT80" s="235"/>
      <c r="TWU80" s="235"/>
      <c r="TWV80" s="226"/>
      <c r="TWW80" s="252"/>
      <c r="TWX80" s="253"/>
      <c r="TWY80" s="228"/>
      <c r="TWZ80" s="229"/>
      <c r="TXA80" s="99"/>
      <c r="TXB80" s="254"/>
      <c r="TXC80" s="235"/>
      <c r="TXD80" s="231"/>
      <c r="TXE80" s="231"/>
      <c r="TXF80" s="140"/>
      <c r="TXG80" s="235"/>
      <c r="TXH80" s="6"/>
      <c r="TXI80" s="6"/>
      <c r="TXJ80" s="6"/>
      <c r="TXK80" s="246"/>
      <c r="TXL80" s="251"/>
      <c r="TXM80" s="250"/>
      <c r="TXN80" s="235"/>
      <c r="TXO80" s="235"/>
      <c r="TXP80" s="235"/>
      <c r="TXQ80" s="99"/>
      <c r="TXR80" s="235"/>
      <c r="TXS80" s="235"/>
      <c r="TXT80" s="235"/>
      <c r="TXU80" s="226"/>
      <c r="TXV80" s="252"/>
      <c r="TXW80" s="253"/>
      <c r="TXX80" s="228"/>
      <c r="TXY80" s="229"/>
      <c r="TXZ80" s="99"/>
      <c r="TYA80" s="254"/>
      <c r="TYB80" s="235"/>
      <c r="TYC80" s="231"/>
      <c r="TYD80" s="231"/>
      <c r="TYE80" s="140"/>
      <c r="TYF80" s="235"/>
      <c r="TYG80" s="6"/>
      <c r="TYH80" s="6"/>
      <c r="TYI80" s="6"/>
      <c r="TYJ80" s="246"/>
      <c r="TYK80" s="251"/>
      <c r="TYL80" s="250"/>
      <c r="TYM80" s="235"/>
      <c r="TYN80" s="235"/>
      <c r="TYO80" s="235"/>
      <c r="TYP80" s="99"/>
      <c r="TYQ80" s="235"/>
      <c r="TYR80" s="235"/>
      <c r="TYS80" s="235"/>
      <c r="TYT80" s="226"/>
      <c r="TYU80" s="252"/>
      <c r="TYV80" s="253"/>
      <c r="TYW80" s="228"/>
      <c r="TYX80" s="229"/>
      <c r="TYY80" s="99"/>
      <c r="TYZ80" s="254"/>
      <c r="TZA80" s="235"/>
      <c r="TZB80" s="231"/>
      <c r="TZC80" s="231"/>
      <c r="TZD80" s="140"/>
      <c r="TZE80" s="235"/>
      <c r="TZF80" s="6"/>
      <c r="TZG80" s="6"/>
      <c r="TZH80" s="6"/>
      <c r="TZI80" s="246"/>
      <c r="TZJ80" s="251"/>
      <c r="TZK80" s="250"/>
      <c r="TZL80" s="235"/>
      <c r="TZM80" s="235"/>
      <c r="TZN80" s="235"/>
      <c r="TZO80" s="99"/>
      <c r="TZP80" s="235"/>
      <c r="TZQ80" s="235"/>
      <c r="TZR80" s="235"/>
      <c r="TZS80" s="226"/>
      <c r="TZT80" s="252"/>
      <c r="TZU80" s="253"/>
      <c r="TZV80" s="228"/>
      <c r="TZW80" s="229"/>
      <c r="TZX80" s="99"/>
      <c r="TZY80" s="254"/>
      <c r="TZZ80" s="235"/>
      <c r="UAA80" s="231"/>
      <c r="UAB80" s="231"/>
      <c r="UAC80" s="140"/>
      <c r="UAD80" s="235"/>
      <c r="UAE80" s="6"/>
      <c r="UAF80" s="6"/>
      <c r="UAG80" s="6"/>
      <c r="UAH80" s="246"/>
      <c r="UAI80" s="251"/>
      <c r="UAJ80" s="250"/>
      <c r="UAK80" s="235"/>
      <c r="UAL80" s="235"/>
      <c r="UAM80" s="235"/>
      <c r="UAN80" s="99"/>
      <c r="UAO80" s="235"/>
      <c r="UAP80" s="235"/>
      <c r="UAQ80" s="235"/>
      <c r="UAR80" s="226"/>
      <c r="UAS80" s="252"/>
      <c r="UAT80" s="253"/>
      <c r="UAU80" s="228"/>
      <c r="UAV80" s="229"/>
      <c r="UAW80" s="99"/>
      <c r="UAX80" s="254"/>
      <c r="UAY80" s="235"/>
      <c r="UAZ80" s="231"/>
      <c r="UBA80" s="231"/>
      <c r="UBB80" s="140"/>
      <c r="UBC80" s="235"/>
      <c r="UBD80" s="6"/>
      <c r="UBE80" s="6"/>
      <c r="UBF80" s="6"/>
      <c r="UBG80" s="246"/>
      <c r="UBH80" s="251"/>
      <c r="UBI80" s="250"/>
      <c r="UBJ80" s="235"/>
      <c r="UBK80" s="235"/>
      <c r="UBL80" s="235"/>
      <c r="UBM80" s="99"/>
      <c r="UBN80" s="235"/>
      <c r="UBO80" s="235"/>
      <c r="UBP80" s="235"/>
      <c r="UBQ80" s="226"/>
      <c r="UBR80" s="252"/>
      <c r="UBS80" s="253"/>
      <c r="UBT80" s="228"/>
      <c r="UBU80" s="229"/>
      <c r="UBV80" s="99"/>
      <c r="UBW80" s="254"/>
      <c r="UBX80" s="235"/>
      <c r="UBY80" s="231"/>
      <c r="UBZ80" s="231"/>
      <c r="UCA80" s="140"/>
      <c r="UCB80" s="235"/>
      <c r="UCC80" s="6"/>
      <c r="UCD80" s="6"/>
      <c r="UCE80" s="6"/>
      <c r="UCF80" s="246"/>
      <c r="UCG80" s="251"/>
      <c r="UCH80" s="250"/>
      <c r="UCI80" s="235"/>
      <c r="UCJ80" s="235"/>
      <c r="UCK80" s="235"/>
      <c r="UCL80" s="99"/>
      <c r="UCM80" s="235"/>
      <c r="UCN80" s="235"/>
      <c r="UCO80" s="235"/>
      <c r="UCP80" s="226"/>
      <c r="UCQ80" s="252"/>
      <c r="UCR80" s="253"/>
      <c r="UCS80" s="228"/>
      <c r="UCT80" s="229"/>
      <c r="UCU80" s="99"/>
      <c r="UCV80" s="254"/>
      <c r="UCW80" s="235"/>
      <c r="UCX80" s="231"/>
      <c r="UCY80" s="231"/>
      <c r="UCZ80" s="140"/>
      <c r="UDA80" s="235"/>
      <c r="UDB80" s="6"/>
      <c r="UDC80" s="6"/>
      <c r="UDD80" s="6"/>
      <c r="UDE80" s="246"/>
      <c r="UDF80" s="251"/>
      <c r="UDG80" s="250"/>
      <c r="UDH80" s="235"/>
      <c r="UDI80" s="235"/>
      <c r="UDJ80" s="235"/>
      <c r="UDK80" s="99"/>
      <c r="UDL80" s="235"/>
      <c r="UDM80" s="235"/>
      <c r="UDN80" s="235"/>
      <c r="UDO80" s="226"/>
      <c r="UDP80" s="252"/>
      <c r="UDQ80" s="253"/>
      <c r="UDR80" s="228"/>
      <c r="UDS80" s="229"/>
      <c r="UDT80" s="99"/>
      <c r="UDU80" s="254"/>
      <c r="UDV80" s="235"/>
      <c r="UDW80" s="231"/>
      <c r="UDX80" s="231"/>
      <c r="UDY80" s="140"/>
      <c r="UDZ80" s="235"/>
      <c r="UEA80" s="6"/>
      <c r="UEB80" s="6"/>
      <c r="UEC80" s="6"/>
      <c r="UED80" s="246"/>
      <c r="UEE80" s="251"/>
      <c r="UEF80" s="250"/>
      <c r="UEG80" s="235"/>
      <c r="UEH80" s="235"/>
      <c r="UEI80" s="235"/>
      <c r="UEJ80" s="99"/>
      <c r="UEK80" s="235"/>
      <c r="UEL80" s="235"/>
      <c r="UEM80" s="235"/>
      <c r="UEN80" s="226"/>
      <c r="UEO80" s="252"/>
      <c r="UEP80" s="253"/>
      <c r="UEQ80" s="228"/>
      <c r="UER80" s="229"/>
      <c r="UES80" s="99"/>
      <c r="UET80" s="254"/>
      <c r="UEU80" s="235"/>
      <c r="UEV80" s="231"/>
      <c r="UEW80" s="231"/>
      <c r="UEX80" s="140"/>
      <c r="UEY80" s="235"/>
      <c r="UEZ80" s="6"/>
      <c r="UFA80" s="6"/>
      <c r="UFB80" s="6"/>
      <c r="UFC80" s="246"/>
      <c r="UFD80" s="251"/>
      <c r="UFE80" s="250"/>
      <c r="UFF80" s="235"/>
      <c r="UFG80" s="235"/>
      <c r="UFH80" s="235"/>
      <c r="UFI80" s="99"/>
      <c r="UFJ80" s="235"/>
      <c r="UFK80" s="235"/>
      <c r="UFL80" s="235"/>
      <c r="UFM80" s="226"/>
      <c r="UFN80" s="252"/>
      <c r="UFO80" s="253"/>
      <c r="UFP80" s="228"/>
      <c r="UFQ80" s="229"/>
      <c r="UFR80" s="99"/>
      <c r="UFS80" s="254"/>
      <c r="UFT80" s="235"/>
      <c r="UFU80" s="231"/>
      <c r="UFV80" s="231"/>
      <c r="UFW80" s="140"/>
      <c r="UFX80" s="235"/>
      <c r="UFY80" s="6"/>
      <c r="UFZ80" s="6"/>
      <c r="UGA80" s="6"/>
      <c r="UGB80" s="246"/>
      <c r="UGC80" s="251"/>
      <c r="UGD80" s="250"/>
      <c r="UGE80" s="235"/>
      <c r="UGF80" s="235"/>
      <c r="UGG80" s="235"/>
      <c r="UGH80" s="99"/>
      <c r="UGI80" s="235"/>
      <c r="UGJ80" s="235"/>
      <c r="UGK80" s="235"/>
      <c r="UGL80" s="226"/>
      <c r="UGM80" s="252"/>
      <c r="UGN80" s="253"/>
      <c r="UGO80" s="228"/>
      <c r="UGP80" s="229"/>
      <c r="UGQ80" s="99"/>
      <c r="UGR80" s="254"/>
      <c r="UGS80" s="235"/>
      <c r="UGT80" s="231"/>
      <c r="UGU80" s="231"/>
      <c r="UGV80" s="140"/>
      <c r="UGW80" s="235"/>
      <c r="UGX80" s="6"/>
      <c r="UGY80" s="6"/>
      <c r="UGZ80" s="6"/>
      <c r="UHA80" s="246"/>
      <c r="UHB80" s="251"/>
      <c r="UHC80" s="250"/>
      <c r="UHD80" s="235"/>
      <c r="UHE80" s="235"/>
      <c r="UHF80" s="235"/>
      <c r="UHG80" s="99"/>
      <c r="UHH80" s="235"/>
      <c r="UHI80" s="235"/>
      <c r="UHJ80" s="235"/>
      <c r="UHK80" s="226"/>
      <c r="UHL80" s="252"/>
      <c r="UHM80" s="253"/>
      <c r="UHN80" s="228"/>
      <c r="UHO80" s="229"/>
      <c r="UHP80" s="99"/>
      <c r="UHQ80" s="254"/>
      <c r="UHR80" s="235"/>
      <c r="UHS80" s="231"/>
      <c r="UHT80" s="231"/>
      <c r="UHU80" s="140"/>
      <c r="UHV80" s="235"/>
      <c r="UHW80" s="6"/>
      <c r="UHX80" s="6"/>
      <c r="UHY80" s="6"/>
      <c r="UHZ80" s="246"/>
      <c r="UIA80" s="251"/>
      <c r="UIB80" s="250"/>
      <c r="UIC80" s="235"/>
      <c r="UID80" s="235"/>
      <c r="UIE80" s="235"/>
      <c r="UIF80" s="99"/>
      <c r="UIG80" s="235"/>
      <c r="UIH80" s="235"/>
      <c r="UII80" s="235"/>
      <c r="UIJ80" s="226"/>
      <c r="UIK80" s="252"/>
      <c r="UIL80" s="253"/>
      <c r="UIM80" s="228"/>
      <c r="UIN80" s="229"/>
      <c r="UIO80" s="99"/>
      <c r="UIP80" s="254"/>
      <c r="UIQ80" s="235"/>
      <c r="UIR80" s="231"/>
      <c r="UIS80" s="231"/>
      <c r="UIT80" s="140"/>
      <c r="UIU80" s="235"/>
      <c r="UIV80" s="6"/>
      <c r="UIW80" s="6"/>
      <c r="UIX80" s="6"/>
      <c r="UIY80" s="246"/>
      <c r="UIZ80" s="251"/>
      <c r="UJA80" s="250"/>
      <c r="UJB80" s="235"/>
      <c r="UJC80" s="235"/>
      <c r="UJD80" s="235"/>
      <c r="UJE80" s="99"/>
      <c r="UJF80" s="235"/>
      <c r="UJG80" s="235"/>
      <c r="UJH80" s="235"/>
      <c r="UJI80" s="226"/>
      <c r="UJJ80" s="252"/>
      <c r="UJK80" s="253"/>
      <c r="UJL80" s="228"/>
      <c r="UJM80" s="229"/>
      <c r="UJN80" s="99"/>
      <c r="UJO80" s="254"/>
      <c r="UJP80" s="235"/>
      <c r="UJQ80" s="231"/>
      <c r="UJR80" s="231"/>
      <c r="UJS80" s="140"/>
      <c r="UJT80" s="235"/>
      <c r="UJU80" s="6"/>
      <c r="UJV80" s="6"/>
      <c r="UJW80" s="6"/>
      <c r="UJX80" s="246"/>
      <c r="UJY80" s="251"/>
      <c r="UJZ80" s="250"/>
      <c r="UKA80" s="235"/>
      <c r="UKB80" s="235"/>
      <c r="UKC80" s="235"/>
      <c r="UKD80" s="99"/>
      <c r="UKE80" s="235"/>
      <c r="UKF80" s="235"/>
      <c r="UKG80" s="235"/>
      <c r="UKH80" s="226"/>
      <c r="UKI80" s="252"/>
      <c r="UKJ80" s="253"/>
      <c r="UKK80" s="228"/>
      <c r="UKL80" s="229"/>
      <c r="UKM80" s="99"/>
      <c r="UKN80" s="254"/>
      <c r="UKO80" s="235"/>
      <c r="UKP80" s="231"/>
      <c r="UKQ80" s="231"/>
      <c r="UKR80" s="140"/>
      <c r="UKS80" s="235"/>
      <c r="UKT80" s="6"/>
      <c r="UKU80" s="6"/>
      <c r="UKV80" s="6"/>
      <c r="UKW80" s="246"/>
      <c r="UKX80" s="251"/>
      <c r="UKY80" s="250"/>
      <c r="UKZ80" s="235"/>
      <c r="ULA80" s="235"/>
      <c r="ULB80" s="235"/>
      <c r="ULC80" s="99"/>
      <c r="ULD80" s="235"/>
      <c r="ULE80" s="235"/>
      <c r="ULF80" s="235"/>
      <c r="ULG80" s="226"/>
      <c r="ULH80" s="252"/>
      <c r="ULI80" s="253"/>
      <c r="ULJ80" s="228"/>
      <c r="ULK80" s="229"/>
      <c r="ULL80" s="99"/>
      <c r="ULM80" s="254"/>
      <c r="ULN80" s="235"/>
      <c r="ULO80" s="231"/>
      <c r="ULP80" s="231"/>
      <c r="ULQ80" s="140"/>
      <c r="ULR80" s="235"/>
      <c r="ULS80" s="6"/>
      <c r="ULT80" s="6"/>
      <c r="ULU80" s="6"/>
      <c r="ULV80" s="246"/>
      <c r="ULW80" s="251"/>
      <c r="ULX80" s="250"/>
      <c r="ULY80" s="235"/>
      <c r="ULZ80" s="235"/>
      <c r="UMA80" s="235"/>
      <c r="UMB80" s="99"/>
      <c r="UMC80" s="235"/>
      <c r="UMD80" s="235"/>
      <c r="UME80" s="235"/>
      <c r="UMF80" s="226"/>
      <c r="UMG80" s="252"/>
      <c r="UMH80" s="253"/>
      <c r="UMI80" s="228"/>
      <c r="UMJ80" s="229"/>
      <c r="UMK80" s="99"/>
      <c r="UML80" s="254"/>
      <c r="UMM80" s="235"/>
      <c r="UMN80" s="231"/>
      <c r="UMO80" s="231"/>
      <c r="UMP80" s="140"/>
      <c r="UMQ80" s="235"/>
      <c r="UMR80" s="6"/>
      <c r="UMS80" s="6"/>
      <c r="UMT80" s="6"/>
      <c r="UMU80" s="246"/>
      <c r="UMV80" s="251"/>
      <c r="UMW80" s="250"/>
      <c r="UMX80" s="235"/>
      <c r="UMY80" s="235"/>
      <c r="UMZ80" s="235"/>
      <c r="UNA80" s="99"/>
      <c r="UNB80" s="235"/>
      <c r="UNC80" s="235"/>
      <c r="UND80" s="235"/>
      <c r="UNE80" s="226"/>
      <c r="UNF80" s="252"/>
      <c r="UNG80" s="253"/>
      <c r="UNH80" s="228"/>
      <c r="UNI80" s="229"/>
      <c r="UNJ80" s="99"/>
      <c r="UNK80" s="254"/>
      <c r="UNL80" s="235"/>
      <c r="UNM80" s="231"/>
      <c r="UNN80" s="231"/>
      <c r="UNO80" s="140"/>
      <c r="UNP80" s="235"/>
      <c r="UNQ80" s="6"/>
      <c r="UNR80" s="6"/>
      <c r="UNS80" s="6"/>
      <c r="UNT80" s="246"/>
      <c r="UNU80" s="251"/>
      <c r="UNV80" s="250"/>
      <c r="UNW80" s="235"/>
      <c r="UNX80" s="235"/>
      <c r="UNY80" s="235"/>
      <c r="UNZ80" s="99"/>
      <c r="UOA80" s="235"/>
      <c r="UOB80" s="235"/>
      <c r="UOC80" s="235"/>
      <c r="UOD80" s="226"/>
      <c r="UOE80" s="252"/>
      <c r="UOF80" s="253"/>
      <c r="UOG80" s="228"/>
      <c r="UOH80" s="229"/>
      <c r="UOI80" s="99"/>
      <c r="UOJ80" s="254"/>
      <c r="UOK80" s="235"/>
      <c r="UOL80" s="231"/>
      <c r="UOM80" s="231"/>
      <c r="UON80" s="140"/>
      <c r="UOO80" s="235"/>
      <c r="UOP80" s="6"/>
      <c r="UOQ80" s="6"/>
      <c r="UOR80" s="6"/>
      <c r="UOS80" s="246"/>
      <c r="UOT80" s="251"/>
      <c r="UOU80" s="250"/>
      <c r="UOV80" s="235"/>
      <c r="UOW80" s="235"/>
      <c r="UOX80" s="235"/>
      <c r="UOY80" s="99"/>
      <c r="UOZ80" s="235"/>
      <c r="UPA80" s="235"/>
      <c r="UPB80" s="235"/>
      <c r="UPC80" s="226"/>
      <c r="UPD80" s="252"/>
      <c r="UPE80" s="253"/>
      <c r="UPF80" s="228"/>
      <c r="UPG80" s="229"/>
      <c r="UPH80" s="99"/>
      <c r="UPI80" s="254"/>
      <c r="UPJ80" s="235"/>
      <c r="UPK80" s="231"/>
      <c r="UPL80" s="231"/>
      <c r="UPM80" s="140"/>
      <c r="UPN80" s="235"/>
      <c r="UPO80" s="6"/>
      <c r="UPP80" s="6"/>
      <c r="UPQ80" s="6"/>
      <c r="UPR80" s="246"/>
      <c r="UPS80" s="251"/>
      <c r="UPT80" s="250"/>
      <c r="UPU80" s="235"/>
      <c r="UPV80" s="235"/>
      <c r="UPW80" s="235"/>
      <c r="UPX80" s="99"/>
      <c r="UPY80" s="235"/>
      <c r="UPZ80" s="235"/>
      <c r="UQA80" s="235"/>
      <c r="UQB80" s="226"/>
      <c r="UQC80" s="252"/>
      <c r="UQD80" s="253"/>
      <c r="UQE80" s="228"/>
      <c r="UQF80" s="229"/>
      <c r="UQG80" s="99"/>
      <c r="UQH80" s="254"/>
      <c r="UQI80" s="235"/>
      <c r="UQJ80" s="231"/>
      <c r="UQK80" s="231"/>
      <c r="UQL80" s="140"/>
      <c r="UQM80" s="235"/>
      <c r="UQN80" s="6"/>
      <c r="UQO80" s="6"/>
      <c r="UQP80" s="6"/>
      <c r="UQQ80" s="246"/>
      <c r="UQR80" s="251"/>
      <c r="UQS80" s="250"/>
      <c r="UQT80" s="235"/>
      <c r="UQU80" s="235"/>
      <c r="UQV80" s="235"/>
      <c r="UQW80" s="99"/>
      <c r="UQX80" s="235"/>
      <c r="UQY80" s="235"/>
      <c r="UQZ80" s="235"/>
      <c r="URA80" s="226"/>
      <c r="URB80" s="252"/>
      <c r="URC80" s="253"/>
      <c r="URD80" s="228"/>
      <c r="URE80" s="229"/>
      <c r="URF80" s="99"/>
      <c r="URG80" s="254"/>
      <c r="URH80" s="235"/>
      <c r="URI80" s="231"/>
      <c r="URJ80" s="231"/>
      <c r="URK80" s="140"/>
      <c r="URL80" s="235"/>
      <c r="URM80" s="6"/>
      <c r="URN80" s="6"/>
      <c r="URO80" s="6"/>
      <c r="URP80" s="246"/>
      <c r="URQ80" s="251"/>
      <c r="URR80" s="250"/>
      <c r="URS80" s="235"/>
      <c r="URT80" s="235"/>
      <c r="URU80" s="235"/>
      <c r="URV80" s="99"/>
      <c r="URW80" s="235"/>
      <c r="URX80" s="235"/>
      <c r="URY80" s="235"/>
      <c r="URZ80" s="226"/>
      <c r="USA80" s="252"/>
      <c r="USB80" s="253"/>
      <c r="USC80" s="228"/>
      <c r="USD80" s="229"/>
      <c r="USE80" s="99"/>
      <c r="USF80" s="254"/>
      <c r="USG80" s="235"/>
      <c r="USH80" s="231"/>
      <c r="USI80" s="231"/>
      <c r="USJ80" s="140"/>
      <c r="USK80" s="235"/>
      <c r="USL80" s="6"/>
      <c r="USM80" s="6"/>
      <c r="USN80" s="6"/>
      <c r="USO80" s="246"/>
      <c r="USP80" s="251"/>
      <c r="USQ80" s="250"/>
      <c r="USR80" s="235"/>
      <c r="USS80" s="235"/>
      <c r="UST80" s="235"/>
      <c r="USU80" s="99"/>
      <c r="USV80" s="235"/>
      <c r="USW80" s="235"/>
      <c r="USX80" s="235"/>
      <c r="USY80" s="226"/>
      <c r="USZ80" s="252"/>
      <c r="UTA80" s="253"/>
      <c r="UTB80" s="228"/>
      <c r="UTC80" s="229"/>
      <c r="UTD80" s="99"/>
      <c r="UTE80" s="254"/>
      <c r="UTF80" s="235"/>
      <c r="UTG80" s="231"/>
      <c r="UTH80" s="231"/>
      <c r="UTI80" s="140"/>
      <c r="UTJ80" s="235"/>
      <c r="UTK80" s="6"/>
      <c r="UTL80" s="6"/>
      <c r="UTM80" s="6"/>
      <c r="UTN80" s="246"/>
      <c r="UTO80" s="251"/>
      <c r="UTP80" s="250"/>
      <c r="UTQ80" s="235"/>
      <c r="UTR80" s="235"/>
      <c r="UTS80" s="235"/>
      <c r="UTT80" s="99"/>
      <c r="UTU80" s="235"/>
      <c r="UTV80" s="235"/>
      <c r="UTW80" s="235"/>
      <c r="UTX80" s="226"/>
      <c r="UTY80" s="252"/>
      <c r="UTZ80" s="253"/>
      <c r="UUA80" s="228"/>
      <c r="UUB80" s="229"/>
      <c r="UUC80" s="99"/>
      <c r="UUD80" s="254"/>
      <c r="UUE80" s="235"/>
      <c r="UUF80" s="231"/>
      <c r="UUG80" s="231"/>
      <c r="UUH80" s="140"/>
      <c r="UUI80" s="235"/>
      <c r="UUJ80" s="6"/>
      <c r="UUK80" s="6"/>
      <c r="UUL80" s="6"/>
      <c r="UUM80" s="246"/>
      <c r="UUN80" s="251"/>
      <c r="UUO80" s="250"/>
      <c r="UUP80" s="235"/>
      <c r="UUQ80" s="235"/>
      <c r="UUR80" s="235"/>
      <c r="UUS80" s="99"/>
      <c r="UUT80" s="235"/>
      <c r="UUU80" s="235"/>
      <c r="UUV80" s="235"/>
      <c r="UUW80" s="226"/>
      <c r="UUX80" s="252"/>
      <c r="UUY80" s="253"/>
      <c r="UUZ80" s="228"/>
      <c r="UVA80" s="229"/>
      <c r="UVB80" s="99"/>
      <c r="UVC80" s="254"/>
      <c r="UVD80" s="235"/>
      <c r="UVE80" s="231"/>
      <c r="UVF80" s="231"/>
      <c r="UVG80" s="140"/>
      <c r="UVH80" s="235"/>
      <c r="UVI80" s="6"/>
      <c r="UVJ80" s="6"/>
      <c r="UVK80" s="6"/>
      <c r="UVL80" s="246"/>
      <c r="UVM80" s="251"/>
      <c r="UVN80" s="250"/>
      <c r="UVO80" s="235"/>
      <c r="UVP80" s="235"/>
      <c r="UVQ80" s="235"/>
      <c r="UVR80" s="99"/>
      <c r="UVS80" s="235"/>
      <c r="UVT80" s="235"/>
      <c r="UVU80" s="235"/>
      <c r="UVV80" s="226"/>
      <c r="UVW80" s="252"/>
      <c r="UVX80" s="253"/>
      <c r="UVY80" s="228"/>
      <c r="UVZ80" s="229"/>
      <c r="UWA80" s="99"/>
      <c r="UWB80" s="254"/>
      <c r="UWC80" s="235"/>
      <c r="UWD80" s="231"/>
      <c r="UWE80" s="231"/>
      <c r="UWF80" s="140"/>
      <c r="UWG80" s="235"/>
      <c r="UWH80" s="6"/>
      <c r="UWI80" s="6"/>
      <c r="UWJ80" s="6"/>
      <c r="UWK80" s="246"/>
      <c r="UWL80" s="251"/>
      <c r="UWM80" s="250"/>
      <c r="UWN80" s="235"/>
      <c r="UWO80" s="235"/>
      <c r="UWP80" s="235"/>
      <c r="UWQ80" s="99"/>
      <c r="UWR80" s="235"/>
      <c r="UWS80" s="235"/>
      <c r="UWT80" s="235"/>
      <c r="UWU80" s="226"/>
      <c r="UWV80" s="252"/>
      <c r="UWW80" s="253"/>
      <c r="UWX80" s="228"/>
      <c r="UWY80" s="229"/>
      <c r="UWZ80" s="99"/>
      <c r="UXA80" s="254"/>
      <c r="UXB80" s="235"/>
      <c r="UXC80" s="231"/>
      <c r="UXD80" s="231"/>
      <c r="UXE80" s="140"/>
      <c r="UXF80" s="235"/>
      <c r="UXG80" s="6"/>
      <c r="UXH80" s="6"/>
      <c r="UXI80" s="6"/>
      <c r="UXJ80" s="246"/>
      <c r="UXK80" s="251"/>
      <c r="UXL80" s="250"/>
      <c r="UXM80" s="235"/>
      <c r="UXN80" s="235"/>
      <c r="UXO80" s="235"/>
      <c r="UXP80" s="99"/>
      <c r="UXQ80" s="235"/>
      <c r="UXR80" s="235"/>
      <c r="UXS80" s="235"/>
      <c r="UXT80" s="226"/>
      <c r="UXU80" s="252"/>
      <c r="UXV80" s="253"/>
      <c r="UXW80" s="228"/>
      <c r="UXX80" s="229"/>
      <c r="UXY80" s="99"/>
      <c r="UXZ80" s="254"/>
      <c r="UYA80" s="235"/>
      <c r="UYB80" s="231"/>
      <c r="UYC80" s="231"/>
      <c r="UYD80" s="140"/>
      <c r="UYE80" s="235"/>
      <c r="UYF80" s="6"/>
      <c r="UYG80" s="6"/>
      <c r="UYH80" s="6"/>
      <c r="UYI80" s="246"/>
      <c r="UYJ80" s="251"/>
      <c r="UYK80" s="250"/>
      <c r="UYL80" s="235"/>
      <c r="UYM80" s="235"/>
      <c r="UYN80" s="235"/>
      <c r="UYO80" s="99"/>
      <c r="UYP80" s="235"/>
      <c r="UYQ80" s="235"/>
      <c r="UYR80" s="235"/>
      <c r="UYS80" s="226"/>
      <c r="UYT80" s="252"/>
      <c r="UYU80" s="253"/>
      <c r="UYV80" s="228"/>
      <c r="UYW80" s="229"/>
      <c r="UYX80" s="99"/>
      <c r="UYY80" s="254"/>
      <c r="UYZ80" s="235"/>
      <c r="UZA80" s="231"/>
      <c r="UZB80" s="231"/>
      <c r="UZC80" s="140"/>
      <c r="UZD80" s="235"/>
      <c r="UZE80" s="6"/>
      <c r="UZF80" s="6"/>
      <c r="UZG80" s="6"/>
      <c r="UZH80" s="246"/>
      <c r="UZI80" s="251"/>
      <c r="UZJ80" s="250"/>
      <c r="UZK80" s="235"/>
      <c r="UZL80" s="235"/>
      <c r="UZM80" s="235"/>
      <c r="UZN80" s="99"/>
      <c r="UZO80" s="235"/>
      <c r="UZP80" s="235"/>
      <c r="UZQ80" s="235"/>
      <c r="UZR80" s="226"/>
      <c r="UZS80" s="252"/>
      <c r="UZT80" s="253"/>
      <c r="UZU80" s="228"/>
      <c r="UZV80" s="229"/>
      <c r="UZW80" s="99"/>
      <c r="UZX80" s="254"/>
      <c r="UZY80" s="235"/>
      <c r="UZZ80" s="231"/>
      <c r="VAA80" s="231"/>
      <c r="VAB80" s="140"/>
      <c r="VAC80" s="235"/>
      <c r="VAD80" s="6"/>
      <c r="VAE80" s="6"/>
      <c r="VAF80" s="6"/>
      <c r="VAG80" s="246"/>
      <c r="VAH80" s="251"/>
      <c r="VAI80" s="250"/>
      <c r="VAJ80" s="235"/>
      <c r="VAK80" s="235"/>
      <c r="VAL80" s="235"/>
      <c r="VAM80" s="99"/>
      <c r="VAN80" s="235"/>
      <c r="VAO80" s="235"/>
      <c r="VAP80" s="235"/>
      <c r="VAQ80" s="226"/>
      <c r="VAR80" s="252"/>
      <c r="VAS80" s="253"/>
      <c r="VAT80" s="228"/>
      <c r="VAU80" s="229"/>
      <c r="VAV80" s="99"/>
      <c r="VAW80" s="254"/>
      <c r="VAX80" s="235"/>
      <c r="VAY80" s="231"/>
      <c r="VAZ80" s="231"/>
      <c r="VBA80" s="140"/>
      <c r="VBB80" s="235"/>
      <c r="VBC80" s="6"/>
      <c r="VBD80" s="6"/>
      <c r="VBE80" s="6"/>
      <c r="VBF80" s="246"/>
      <c r="VBG80" s="251"/>
      <c r="VBH80" s="250"/>
      <c r="VBI80" s="235"/>
      <c r="VBJ80" s="235"/>
      <c r="VBK80" s="235"/>
      <c r="VBL80" s="99"/>
      <c r="VBM80" s="235"/>
      <c r="VBN80" s="235"/>
      <c r="VBO80" s="235"/>
      <c r="VBP80" s="226"/>
      <c r="VBQ80" s="252"/>
      <c r="VBR80" s="253"/>
      <c r="VBS80" s="228"/>
      <c r="VBT80" s="229"/>
      <c r="VBU80" s="99"/>
      <c r="VBV80" s="254"/>
      <c r="VBW80" s="235"/>
      <c r="VBX80" s="231"/>
      <c r="VBY80" s="231"/>
      <c r="VBZ80" s="140"/>
      <c r="VCA80" s="235"/>
      <c r="VCB80" s="6"/>
      <c r="VCC80" s="6"/>
      <c r="VCD80" s="6"/>
      <c r="VCE80" s="246"/>
      <c r="VCF80" s="251"/>
      <c r="VCG80" s="250"/>
      <c r="VCH80" s="235"/>
      <c r="VCI80" s="235"/>
      <c r="VCJ80" s="235"/>
      <c r="VCK80" s="99"/>
      <c r="VCL80" s="235"/>
      <c r="VCM80" s="235"/>
      <c r="VCN80" s="235"/>
      <c r="VCO80" s="226"/>
      <c r="VCP80" s="252"/>
      <c r="VCQ80" s="253"/>
      <c r="VCR80" s="228"/>
      <c r="VCS80" s="229"/>
      <c r="VCT80" s="99"/>
      <c r="VCU80" s="254"/>
      <c r="VCV80" s="235"/>
      <c r="VCW80" s="231"/>
      <c r="VCX80" s="231"/>
      <c r="VCY80" s="140"/>
      <c r="VCZ80" s="235"/>
      <c r="VDA80" s="6"/>
      <c r="VDB80" s="6"/>
      <c r="VDC80" s="6"/>
      <c r="VDD80" s="246"/>
      <c r="VDE80" s="251"/>
      <c r="VDF80" s="250"/>
      <c r="VDG80" s="235"/>
      <c r="VDH80" s="235"/>
      <c r="VDI80" s="235"/>
      <c r="VDJ80" s="99"/>
      <c r="VDK80" s="235"/>
      <c r="VDL80" s="235"/>
      <c r="VDM80" s="235"/>
      <c r="VDN80" s="226"/>
      <c r="VDO80" s="252"/>
      <c r="VDP80" s="253"/>
      <c r="VDQ80" s="228"/>
      <c r="VDR80" s="229"/>
      <c r="VDS80" s="99"/>
      <c r="VDT80" s="254"/>
      <c r="VDU80" s="235"/>
      <c r="VDV80" s="231"/>
      <c r="VDW80" s="231"/>
      <c r="VDX80" s="140"/>
      <c r="VDY80" s="235"/>
      <c r="VDZ80" s="6"/>
      <c r="VEA80" s="6"/>
      <c r="VEB80" s="6"/>
      <c r="VEC80" s="246"/>
      <c r="VED80" s="251"/>
      <c r="VEE80" s="250"/>
      <c r="VEF80" s="235"/>
      <c r="VEG80" s="235"/>
      <c r="VEH80" s="235"/>
      <c r="VEI80" s="99"/>
      <c r="VEJ80" s="235"/>
      <c r="VEK80" s="235"/>
      <c r="VEL80" s="235"/>
      <c r="VEM80" s="226"/>
      <c r="VEN80" s="252"/>
      <c r="VEO80" s="253"/>
      <c r="VEP80" s="228"/>
      <c r="VEQ80" s="229"/>
      <c r="VER80" s="99"/>
      <c r="VES80" s="254"/>
      <c r="VET80" s="235"/>
      <c r="VEU80" s="231"/>
      <c r="VEV80" s="231"/>
      <c r="VEW80" s="140"/>
      <c r="VEX80" s="235"/>
      <c r="VEY80" s="6"/>
      <c r="VEZ80" s="6"/>
      <c r="VFA80" s="6"/>
      <c r="VFB80" s="246"/>
      <c r="VFC80" s="251"/>
      <c r="VFD80" s="250"/>
      <c r="VFE80" s="235"/>
      <c r="VFF80" s="235"/>
      <c r="VFG80" s="235"/>
      <c r="VFH80" s="99"/>
      <c r="VFI80" s="235"/>
      <c r="VFJ80" s="235"/>
      <c r="VFK80" s="235"/>
      <c r="VFL80" s="226"/>
      <c r="VFM80" s="252"/>
      <c r="VFN80" s="253"/>
      <c r="VFO80" s="228"/>
      <c r="VFP80" s="229"/>
      <c r="VFQ80" s="99"/>
      <c r="VFR80" s="254"/>
      <c r="VFS80" s="235"/>
      <c r="VFT80" s="231"/>
      <c r="VFU80" s="231"/>
      <c r="VFV80" s="140"/>
      <c r="VFW80" s="235"/>
      <c r="VFX80" s="6"/>
      <c r="VFY80" s="6"/>
      <c r="VFZ80" s="6"/>
      <c r="VGA80" s="246"/>
      <c r="VGB80" s="251"/>
      <c r="VGC80" s="250"/>
      <c r="VGD80" s="235"/>
      <c r="VGE80" s="235"/>
      <c r="VGF80" s="235"/>
      <c r="VGG80" s="99"/>
      <c r="VGH80" s="235"/>
      <c r="VGI80" s="235"/>
      <c r="VGJ80" s="235"/>
      <c r="VGK80" s="226"/>
      <c r="VGL80" s="252"/>
      <c r="VGM80" s="253"/>
      <c r="VGN80" s="228"/>
      <c r="VGO80" s="229"/>
      <c r="VGP80" s="99"/>
      <c r="VGQ80" s="254"/>
      <c r="VGR80" s="235"/>
      <c r="VGS80" s="231"/>
      <c r="VGT80" s="231"/>
      <c r="VGU80" s="140"/>
      <c r="VGV80" s="235"/>
      <c r="VGW80" s="6"/>
      <c r="VGX80" s="6"/>
      <c r="VGY80" s="6"/>
      <c r="VGZ80" s="246"/>
      <c r="VHA80" s="251"/>
      <c r="VHB80" s="250"/>
      <c r="VHC80" s="235"/>
      <c r="VHD80" s="235"/>
      <c r="VHE80" s="235"/>
      <c r="VHF80" s="99"/>
      <c r="VHG80" s="235"/>
      <c r="VHH80" s="235"/>
      <c r="VHI80" s="235"/>
      <c r="VHJ80" s="226"/>
      <c r="VHK80" s="252"/>
      <c r="VHL80" s="253"/>
      <c r="VHM80" s="228"/>
      <c r="VHN80" s="229"/>
      <c r="VHO80" s="99"/>
      <c r="VHP80" s="254"/>
      <c r="VHQ80" s="235"/>
      <c r="VHR80" s="231"/>
      <c r="VHS80" s="231"/>
      <c r="VHT80" s="140"/>
      <c r="VHU80" s="235"/>
      <c r="VHV80" s="6"/>
      <c r="VHW80" s="6"/>
      <c r="VHX80" s="6"/>
      <c r="VHY80" s="246"/>
      <c r="VHZ80" s="251"/>
      <c r="VIA80" s="250"/>
      <c r="VIB80" s="235"/>
      <c r="VIC80" s="235"/>
      <c r="VID80" s="235"/>
      <c r="VIE80" s="99"/>
      <c r="VIF80" s="235"/>
      <c r="VIG80" s="235"/>
      <c r="VIH80" s="235"/>
      <c r="VII80" s="226"/>
      <c r="VIJ80" s="252"/>
      <c r="VIK80" s="253"/>
      <c r="VIL80" s="228"/>
      <c r="VIM80" s="229"/>
      <c r="VIN80" s="99"/>
      <c r="VIO80" s="254"/>
      <c r="VIP80" s="235"/>
      <c r="VIQ80" s="231"/>
      <c r="VIR80" s="231"/>
      <c r="VIS80" s="140"/>
      <c r="VIT80" s="235"/>
      <c r="VIU80" s="6"/>
      <c r="VIV80" s="6"/>
      <c r="VIW80" s="6"/>
      <c r="VIX80" s="246"/>
      <c r="VIY80" s="251"/>
      <c r="VIZ80" s="250"/>
      <c r="VJA80" s="235"/>
      <c r="VJB80" s="235"/>
      <c r="VJC80" s="235"/>
      <c r="VJD80" s="99"/>
      <c r="VJE80" s="235"/>
      <c r="VJF80" s="235"/>
      <c r="VJG80" s="235"/>
      <c r="VJH80" s="226"/>
      <c r="VJI80" s="252"/>
      <c r="VJJ80" s="253"/>
      <c r="VJK80" s="228"/>
      <c r="VJL80" s="229"/>
      <c r="VJM80" s="99"/>
      <c r="VJN80" s="254"/>
      <c r="VJO80" s="235"/>
      <c r="VJP80" s="231"/>
      <c r="VJQ80" s="231"/>
      <c r="VJR80" s="140"/>
      <c r="VJS80" s="235"/>
      <c r="VJT80" s="6"/>
      <c r="VJU80" s="6"/>
      <c r="VJV80" s="6"/>
      <c r="VJW80" s="246"/>
      <c r="VJX80" s="251"/>
      <c r="VJY80" s="250"/>
      <c r="VJZ80" s="235"/>
      <c r="VKA80" s="235"/>
      <c r="VKB80" s="235"/>
      <c r="VKC80" s="99"/>
      <c r="VKD80" s="235"/>
      <c r="VKE80" s="235"/>
      <c r="VKF80" s="235"/>
      <c r="VKG80" s="226"/>
      <c r="VKH80" s="252"/>
      <c r="VKI80" s="253"/>
      <c r="VKJ80" s="228"/>
      <c r="VKK80" s="229"/>
      <c r="VKL80" s="99"/>
      <c r="VKM80" s="254"/>
      <c r="VKN80" s="235"/>
      <c r="VKO80" s="231"/>
      <c r="VKP80" s="231"/>
      <c r="VKQ80" s="140"/>
      <c r="VKR80" s="235"/>
      <c r="VKS80" s="6"/>
      <c r="VKT80" s="6"/>
      <c r="VKU80" s="6"/>
      <c r="VKV80" s="246"/>
      <c r="VKW80" s="251"/>
      <c r="VKX80" s="250"/>
      <c r="VKY80" s="235"/>
      <c r="VKZ80" s="235"/>
      <c r="VLA80" s="235"/>
      <c r="VLB80" s="99"/>
      <c r="VLC80" s="235"/>
      <c r="VLD80" s="235"/>
      <c r="VLE80" s="235"/>
      <c r="VLF80" s="226"/>
      <c r="VLG80" s="252"/>
      <c r="VLH80" s="253"/>
      <c r="VLI80" s="228"/>
      <c r="VLJ80" s="229"/>
      <c r="VLK80" s="99"/>
      <c r="VLL80" s="254"/>
      <c r="VLM80" s="235"/>
      <c r="VLN80" s="231"/>
      <c r="VLO80" s="231"/>
      <c r="VLP80" s="140"/>
      <c r="VLQ80" s="235"/>
      <c r="VLR80" s="6"/>
      <c r="VLS80" s="6"/>
      <c r="VLT80" s="6"/>
      <c r="VLU80" s="246"/>
      <c r="VLV80" s="251"/>
      <c r="VLW80" s="250"/>
      <c r="VLX80" s="235"/>
      <c r="VLY80" s="235"/>
      <c r="VLZ80" s="235"/>
      <c r="VMA80" s="99"/>
      <c r="VMB80" s="235"/>
      <c r="VMC80" s="235"/>
      <c r="VMD80" s="235"/>
      <c r="VME80" s="226"/>
      <c r="VMF80" s="252"/>
      <c r="VMG80" s="253"/>
      <c r="VMH80" s="228"/>
      <c r="VMI80" s="229"/>
      <c r="VMJ80" s="99"/>
      <c r="VMK80" s="254"/>
      <c r="VML80" s="235"/>
      <c r="VMM80" s="231"/>
      <c r="VMN80" s="231"/>
      <c r="VMO80" s="140"/>
      <c r="VMP80" s="235"/>
      <c r="VMQ80" s="6"/>
      <c r="VMR80" s="6"/>
      <c r="VMS80" s="6"/>
      <c r="VMT80" s="246"/>
      <c r="VMU80" s="251"/>
      <c r="VMV80" s="250"/>
      <c r="VMW80" s="235"/>
      <c r="VMX80" s="235"/>
      <c r="VMY80" s="235"/>
      <c r="VMZ80" s="99"/>
      <c r="VNA80" s="235"/>
      <c r="VNB80" s="235"/>
      <c r="VNC80" s="235"/>
      <c r="VND80" s="226"/>
      <c r="VNE80" s="252"/>
      <c r="VNF80" s="253"/>
      <c r="VNG80" s="228"/>
      <c r="VNH80" s="229"/>
      <c r="VNI80" s="99"/>
      <c r="VNJ80" s="254"/>
      <c r="VNK80" s="235"/>
      <c r="VNL80" s="231"/>
      <c r="VNM80" s="231"/>
      <c r="VNN80" s="140"/>
      <c r="VNO80" s="235"/>
      <c r="VNP80" s="6"/>
      <c r="VNQ80" s="6"/>
      <c r="VNR80" s="6"/>
      <c r="VNS80" s="246"/>
      <c r="VNT80" s="251"/>
      <c r="VNU80" s="250"/>
      <c r="VNV80" s="235"/>
      <c r="VNW80" s="235"/>
      <c r="VNX80" s="235"/>
      <c r="VNY80" s="99"/>
      <c r="VNZ80" s="235"/>
      <c r="VOA80" s="235"/>
      <c r="VOB80" s="235"/>
      <c r="VOC80" s="226"/>
      <c r="VOD80" s="252"/>
      <c r="VOE80" s="253"/>
      <c r="VOF80" s="228"/>
      <c r="VOG80" s="229"/>
      <c r="VOH80" s="99"/>
      <c r="VOI80" s="254"/>
      <c r="VOJ80" s="235"/>
      <c r="VOK80" s="231"/>
      <c r="VOL80" s="231"/>
      <c r="VOM80" s="140"/>
      <c r="VON80" s="235"/>
      <c r="VOO80" s="6"/>
      <c r="VOP80" s="6"/>
      <c r="VOQ80" s="6"/>
      <c r="VOR80" s="246"/>
      <c r="VOS80" s="251"/>
      <c r="VOT80" s="250"/>
      <c r="VOU80" s="235"/>
      <c r="VOV80" s="235"/>
      <c r="VOW80" s="235"/>
      <c r="VOX80" s="99"/>
      <c r="VOY80" s="235"/>
      <c r="VOZ80" s="235"/>
      <c r="VPA80" s="235"/>
      <c r="VPB80" s="226"/>
      <c r="VPC80" s="252"/>
      <c r="VPD80" s="253"/>
      <c r="VPE80" s="228"/>
      <c r="VPF80" s="229"/>
      <c r="VPG80" s="99"/>
      <c r="VPH80" s="254"/>
      <c r="VPI80" s="235"/>
      <c r="VPJ80" s="231"/>
      <c r="VPK80" s="231"/>
      <c r="VPL80" s="140"/>
      <c r="VPM80" s="235"/>
      <c r="VPN80" s="6"/>
      <c r="VPO80" s="6"/>
      <c r="VPP80" s="6"/>
      <c r="VPQ80" s="246"/>
      <c r="VPR80" s="251"/>
      <c r="VPS80" s="250"/>
      <c r="VPT80" s="235"/>
      <c r="VPU80" s="235"/>
      <c r="VPV80" s="235"/>
      <c r="VPW80" s="99"/>
      <c r="VPX80" s="235"/>
      <c r="VPY80" s="235"/>
      <c r="VPZ80" s="235"/>
      <c r="VQA80" s="226"/>
      <c r="VQB80" s="252"/>
      <c r="VQC80" s="253"/>
      <c r="VQD80" s="228"/>
      <c r="VQE80" s="229"/>
      <c r="VQF80" s="99"/>
      <c r="VQG80" s="254"/>
      <c r="VQH80" s="235"/>
      <c r="VQI80" s="231"/>
      <c r="VQJ80" s="231"/>
      <c r="VQK80" s="140"/>
      <c r="VQL80" s="235"/>
      <c r="VQM80" s="6"/>
      <c r="VQN80" s="6"/>
      <c r="VQO80" s="6"/>
      <c r="VQP80" s="246"/>
      <c r="VQQ80" s="251"/>
      <c r="VQR80" s="250"/>
      <c r="VQS80" s="235"/>
      <c r="VQT80" s="235"/>
      <c r="VQU80" s="235"/>
      <c r="VQV80" s="99"/>
      <c r="VQW80" s="235"/>
      <c r="VQX80" s="235"/>
      <c r="VQY80" s="235"/>
      <c r="VQZ80" s="226"/>
      <c r="VRA80" s="252"/>
      <c r="VRB80" s="253"/>
      <c r="VRC80" s="228"/>
      <c r="VRD80" s="229"/>
      <c r="VRE80" s="99"/>
      <c r="VRF80" s="254"/>
      <c r="VRG80" s="235"/>
      <c r="VRH80" s="231"/>
      <c r="VRI80" s="231"/>
      <c r="VRJ80" s="140"/>
      <c r="VRK80" s="235"/>
      <c r="VRL80" s="6"/>
      <c r="VRM80" s="6"/>
      <c r="VRN80" s="6"/>
      <c r="VRO80" s="246"/>
      <c r="VRP80" s="251"/>
      <c r="VRQ80" s="250"/>
      <c r="VRR80" s="235"/>
      <c r="VRS80" s="235"/>
      <c r="VRT80" s="235"/>
      <c r="VRU80" s="99"/>
      <c r="VRV80" s="235"/>
      <c r="VRW80" s="235"/>
      <c r="VRX80" s="235"/>
      <c r="VRY80" s="226"/>
      <c r="VRZ80" s="252"/>
      <c r="VSA80" s="253"/>
      <c r="VSB80" s="228"/>
      <c r="VSC80" s="229"/>
      <c r="VSD80" s="99"/>
      <c r="VSE80" s="254"/>
      <c r="VSF80" s="235"/>
      <c r="VSG80" s="231"/>
      <c r="VSH80" s="231"/>
      <c r="VSI80" s="140"/>
      <c r="VSJ80" s="235"/>
      <c r="VSK80" s="6"/>
      <c r="VSL80" s="6"/>
      <c r="VSM80" s="6"/>
      <c r="VSN80" s="246"/>
      <c r="VSO80" s="251"/>
      <c r="VSP80" s="250"/>
      <c r="VSQ80" s="235"/>
      <c r="VSR80" s="235"/>
      <c r="VSS80" s="235"/>
      <c r="VST80" s="99"/>
      <c r="VSU80" s="235"/>
      <c r="VSV80" s="235"/>
      <c r="VSW80" s="235"/>
      <c r="VSX80" s="226"/>
      <c r="VSY80" s="252"/>
      <c r="VSZ80" s="253"/>
      <c r="VTA80" s="228"/>
      <c r="VTB80" s="229"/>
      <c r="VTC80" s="99"/>
      <c r="VTD80" s="254"/>
      <c r="VTE80" s="235"/>
      <c r="VTF80" s="231"/>
      <c r="VTG80" s="231"/>
      <c r="VTH80" s="140"/>
      <c r="VTI80" s="235"/>
      <c r="VTJ80" s="6"/>
      <c r="VTK80" s="6"/>
      <c r="VTL80" s="6"/>
      <c r="VTM80" s="246"/>
      <c r="VTN80" s="251"/>
      <c r="VTO80" s="250"/>
      <c r="VTP80" s="235"/>
      <c r="VTQ80" s="235"/>
      <c r="VTR80" s="235"/>
      <c r="VTS80" s="99"/>
      <c r="VTT80" s="235"/>
      <c r="VTU80" s="235"/>
      <c r="VTV80" s="235"/>
      <c r="VTW80" s="226"/>
      <c r="VTX80" s="252"/>
      <c r="VTY80" s="253"/>
      <c r="VTZ80" s="228"/>
      <c r="VUA80" s="229"/>
      <c r="VUB80" s="99"/>
      <c r="VUC80" s="254"/>
      <c r="VUD80" s="235"/>
      <c r="VUE80" s="231"/>
      <c r="VUF80" s="231"/>
      <c r="VUG80" s="140"/>
      <c r="VUH80" s="235"/>
      <c r="VUI80" s="6"/>
      <c r="VUJ80" s="6"/>
      <c r="VUK80" s="6"/>
      <c r="VUL80" s="246"/>
      <c r="VUM80" s="251"/>
      <c r="VUN80" s="250"/>
      <c r="VUO80" s="235"/>
      <c r="VUP80" s="235"/>
      <c r="VUQ80" s="235"/>
      <c r="VUR80" s="99"/>
      <c r="VUS80" s="235"/>
      <c r="VUT80" s="235"/>
      <c r="VUU80" s="235"/>
      <c r="VUV80" s="226"/>
      <c r="VUW80" s="252"/>
      <c r="VUX80" s="253"/>
      <c r="VUY80" s="228"/>
      <c r="VUZ80" s="229"/>
      <c r="VVA80" s="99"/>
      <c r="VVB80" s="254"/>
      <c r="VVC80" s="235"/>
      <c r="VVD80" s="231"/>
      <c r="VVE80" s="231"/>
      <c r="VVF80" s="140"/>
      <c r="VVG80" s="235"/>
      <c r="VVH80" s="6"/>
      <c r="VVI80" s="6"/>
      <c r="VVJ80" s="6"/>
      <c r="VVK80" s="246"/>
      <c r="VVL80" s="251"/>
      <c r="VVM80" s="250"/>
      <c r="VVN80" s="235"/>
      <c r="VVO80" s="235"/>
      <c r="VVP80" s="235"/>
      <c r="VVQ80" s="99"/>
      <c r="VVR80" s="235"/>
      <c r="VVS80" s="235"/>
      <c r="VVT80" s="235"/>
      <c r="VVU80" s="226"/>
      <c r="VVV80" s="252"/>
      <c r="VVW80" s="253"/>
      <c r="VVX80" s="228"/>
      <c r="VVY80" s="229"/>
      <c r="VVZ80" s="99"/>
      <c r="VWA80" s="254"/>
      <c r="VWB80" s="235"/>
      <c r="VWC80" s="231"/>
      <c r="VWD80" s="231"/>
      <c r="VWE80" s="140"/>
      <c r="VWF80" s="235"/>
      <c r="VWG80" s="6"/>
      <c r="VWH80" s="6"/>
      <c r="VWI80" s="6"/>
      <c r="VWJ80" s="246"/>
      <c r="VWK80" s="251"/>
      <c r="VWL80" s="250"/>
      <c r="VWM80" s="235"/>
      <c r="VWN80" s="235"/>
      <c r="VWO80" s="235"/>
      <c r="VWP80" s="99"/>
      <c r="VWQ80" s="235"/>
      <c r="VWR80" s="235"/>
      <c r="VWS80" s="235"/>
      <c r="VWT80" s="226"/>
      <c r="VWU80" s="252"/>
      <c r="VWV80" s="253"/>
      <c r="VWW80" s="228"/>
      <c r="VWX80" s="229"/>
      <c r="VWY80" s="99"/>
      <c r="VWZ80" s="254"/>
      <c r="VXA80" s="235"/>
      <c r="VXB80" s="231"/>
      <c r="VXC80" s="231"/>
      <c r="VXD80" s="140"/>
      <c r="VXE80" s="235"/>
      <c r="VXF80" s="6"/>
      <c r="VXG80" s="6"/>
      <c r="VXH80" s="6"/>
      <c r="VXI80" s="246"/>
      <c r="VXJ80" s="251"/>
      <c r="VXK80" s="250"/>
      <c r="VXL80" s="235"/>
      <c r="VXM80" s="235"/>
      <c r="VXN80" s="235"/>
      <c r="VXO80" s="99"/>
      <c r="VXP80" s="235"/>
      <c r="VXQ80" s="235"/>
      <c r="VXR80" s="235"/>
      <c r="VXS80" s="226"/>
      <c r="VXT80" s="252"/>
      <c r="VXU80" s="253"/>
      <c r="VXV80" s="228"/>
      <c r="VXW80" s="229"/>
      <c r="VXX80" s="99"/>
      <c r="VXY80" s="254"/>
      <c r="VXZ80" s="235"/>
      <c r="VYA80" s="231"/>
      <c r="VYB80" s="231"/>
      <c r="VYC80" s="140"/>
      <c r="VYD80" s="235"/>
      <c r="VYE80" s="6"/>
      <c r="VYF80" s="6"/>
      <c r="VYG80" s="6"/>
      <c r="VYH80" s="246"/>
      <c r="VYI80" s="251"/>
      <c r="VYJ80" s="250"/>
      <c r="VYK80" s="235"/>
      <c r="VYL80" s="235"/>
      <c r="VYM80" s="235"/>
      <c r="VYN80" s="99"/>
      <c r="VYO80" s="235"/>
      <c r="VYP80" s="235"/>
      <c r="VYQ80" s="235"/>
      <c r="VYR80" s="226"/>
      <c r="VYS80" s="252"/>
      <c r="VYT80" s="253"/>
      <c r="VYU80" s="228"/>
      <c r="VYV80" s="229"/>
      <c r="VYW80" s="99"/>
      <c r="VYX80" s="254"/>
      <c r="VYY80" s="235"/>
      <c r="VYZ80" s="231"/>
      <c r="VZA80" s="231"/>
      <c r="VZB80" s="140"/>
      <c r="VZC80" s="235"/>
      <c r="VZD80" s="6"/>
      <c r="VZE80" s="6"/>
      <c r="VZF80" s="6"/>
      <c r="VZG80" s="246"/>
      <c r="VZH80" s="251"/>
      <c r="VZI80" s="250"/>
      <c r="VZJ80" s="235"/>
      <c r="VZK80" s="235"/>
      <c r="VZL80" s="235"/>
      <c r="VZM80" s="99"/>
      <c r="VZN80" s="235"/>
      <c r="VZO80" s="235"/>
      <c r="VZP80" s="235"/>
      <c r="VZQ80" s="226"/>
      <c r="VZR80" s="252"/>
      <c r="VZS80" s="253"/>
      <c r="VZT80" s="228"/>
      <c r="VZU80" s="229"/>
      <c r="VZV80" s="99"/>
      <c r="VZW80" s="254"/>
      <c r="VZX80" s="235"/>
      <c r="VZY80" s="231"/>
      <c r="VZZ80" s="231"/>
      <c r="WAA80" s="140"/>
      <c r="WAB80" s="235"/>
      <c r="WAC80" s="6"/>
      <c r="WAD80" s="6"/>
      <c r="WAE80" s="6"/>
      <c r="WAF80" s="246"/>
      <c r="WAG80" s="251"/>
      <c r="WAH80" s="250"/>
      <c r="WAI80" s="235"/>
      <c r="WAJ80" s="235"/>
      <c r="WAK80" s="235"/>
      <c r="WAL80" s="99"/>
      <c r="WAM80" s="235"/>
      <c r="WAN80" s="235"/>
      <c r="WAO80" s="235"/>
      <c r="WAP80" s="226"/>
      <c r="WAQ80" s="252"/>
      <c r="WAR80" s="253"/>
      <c r="WAS80" s="228"/>
      <c r="WAT80" s="229"/>
      <c r="WAU80" s="99"/>
      <c r="WAV80" s="254"/>
      <c r="WAW80" s="235"/>
      <c r="WAX80" s="231"/>
      <c r="WAY80" s="231"/>
      <c r="WAZ80" s="140"/>
      <c r="WBA80" s="235"/>
      <c r="WBB80" s="6"/>
      <c r="WBC80" s="6"/>
      <c r="WBD80" s="6"/>
      <c r="WBE80" s="246"/>
      <c r="WBF80" s="251"/>
      <c r="WBG80" s="250"/>
      <c r="WBH80" s="235"/>
      <c r="WBI80" s="235"/>
      <c r="WBJ80" s="235"/>
      <c r="WBK80" s="99"/>
      <c r="WBL80" s="235"/>
      <c r="WBM80" s="235"/>
      <c r="WBN80" s="235"/>
      <c r="WBO80" s="226"/>
      <c r="WBP80" s="252"/>
      <c r="WBQ80" s="253"/>
      <c r="WBR80" s="228"/>
      <c r="WBS80" s="229"/>
      <c r="WBT80" s="99"/>
      <c r="WBU80" s="254"/>
      <c r="WBV80" s="235"/>
      <c r="WBW80" s="231"/>
      <c r="WBX80" s="231"/>
      <c r="WBY80" s="140"/>
      <c r="WBZ80" s="235"/>
      <c r="WCA80" s="6"/>
      <c r="WCB80" s="6"/>
      <c r="WCC80" s="6"/>
      <c r="WCD80" s="246"/>
      <c r="WCE80" s="251"/>
      <c r="WCF80" s="250"/>
      <c r="WCG80" s="235"/>
      <c r="WCH80" s="235"/>
      <c r="WCI80" s="235"/>
      <c r="WCJ80" s="99"/>
      <c r="WCK80" s="235"/>
      <c r="WCL80" s="235"/>
      <c r="WCM80" s="235"/>
      <c r="WCN80" s="226"/>
      <c r="WCO80" s="252"/>
      <c r="WCP80" s="253"/>
      <c r="WCQ80" s="228"/>
      <c r="WCR80" s="229"/>
      <c r="WCS80" s="99"/>
      <c r="WCT80" s="254"/>
      <c r="WCU80" s="235"/>
      <c r="WCV80" s="231"/>
      <c r="WCW80" s="231"/>
      <c r="WCX80" s="140"/>
      <c r="WCY80" s="235"/>
      <c r="WCZ80" s="6"/>
      <c r="WDA80" s="6"/>
      <c r="WDB80" s="6"/>
      <c r="WDC80" s="246"/>
      <c r="WDD80" s="251"/>
      <c r="WDE80" s="250"/>
      <c r="WDF80" s="235"/>
      <c r="WDG80" s="235"/>
      <c r="WDH80" s="235"/>
      <c r="WDI80" s="99"/>
      <c r="WDJ80" s="235"/>
      <c r="WDK80" s="235"/>
      <c r="WDL80" s="235"/>
      <c r="WDM80" s="226"/>
      <c r="WDN80" s="252"/>
      <c r="WDO80" s="253"/>
      <c r="WDP80" s="228"/>
      <c r="WDQ80" s="229"/>
      <c r="WDR80" s="99"/>
      <c r="WDS80" s="254"/>
      <c r="WDT80" s="235"/>
      <c r="WDU80" s="231"/>
      <c r="WDV80" s="231"/>
      <c r="WDW80" s="140"/>
      <c r="WDX80" s="235"/>
      <c r="WDY80" s="6"/>
      <c r="WDZ80" s="6"/>
      <c r="WEA80" s="6"/>
      <c r="WEB80" s="246"/>
      <c r="WEC80" s="251"/>
      <c r="WED80" s="250"/>
      <c r="WEE80" s="235"/>
      <c r="WEF80" s="235"/>
      <c r="WEG80" s="235"/>
      <c r="WEH80" s="99"/>
      <c r="WEI80" s="235"/>
      <c r="WEJ80" s="235"/>
      <c r="WEK80" s="235"/>
      <c r="WEL80" s="226"/>
      <c r="WEM80" s="252"/>
      <c r="WEN80" s="253"/>
      <c r="WEO80" s="228"/>
      <c r="WEP80" s="229"/>
      <c r="WEQ80" s="99"/>
      <c r="WER80" s="254"/>
      <c r="WES80" s="235"/>
      <c r="WET80" s="231"/>
      <c r="WEU80" s="231"/>
      <c r="WEV80" s="140"/>
      <c r="WEW80" s="235"/>
      <c r="WEX80" s="6"/>
      <c r="WEY80" s="6"/>
      <c r="WEZ80" s="6"/>
      <c r="WFA80" s="246"/>
      <c r="WFB80" s="251"/>
      <c r="WFC80" s="250"/>
      <c r="WFD80" s="235"/>
      <c r="WFE80" s="235"/>
      <c r="WFF80" s="235"/>
      <c r="WFG80" s="99"/>
      <c r="WFH80" s="235"/>
      <c r="WFI80" s="235"/>
      <c r="WFJ80" s="235"/>
      <c r="WFK80" s="226"/>
      <c r="WFL80" s="252"/>
      <c r="WFM80" s="253"/>
      <c r="WFN80" s="228"/>
      <c r="WFO80" s="229"/>
      <c r="WFP80" s="99"/>
      <c r="WFQ80" s="254"/>
      <c r="WFR80" s="235"/>
      <c r="WFS80" s="231"/>
      <c r="WFT80" s="231"/>
      <c r="WFU80" s="140"/>
      <c r="WFV80" s="235"/>
      <c r="WFW80" s="6"/>
      <c r="WFX80" s="6"/>
      <c r="WFY80" s="6"/>
      <c r="WFZ80" s="246"/>
      <c r="WGA80" s="251"/>
      <c r="WGB80" s="250"/>
      <c r="WGC80" s="235"/>
      <c r="WGD80" s="235"/>
      <c r="WGE80" s="235"/>
      <c r="WGF80" s="99"/>
      <c r="WGG80" s="235"/>
      <c r="WGH80" s="235"/>
      <c r="WGI80" s="235"/>
      <c r="WGJ80" s="226"/>
      <c r="WGK80" s="252"/>
      <c r="WGL80" s="253"/>
      <c r="WGM80" s="228"/>
      <c r="WGN80" s="229"/>
      <c r="WGO80" s="99"/>
      <c r="WGP80" s="254"/>
      <c r="WGQ80" s="235"/>
      <c r="WGR80" s="231"/>
      <c r="WGS80" s="231"/>
      <c r="WGT80" s="140"/>
      <c r="WGU80" s="235"/>
      <c r="WGV80" s="6"/>
      <c r="WGW80" s="6"/>
      <c r="WGX80" s="6"/>
      <c r="WGY80" s="246"/>
      <c r="WGZ80" s="251"/>
      <c r="WHA80" s="250"/>
      <c r="WHB80" s="235"/>
      <c r="WHC80" s="235"/>
      <c r="WHD80" s="235"/>
      <c r="WHE80" s="99"/>
      <c r="WHF80" s="235"/>
      <c r="WHG80" s="235"/>
      <c r="WHH80" s="235"/>
      <c r="WHI80" s="226"/>
      <c r="WHJ80" s="252"/>
      <c r="WHK80" s="253"/>
      <c r="WHL80" s="228"/>
      <c r="WHM80" s="229"/>
      <c r="WHN80" s="99"/>
      <c r="WHO80" s="254"/>
      <c r="WHP80" s="235"/>
      <c r="WHQ80" s="231"/>
      <c r="WHR80" s="231"/>
      <c r="WHS80" s="140"/>
      <c r="WHT80" s="235"/>
      <c r="WHU80" s="6"/>
      <c r="WHV80" s="6"/>
      <c r="WHW80" s="6"/>
      <c r="WHX80" s="246"/>
      <c r="WHY80" s="251"/>
      <c r="WHZ80" s="250"/>
      <c r="WIA80" s="235"/>
      <c r="WIB80" s="235"/>
      <c r="WIC80" s="235"/>
      <c r="WID80" s="99"/>
      <c r="WIE80" s="235"/>
      <c r="WIF80" s="235"/>
      <c r="WIG80" s="235"/>
      <c r="WIH80" s="226"/>
      <c r="WII80" s="252"/>
      <c r="WIJ80" s="253"/>
      <c r="WIK80" s="228"/>
      <c r="WIL80" s="229"/>
      <c r="WIM80" s="99"/>
      <c r="WIN80" s="254"/>
      <c r="WIO80" s="235"/>
      <c r="WIP80" s="231"/>
      <c r="WIQ80" s="231"/>
      <c r="WIR80" s="140"/>
      <c r="WIS80" s="235"/>
      <c r="WIT80" s="6"/>
      <c r="WIU80" s="6"/>
      <c r="WIV80" s="6"/>
      <c r="WIW80" s="246"/>
      <c r="WIX80" s="251"/>
      <c r="WIY80" s="250"/>
      <c r="WIZ80" s="235"/>
      <c r="WJA80" s="235"/>
      <c r="WJB80" s="235"/>
      <c r="WJC80" s="99"/>
      <c r="WJD80" s="235"/>
      <c r="WJE80" s="235"/>
      <c r="WJF80" s="235"/>
      <c r="WJG80" s="226"/>
      <c r="WJH80" s="252"/>
      <c r="WJI80" s="253"/>
      <c r="WJJ80" s="228"/>
      <c r="WJK80" s="229"/>
      <c r="WJL80" s="99"/>
      <c r="WJM80" s="254"/>
      <c r="WJN80" s="235"/>
      <c r="WJO80" s="231"/>
      <c r="WJP80" s="231"/>
      <c r="WJQ80" s="140"/>
      <c r="WJR80" s="235"/>
      <c r="WJS80" s="6"/>
      <c r="WJT80" s="6"/>
      <c r="WJU80" s="6"/>
      <c r="WJV80" s="246"/>
      <c r="WJW80" s="251"/>
      <c r="WJX80" s="250"/>
      <c r="WJY80" s="235"/>
      <c r="WJZ80" s="235"/>
      <c r="WKA80" s="235"/>
      <c r="WKB80" s="99"/>
      <c r="WKC80" s="235"/>
      <c r="WKD80" s="235"/>
      <c r="WKE80" s="235"/>
      <c r="WKF80" s="226"/>
      <c r="WKG80" s="252"/>
      <c r="WKH80" s="253"/>
      <c r="WKI80" s="228"/>
      <c r="WKJ80" s="229"/>
      <c r="WKK80" s="99"/>
      <c r="WKL80" s="254"/>
      <c r="WKM80" s="235"/>
      <c r="WKN80" s="231"/>
      <c r="WKO80" s="231"/>
      <c r="WKP80" s="140"/>
      <c r="WKQ80" s="235"/>
      <c r="WKR80" s="6"/>
      <c r="WKS80" s="6"/>
      <c r="WKT80" s="6"/>
      <c r="WKU80" s="246"/>
      <c r="WKV80" s="251"/>
      <c r="WKW80" s="250"/>
      <c r="WKX80" s="235"/>
      <c r="WKY80" s="235"/>
      <c r="WKZ80" s="235"/>
      <c r="WLA80" s="99"/>
      <c r="WLB80" s="235"/>
      <c r="WLC80" s="235"/>
      <c r="WLD80" s="235"/>
      <c r="WLE80" s="226"/>
      <c r="WLF80" s="252"/>
      <c r="WLG80" s="253"/>
      <c r="WLH80" s="228"/>
      <c r="WLI80" s="229"/>
      <c r="WLJ80" s="99"/>
      <c r="WLK80" s="254"/>
      <c r="WLL80" s="235"/>
      <c r="WLM80" s="231"/>
      <c r="WLN80" s="231"/>
      <c r="WLO80" s="140"/>
      <c r="WLP80" s="235"/>
      <c r="WLQ80" s="6"/>
      <c r="WLR80" s="6"/>
      <c r="WLS80" s="6"/>
      <c r="WLT80" s="246"/>
      <c r="WLU80" s="251"/>
      <c r="WLV80" s="250"/>
      <c r="WLW80" s="235"/>
      <c r="WLX80" s="235"/>
      <c r="WLY80" s="235"/>
      <c r="WLZ80" s="99"/>
      <c r="WMA80" s="235"/>
      <c r="WMB80" s="235"/>
      <c r="WMC80" s="235"/>
      <c r="WMD80" s="226"/>
      <c r="WME80" s="252"/>
      <c r="WMF80" s="253"/>
      <c r="WMG80" s="228"/>
      <c r="WMH80" s="229"/>
      <c r="WMI80" s="99"/>
      <c r="WMJ80" s="254"/>
      <c r="WMK80" s="235"/>
      <c r="WML80" s="231"/>
      <c r="WMM80" s="231"/>
      <c r="WMN80" s="140"/>
      <c r="WMO80" s="235"/>
      <c r="WMP80" s="6"/>
      <c r="WMQ80" s="6"/>
      <c r="WMR80" s="6"/>
      <c r="WMS80" s="246"/>
      <c r="WMT80" s="251"/>
      <c r="WMU80" s="250"/>
      <c r="WMV80" s="235"/>
      <c r="WMW80" s="235"/>
      <c r="WMX80" s="235"/>
      <c r="WMY80" s="99"/>
      <c r="WMZ80" s="235"/>
      <c r="WNA80" s="235"/>
      <c r="WNB80" s="235"/>
      <c r="WNC80" s="226"/>
      <c r="WND80" s="252"/>
      <c r="WNE80" s="253"/>
      <c r="WNF80" s="228"/>
      <c r="WNG80" s="229"/>
      <c r="WNH80" s="99"/>
      <c r="WNI80" s="254"/>
      <c r="WNJ80" s="235"/>
      <c r="WNK80" s="231"/>
      <c r="WNL80" s="231"/>
      <c r="WNM80" s="140"/>
      <c r="WNN80" s="235"/>
      <c r="WNO80" s="6"/>
      <c r="WNP80" s="6"/>
      <c r="WNQ80" s="6"/>
      <c r="WNR80" s="246"/>
      <c r="WNS80" s="251"/>
      <c r="WNT80" s="250"/>
      <c r="WNU80" s="235"/>
      <c r="WNV80" s="235"/>
      <c r="WNW80" s="235"/>
      <c r="WNX80" s="99"/>
      <c r="WNY80" s="235"/>
      <c r="WNZ80" s="235"/>
      <c r="WOA80" s="235"/>
      <c r="WOB80" s="226"/>
      <c r="WOC80" s="252"/>
      <c r="WOD80" s="253"/>
      <c r="WOE80" s="228"/>
      <c r="WOF80" s="229"/>
      <c r="WOG80" s="99"/>
      <c r="WOH80" s="254"/>
      <c r="WOI80" s="235"/>
      <c r="WOJ80" s="231"/>
      <c r="WOK80" s="231"/>
      <c r="WOL80" s="140"/>
      <c r="WOM80" s="235"/>
      <c r="WON80" s="6"/>
      <c r="WOO80" s="6"/>
      <c r="WOP80" s="6"/>
      <c r="WOQ80" s="246"/>
      <c r="WOR80" s="251"/>
      <c r="WOS80" s="250"/>
      <c r="WOT80" s="235"/>
      <c r="WOU80" s="235"/>
      <c r="WOV80" s="235"/>
      <c r="WOW80" s="99"/>
      <c r="WOX80" s="235"/>
      <c r="WOY80" s="235"/>
      <c r="WOZ80" s="235"/>
      <c r="WPA80" s="226"/>
      <c r="WPB80" s="252"/>
      <c r="WPC80" s="253"/>
      <c r="WPD80" s="228"/>
      <c r="WPE80" s="229"/>
      <c r="WPF80" s="99"/>
      <c r="WPG80" s="254"/>
      <c r="WPH80" s="235"/>
      <c r="WPI80" s="231"/>
      <c r="WPJ80" s="231"/>
      <c r="WPK80" s="140"/>
      <c r="WPL80" s="235"/>
      <c r="WPM80" s="6"/>
      <c r="WPN80" s="6"/>
      <c r="WPO80" s="6"/>
      <c r="WPP80" s="246"/>
      <c r="WPQ80" s="251"/>
      <c r="WPR80" s="250"/>
      <c r="WPS80" s="235"/>
      <c r="WPT80" s="235"/>
      <c r="WPU80" s="235"/>
      <c r="WPV80" s="99"/>
      <c r="WPW80" s="235"/>
      <c r="WPX80" s="235"/>
      <c r="WPY80" s="235"/>
      <c r="WPZ80" s="226"/>
      <c r="WQA80" s="252"/>
      <c r="WQB80" s="253"/>
      <c r="WQC80" s="228"/>
      <c r="WQD80" s="229"/>
      <c r="WQE80" s="99"/>
      <c r="WQF80" s="254"/>
      <c r="WQG80" s="235"/>
      <c r="WQH80" s="231"/>
      <c r="WQI80" s="231"/>
      <c r="WQJ80" s="140"/>
      <c r="WQK80" s="235"/>
      <c r="WQL80" s="6"/>
      <c r="WQM80" s="6"/>
      <c r="WQN80" s="6"/>
      <c r="WQO80" s="246"/>
      <c r="WQP80" s="251"/>
      <c r="WQQ80" s="250"/>
      <c r="WQR80" s="235"/>
      <c r="WQS80" s="235"/>
      <c r="WQT80" s="235"/>
      <c r="WQU80" s="99"/>
      <c r="WQV80" s="235"/>
      <c r="WQW80" s="235"/>
      <c r="WQX80" s="235"/>
      <c r="WQY80" s="226"/>
      <c r="WQZ80" s="252"/>
      <c r="WRA80" s="253"/>
      <c r="WRB80" s="228"/>
      <c r="WRC80" s="229"/>
      <c r="WRD80" s="99"/>
      <c r="WRE80" s="254"/>
      <c r="WRF80" s="235"/>
      <c r="WRG80" s="231"/>
      <c r="WRH80" s="231"/>
      <c r="WRI80" s="140"/>
      <c r="WRJ80" s="235"/>
      <c r="WRK80" s="6"/>
      <c r="WRL80" s="6"/>
      <c r="WRM80" s="6"/>
      <c r="WRN80" s="246"/>
      <c r="WRO80" s="251"/>
      <c r="WRP80" s="250"/>
      <c r="WRQ80" s="235"/>
      <c r="WRR80" s="235"/>
      <c r="WRS80" s="235"/>
      <c r="WRT80" s="99"/>
      <c r="WRU80" s="235"/>
      <c r="WRV80" s="235"/>
      <c r="WRW80" s="235"/>
      <c r="WRX80" s="226"/>
      <c r="WRY80" s="252"/>
      <c r="WRZ80" s="253"/>
      <c r="WSA80" s="228"/>
      <c r="WSB80" s="229"/>
      <c r="WSC80" s="99"/>
      <c r="WSD80" s="254"/>
      <c r="WSE80" s="235"/>
      <c r="WSF80" s="231"/>
      <c r="WSG80" s="231"/>
      <c r="WSH80" s="140"/>
      <c r="WSI80" s="235"/>
      <c r="WSJ80" s="6"/>
      <c r="WSK80" s="6"/>
      <c r="WSL80" s="6"/>
      <c r="WSM80" s="246"/>
      <c r="WSN80" s="251"/>
      <c r="WSO80" s="250"/>
      <c r="WSP80" s="235"/>
      <c r="WSQ80" s="235"/>
      <c r="WSR80" s="235"/>
      <c r="WSS80" s="99"/>
      <c r="WST80" s="235"/>
      <c r="WSU80" s="235"/>
      <c r="WSV80" s="235"/>
      <c r="WSW80" s="226"/>
      <c r="WSX80" s="252"/>
      <c r="WSY80" s="253"/>
      <c r="WSZ80" s="228"/>
      <c r="WTA80" s="229"/>
      <c r="WTB80" s="99"/>
      <c r="WTC80" s="254"/>
      <c r="WTD80" s="235"/>
      <c r="WTE80" s="231"/>
      <c r="WTF80" s="231"/>
      <c r="WTG80" s="140"/>
      <c r="WTH80" s="235"/>
      <c r="WTI80" s="6"/>
      <c r="WTJ80" s="6"/>
      <c r="WTK80" s="6"/>
      <c r="WTL80" s="246"/>
      <c r="WTM80" s="251"/>
      <c r="WTN80" s="250"/>
      <c r="WTO80" s="235"/>
      <c r="WTP80" s="235"/>
      <c r="WTQ80" s="235"/>
      <c r="WTR80" s="99"/>
      <c r="WTS80" s="235"/>
      <c r="WTT80" s="235"/>
      <c r="WTU80" s="235"/>
      <c r="WTV80" s="226"/>
      <c r="WTW80" s="252"/>
      <c r="WTX80" s="253"/>
      <c r="WTY80" s="228"/>
      <c r="WTZ80" s="229"/>
      <c r="WUA80" s="99"/>
      <c r="WUB80" s="254"/>
      <c r="WUC80" s="235"/>
      <c r="WUD80" s="231"/>
      <c r="WUE80" s="231"/>
      <c r="WUF80" s="140"/>
      <c r="WUG80" s="235"/>
      <c r="WUH80" s="6"/>
      <c r="WUI80" s="6"/>
      <c r="WUJ80" s="6"/>
      <c r="WUK80" s="246"/>
      <c r="WUL80" s="251"/>
      <c r="WUM80" s="250"/>
      <c r="WUN80" s="235"/>
      <c r="WUO80" s="235"/>
      <c r="WUP80" s="235"/>
      <c r="WUQ80" s="99"/>
      <c r="WUR80" s="235"/>
      <c r="WUS80" s="235"/>
      <c r="WUT80" s="235"/>
      <c r="WUU80" s="226"/>
      <c r="WUV80" s="252"/>
      <c r="WUW80" s="253"/>
      <c r="WUX80" s="228"/>
      <c r="WUY80" s="229"/>
      <c r="WUZ80" s="99"/>
      <c r="WVA80" s="254"/>
      <c r="WVB80" s="235"/>
      <c r="WVC80" s="231"/>
      <c r="WVD80" s="231"/>
      <c r="WVE80" s="140"/>
      <c r="WVF80" s="235"/>
      <c r="WVG80" s="6"/>
      <c r="WVH80" s="6"/>
      <c r="WVI80" s="6"/>
      <c r="WVJ80" s="246"/>
      <c r="WVK80" s="251"/>
      <c r="WVL80" s="250"/>
      <c r="WVM80" s="235"/>
      <c r="WVN80" s="235"/>
      <c r="WVO80" s="235"/>
      <c r="WVP80" s="99"/>
      <c r="WVQ80" s="235"/>
      <c r="WVR80" s="235"/>
      <c r="WVS80" s="235"/>
      <c r="WVT80" s="226"/>
      <c r="WVU80" s="252"/>
      <c r="WVV80" s="253"/>
      <c r="WVW80" s="228"/>
      <c r="WVX80" s="229"/>
      <c r="WVY80" s="99"/>
      <c r="WVZ80" s="254"/>
      <c r="WWA80" s="235"/>
      <c r="WWB80" s="231"/>
      <c r="WWC80" s="231"/>
      <c r="WWD80" s="140"/>
      <c r="WWE80" s="235"/>
      <c r="WWF80" s="6"/>
      <c r="WWG80" s="6"/>
      <c r="WWH80" s="6"/>
      <c r="WWI80" s="246"/>
      <c r="WWJ80" s="251"/>
      <c r="WWK80" s="250"/>
      <c r="WWL80" s="235"/>
      <c r="WWM80" s="235"/>
      <c r="WWN80" s="235"/>
      <c r="WWO80" s="99"/>
      <c r="WWP80" s="235"/>
      <c r="WWQ80" s="235"/>
      <c r="WWR80" s="235"/>
      <c r="WWS80" s="226"/>
      <c r="WWT80" s="252"/>
      <c r="WWU80" s="253"/>
      <c r="WWV80" s="228"/>
      <c r="WWW80" s="229"/>
      <c r="WWX80" s="99"/>
      <c r="WWY80" s="254"/>
      <c r="WWZ80" s="235"/>
      <c r="WXA80" s="231"/>
      <c r="WXB80" s="231"/>
      <c r="WXC80" s="140"/>
      <c r="WXD80" s="235"/>
      <c r="WXE80" s="6"/>
      <c r="WXF80" s="6"/>
      <c r="WXG80" s="6"/>
      <c r="WXH80" s="246"/>
      <c r="WXI80" s="251"/>
      <c r="WXJ80" s="250"/>
      <c r="WXK80" s="235"/>
      <c r="WXL80" s="235"/>
      <c r="WXM80" s="235"/>
      <c r="WXN80" s="99"/>
      <c r="WXO80" s="235"/>
      <c r="WXP80" s="235"/>
      <c r="WXQ80" s="235"/>
      <c r="WXR80" s="226"/>
      <c r="WXS80" s="252"/>
      <c r="WXT80" s="253"/>
      <c r="WXU80" s="228"/>
      <c r="WXV80" s="229"/>
      <c r="WXW80" s="99"/>
      <c r="WXX80" s="254"/>
      <c r="WXY80" s="235"/>
      <c r="WXZ80" s="231"/>
      <c r="WYA80" s="231"/>
      <c r="WYB80" s="140"/>
      <c r="WYC80" s="235"/>
      <c r="WYD80" s="6"/>
      <c r="WYE80" s="6"/>
      <c r="WYF80" s="6"/>
      <c r="WYG80" s="246"/>
      <c r="WYH80" s="251"/>
      <c r="WYI80" s="250"/>
      <c r="WYJ80" s="235"/>
      <c r="WYK80" s="235"/>
      <c r="WYL80" s="235"/>
      <c r="WYM80" s="99"/>
      <c r="WYN80" s="235"/>
      <c r="WYO80" s="235"/>
      <c r="WYP80" s="235"/>
      <c r="WYQ80" s="226"/>
      <c r="WYR80" s="252"/>
      <c r="WYS80" s="253"/>
      <c r="WYT80" s="228"/>
      <c r="WYU80" s="229"/>
      <c r="WYV80" s="99"/>
      <c r="WYW80" s="254"/>
      <c r="WYX80" s="235"/>
      <c r="WYY80" s="231"/>
      <c r="WYZ80" s="231"/>
      <c r="WZA80" s="140"/>
      <c r="WZB80" s="235"/>
      <c r="WZC80" s="6"/>
      <c r="WZD80" s="6"/>
      <c r="WZE80" s="6"/>
      <c r="WZF80" s="246"/>
      <c r="WZG80" s="251"/>
      <c r="WZH80" s="250"/>
      <c r="WZI80" s="235"/>
      <c r="WZJ80" s="235"/>
      <c r="WZK80" s="235"/>
      <c r="WZL80" s="99"/>
      <c r="WZM80" s="235"/>
      <c r="WZN80" s="235"/>
      <c r="WZO80" s="235"/>
      <c r="WZP80" s="226"/>
      <c r="WZQ80" s="252"/>
      <c r="WZR80" s="253"/>
      <c r="WZS80" s="228"/>
      <c r="WZT80" s="229"/>
      <c r="WZU80" s="99"/>
      <c r="WZV80" s="254"/>
      <c r="WZW80" s="235"/>
      <c r="WZX80" s="231"/>
      <c r="WZY80" s="231"/>
      <c r="WZZ80" s="140"/>
      <c r="XAA80" s="235"/>
      <c r="XAB80" s="6"/>
      <c r="XAC80" s="6"/>
      <c r="XAD80" s="6"/>
      <c r="XAE80" s="246"/>
      <c r="XAF80" s="251"/>
      <c r="XAG80" s="250"/>
      <c r="XAH80" s="235"/>
      <c r="XAI80" s="235"/>
      <c r="XAJ80" s="235"/>
      <c r="XAK80" s="99"/>
      <c r="XAL80" s="235"/>
      <c r="XAM80" s="235"/>
      <c r="XAN80" s="235"/>
      <c r="XAO80" s="226"/>
      <c r="XAP80" s="252"/>
      <c r="XAQ80" s="253"/>
      <c r="XAR80" s="228"/>
      <c r="XAS80" s="229"/>
      <c r="XAT80" s="99"/>
      <c r="XAU80" s="254"/>
      <c r="XAV80" s="235"/>
      <c r="XAW80" s="231"/>
      <c r="XAX80" s="231"/>
      <c r="XAY80" s="140"/>
      <c r="XAZ80" s="235"/>
      <c r="XBA80" s="6"/>
      <c r="XBB80" s="6"/>
      <c r="XBC80" s="6"/>
      <c r="XBD80" s="246"/>
      <c r="XBE80" s="251"/>
      <c r="XBF80" s="250"/>
      <c r="XBG80" s="235"/>
      <c r="XBH80" s="235"/>
      <c r="XBI80" s="235"/>
      <c r="XBJ80" s="99"/>
      <c r="XBK80" s="235"/>
      <c r="XBL80" s="235"/>
      <c r="XBM80" s="235"/>
      <c r="XBN80" s="226"/>
      <c r="XBO80" s="252"/>
      <c r="XBP80" s="253"/>
      <c r="XBQ80" s="228"/>
      <c r="XBR80" s="229"/>
      <c r="XBS80" s="99"/>
      <c r="XBT80" s="254"/>
      <c r="XBU80" s="235"/>
      <c r="XBV80" s="231"/>
      <c r="XBW80" s="231"/>
      <c r="XBX80" s="140"/>
      <c r="XBY80" s="235"/>
      <c r="XBZ80" s="6"/>
      <c r="XCA80" s="6"/>
      <c r="XCB80" s="6"/>
      <c r="XCC80" s="246"/>
      <c r="XCD80" s="251"/>
      <c r="XCE80" s="250"/>
      <c r="XCF80" s="235"/>
      <c r="XCG80" s="235"/>
      <c r="XCH80" s="235"/>
      <c r="XCI80" s="99"/>
      <c r="XCJ80" s="235"/>
      <c r="XCK80" s="235"/>
      <c r="XCL80" s="235"/>
      <c r="XCM80" s="226"/>
      <c r="XCN80" s="252"/>
      <c r="XCO80" s="253"/>
      <c r="XCP80" s="228"/>
      <c r="XCQ80" s="229"/>
      <c r="XCR80" s="99"/>
      <c r="XCS80" s="254"/>
      <c r="XCT80" s="235"/>
      <c r="XCU80" s="231"/>
      <c r="XCV80" s="231"/>
      <c r="XCW80" s="140"/>
      <c r="XCX80" s="235"/>
      <c r="XCY80" s="6"/>
      <c r="XCZ80" s="6"/>
      <c r="XDA80" s="6"/>
      <c r="XDB80" s="246"/>
      <c r="XDC80" s="251"/>
      <c r="XDD80" s="250"/>
      <c r="XDE80" s="235"/>
      <c r="XDF80" s="235"/>
      <c r="XDG80" s="235"/>
      <c r="XDH80" s="99"/>
      <c r="XDI80" s="235"/>
      <c r="XDJ80" s="235"/>
      <c r="XDK80" s="235"/>
      <c r="XDL80" s="226"/>
      <c r="XDM80" s="252"/>
      <c r="XDN80" s="253"/>
      <c r="XDO80" s="228"/>
      <c r="XDP80" s="229"/>
      <c r="XDQ80" s="99"/>
      <c r="XDR80" s="254"/>
      <c r="XDS80" s="235"/>
      <c r="XDT80" s="231"/>
      <c r="XDU80" s="231"/>
      <c r="XDV80" s="140"/>
      <c r="XDW80" s="235"/>
      <c r="XDX80" s="6"/>
      <c r="XDY80" s="6"/>
      <c r="XDZ80" s="6"/>
      <c r="XEA80" s="246"/>
      <c r="XEB80" s="251"/>
      <c r="XEC80" s="250"/>
      <c r="XED80" s="235"/>
      <c r="XEE80" s="235"/>
      <c r="XEF80" s="235"/>
      <c r="XEG80" s="99"/>
      <c r="XEH80" s="235"/>
      <c r="XEI80" s="235"/>
      <c r="XEJ80" s="235"/>
      <c r="XEK80" s="226"/>
      <c r="XEL80" s="252"/>
      <c r="XEM80" s="253"/>
      <c r="XEN80" s="228"/>
      <c r="XEO80" s="229"/>
      <c r="XEP80" s="99"/>
      <c r="XEQ80" s="254"/>
      <c r="XER80" s="235"/>
      <c r="XES80" s="231"/>
      <c r="XET80" s="231"/>
      <c r="XEU80" s="140"/>
      <c r="XEV80" s="235"/>
      <c r="XEW80" s="6"/>
      <c r="XEX80" s="6"/>
      <c r="XEY80" s="6"/>
      <c r="XEZ80" s="246"/>
      <c r="XFA80" s="251"/>
      <c r="XFB80" s="250"/>
    </row>
    <row r="81" spans="1:16382" ht="76.5" x14ac:dyDescent="0.2">
      <c r="A81" s="96">
        <v>45628</v>
      </c>
      <c r="B81" s="80" t="s">
        <v>3531</v>
      </c>
      <c r="C81" s="80" t="s">
        <v>3414</v>
      </c>
      <c r="D81" s="80" t="s">
        <v>136</v>
      </c>
      <c r="E81" s="102" t="s">
        <v>419</v>
      </c>
      <c r="F81" s="62"/>
      <c r="G81" s="98">
        <v>2027</v>
      </c>
      <c r="H81" s="97" t="s">
        <v>0</v>
      </c>
      <c r="I81" s="97" t="str">
        <f t="shared" si="8"/>
        <v>LA</v>
      </c>
      <c r="J81" s="97" t="str">
        <f t="shared" si="9"/>
        <v>LA</v>
      </c>
      <c r="K81" s="104" t="str">
        <f t="shared" si="10"/>
        <v>South Central</v>
      </c>
      <c r="L81" s="97" t="str">
        <f>INDEX('State '!$A$1:$C$62,MATCH($I81,'State '!$B:$B,0),3)</f>
        <v>South Central</v>
      </c>
      <c r="M81" s="97" t="str">
        <f>INDEX('State '!$A$1:$C$62,MATCH($J81,'State '!$B:$B,0),3)</f>
        <v>South Central</v>
      </c>
      <c r="N81" s="97"/>
      <c r="O81" s="144"/>
      <c r="P81" s="156">
        <v>170</v>
      </c>
      <c r="Q81" s="108">
        <v>1750</v>
      </c>
      <c r="R81" s="63">
        <v>36</v>
      </c>
      <c r="S81" s="103" t="s">
        <v>138</v>
      </c>
      <c r="T81" s="104"/>
      <c r="U81" s="105"/>
      <c r="V81" s="97" t="s">
        <v>2174</v>
      </c>
      <c r="W81" s="79" t="s">
        <v>3664</v>
      </c>
      <c r="X81" s="79"/>
      <c r="Y81" s="136" t="s">
        <v>3532</v>
      </c>
      <c r="Z81" s="17"/>
    </row>
    <row r="82" spans="1:16382" x14ac:dyDescent="0.2">
      <c r="A82" s="96">
        <v>45153</v>
      </c>
      <c r="B82" s="79" t="s">
        <v>2967</v>
      </c>
      <c r="C82" s="79" t="s">
        <v>221</v>
      </c>
      <c r="D82" s="79" t="s">
        <v>136</v>
      </c>
      <c r="E82" s="102" t="s">
        <v>2219</v>
      </c>
      <c r="F82" s="60"/>
      <c r="G82" s="98" t="s">
        <v>382</v>
      </c>
      <c r="H82" s="97" t="s">
        <v>6</v>
      </c>
      <c r="I82" s="97" t="str">
        <f t="shared" si="8"/>
        <v>TX</v>
      </c>
      <c r="J82" s="97" t="str">
        <f t="shared" si="9"/>
        <v>TX</v>
      </c>
      <c r="K82" s="104" t="str">
        <f t="shared" si="10"/>
        <v>South Central</v>
      </c>
      <c r="L82" s="97" t="str">
        <f>INDEX('State '!$A$1:$C$62,MATCH($I82,'State '!$B:$B,0),3)</f>
        <v>South Central</v>
      </c>
      <c r="M82" s="97" t="str">
        <f>INDEX('State '!$A$1:$C$62,MATCH($J82,'State '!$B:$B,0),3)</f>
        <v>South Central</v>
      </c>
      <c r="N82" s="97"/>
      <c r="O82" s="144"/>
      <c r="P82" s="175"/>
      <c r="Q82" s="145">
        <v>2000</v>
      </c>
      <c r="R82" s="98"/>
      <c r="S82" s="97" t="s">
        <v>138</v>
      </c>
      <c r="T82" s="97" t="s">
        <v>2594</v>
      </c>
      <c r="U82" s="97"/>
      <c r="V82" s="97" t="s">
        <v>2174</v>
      </c>
      <c r="W82" s="79"/>
      <c r="X82" s="79"/>
      <c r="Y82" s="136"/>
      <c r="Z82" s="17"/>
    </row>
    <row r="83" spans="1:16382" ht="127.5" x14ac:dyDescent="0.2">
      <c r="A83" s="96">
        <v>45717</v>
      </c>
      <c r="B83" s="79" t="s">
        <v>3732</v>
      </c>
      <c r="C83" s="79" t="s">
        <v>3371</v>
      </c>
      <c r="D83" s="79" t="s">
        <v>140</v>
      </c>
      <c r="E83" s="79" t="s">
        <v>139</v>
      </c>
      <c r="F83" s="60"/>
      <c r="G83" s="98">
        <v>2031</v>
      </c>
      <c r="H83" s="97" t="s">
        <v>3727</v>
      </c>
      <c r="I83" s="97" t="str">
        <f t="shared" si="8"/>
        <v>AR</v>
      </c>
      <c r="J83" s="97" t="str">
        <f t="shared" si="9"/>
        <v>LA</v>
      </c>
      <c r="K83" s="104" t="str">
        <f t="shared" si="10"/>
        <v>South Central</v>
      </c>
      <c r="L83" s="97" t="str">
        <f>INDEX('State '!$A$1:$C$62,MATCH($I83,'State '!$B:$B,0),3)</f>
        <v>South Central</v>
      </c>
      <c r="M83" s="97" t="str">
        <f>INDEX('State '!$A$1:$C$62,MATCH($J83,'State '!$B:$B,0),3)</f>
        <v>South Central</v>
      </c>
      <c r="N83" s="97"/>
      <c r="O83" s="144">
        <v>579.20000000000005</v>
      </c>
      <c r="P83" s="156">
        <v>17.89</v>
      </c>
      <c r="Q83" s="145">
        <v>2600</v>
      </c>
      <c r="R83" s="98"/>
      <c r="S83" s="97" t="s">
        <v>135</v>
      </c>
      <c r="T83" s="97" t="s">
        <v>381</v>
      </c>
      <c r="U83" s="97" t="s">
        <v>3733</v>
      </c>
      <c r="V83" s="97" t="s">
        <v>2177</v>
      </c>
      <c r="W83" s="79" t="s">
        <v>3694</v>
      </c>
      <c r="X83" s="79" t="s">
        <v>2816</v>
      </c>
      <c r="Y83" s="136" t="s">
        <v>3731</v>
      </c>
      <c r="Z83" s="17"/>
    </row>
    <row r="84" spans="1:16382" ht="63.75" x14ac:dyDescent="0.2">
      <c r="A84" s="96">
        <v>45813</v>
      </c>
      <c r="B84" s="79" t="s">
        <v>3711</v>
      </c>
      <c r="C84" s="79" t="s">
        <v>3760</v>
      </c>
      <c r="D84" s="79" t="s">
        <v>140</v>
      </c>
      <c r="E84" s="102" t="s">
        <v>139</v>
      </c>
      <c r="F84" s="60"/>
      <c r="G84" s="98">
        <v>2030</v>
      </c>
      <c r="H84" s="97" t="s">
        <v>19</v>
      </c>
      <c r="I84" s="97" t="str">
        <f t="shared" si="8"/>
        <v>VA</v>
      </c>
      <c r="J84" s="97" t="str">
        <f t="shared" si="9"/>
        <v>VA</v>
      </c>
      <c r="K84" s="104" t="str">
        <f t="shared" si="10"/>
        <v>Northeast</v>
      </c>
      <c r="L84" s="97" t="str">
        <f>INDEX('State '!$A$1:$C$62,MATCH($I84,'State '!$B:$B,0),3)</f>
        <v>Northeast</v>
      </c>
      <c r="M84" s="97" t="str">
        <f>INDEX('State '!$A$1:$C$62,MATCH($J84,'State '!$B:$B,0),3)</f>
        <v>Northeast</v>
      </c>
      <c r="N84" s="97"/>
      <c r="O84" s="144"/>
      <c r="P84" s="175"/>
      <c r="Q84" s="145">
        <v>950</v>
      </c>
      <c r="R84" s="98"/>
      <c r="S84" s="97"/>
      <c r="T84" s="97"/>
      <c r="U84" s="97"/>
      <c r="V84" s="97"/>
      <c r="W84" s="79" t="s">
        <v>3712</v>
      </c>
      <c r="X84" s="79"/>
      <c r="Y84" s="136" t="s">
        <v>3713</v>
      </c>
      <c r="Z84" s="17"/>
    </row>
    <row r="85" spans="1:16382" ht="122.45" customHeight="1" x14ac:dyDescent="0.2">
      <c r="A85" s="96">
        <v>45335</v>
      </c>
      <c r="B85" s="79" t="s">
        <v>3432</v>
      </c>
      <c r="C85" s="79" t="s">
        <v>200</v>
      </c>
      <c r="D85" s="79" t="s">
        <v>140</v>
      </c>
      <c r="E85" s="102" t="s">
        <v>139</v>
      </c>
      <c r="F85" s="60"/>
      <c r="G85" s="98">
        <v>2029</v>
      </c>
      <c r="H85" s="97" t="s">
        <v>3433</v>
      </c>
      <c r="I85" s="97" t="str">
        <f t="shared" si="8"/>
        <v>NY</v>
      </c>
      <c r="J85" s="97" t="str">
        <f t="shared" si="9"/>
        <v>MA</v>
      </c>
      <c r="K85" s="104" t="str">
        <f t="shared" si="10"/>
        <v>Northeast</v>
      </c>
      <c r="L85" s="97" t="str">
        <f>INDEX('State '!$A$1:$C$62,MATCH($I85,'State '!$B:$B,0),3)</f>
        <v>Northeast</v>
      </c>
      <c r="M85" s="97" t="str">
        <f>INDEX('State '!$A$1:$C$62,MATCH($J85,'State '!$B:$B,0),3)</f>
        <v>Northeast</v>
      </c>
      <c r="N85" s="97"/>
      <c r="O85" s="144"/>
      <c r="P85" s="175"/>
      <c r="Q85" s="145">
        <v>750</v>
      </c>
      <c r="R85" s="98"/>
      <c r="S85" s="97" t="s">
        <v>135</v>
      </c>
      <c r="T85" s="97" t="s">
        <v>381</v>
      </c>
      <c r="U85" s="97"/>
      <c r="V85" s="97" t="s">
        <v>2177</v>
      </c>
      <c r="W85" s="79" t="s">
        <v>3434</v>
      </c>
      <c r="X85" s="79"/>
      <c r="Y85" s="136"/>
      <c r="Z85" s="17"/>
    </row>
    <row r="86" spans="1:16382" ht="63.75" x14ac:dyDescent="0.2">
      <c r="A86" s="96">
        <v>45621</v>
      </c>
      <c r="B86" s="79" t="s">
        <v>3533</v>
      </c>
      <c r="C86" s="79" t="s">
        <v>3534</v>
      </c>
      <c r="D86" s="79" t="s">
        <v>140</v>
      </c>
      <c r="E86" s="102" t="s">
        <v>389</v>
      </c>
      <c r="F86" s="60"/>
      <c r="G86" s="98">
        <v>2029</v>
      </c>
      <c r="H86" s="97" t="s">
        <v>23</v>
      </c>
      <c r="I86" s="97" t="str">
        <f t="shared" si="8"/>
        <v>KY</v>
      </c>
      <c r="J86" s="97" t="str">
        <f t="shared" si="9"/>
        <v>KY</v>
      </c>
      <c r="K86" s="104" t="str">
        <f t="shared" si="10"/>
        <v>Midwest</v>
      </c>
      <c r="L86" s="97" t="str">
        <f>INDEX('State '!$A$1:$C$62,MATCH($I86,'State '!$B:$B,0),3)</f>
        <v>Midwest</v>
      </c>
      <c r="M86" s="97" t="str">
        <f>INDEX('State '!$A$1:$C$62,MATCH($J86,'State '!$B:$B,0),3)</f>
        <v>Midwest</v>
      </c>
      <c r="N86" s="97"/>
      <c r="O86" s="144">
        <v>400</v>
      </c>
      <c r="P86" s="110">
        <v>40</v>
      </c>
      <c r="Q86" s="145">
        <v>200</v>
      </c>
      <c r="R86" s="98" t="s">
        <v>3666</v>
      </c>
      <c r="S86" s="97"/>
      <c r="T86" s="97"/>
      <c r="U86" s="97" t="s">
        <v>3665</v>
      </c>
      <c r="V86" s="97"/>
      <c r="W86" s="79" t="s">
        <v>3535</v>
      </c>
      <c r="X86" s="79" t="s">
        <v>2817</v>
      </c>
      <c r="Y86" s="136" t="s">
        <v>3667</v>
      </c>
      <c r="Z86" s="17"/>
    </row>
    <row r="87" spans="1:16382" ht="52.9" customHeight="1" x14ac:dyDescent="0.2">
      <c r="A87" s="96">
        <v>45572</v>
      </c>
      <c r="B87" s="80" t="s">
        <v>3310</v>
      </c>
      <c r="C87" s="189" t="s">
        <v>3311</v>
      </c>
      <c r="D87" s="189" t="s">
        <v>134</v>
      </c>
      <c r="E87" s="189" t="s">
        <v>143</v>
      </c>
      <c r="F87" s="193">
        <v>44927</v>
      </c>
      <c r="G87" s="61">
        <v>2023</v>
      </c>
      <c r="H87" s="97" t="s">
        <v>43</v>
      </c>
      <c r="I87" s="97" t="str">
        <f t="shared" si="8"/>
        <v>NM</v>
      </c>
      <c r="J87" s="97" t="str">
        <f t="shared" si="9"/>
        <v>NM</v>
      </c>
      <c r="K87" s="104" t="str">
        <f t="shared" si="10"/>
        <v>Mountain</v>
      </c>
      <c r="L87" s="97" t="str">
        <f>INDEX('State '!$A$1:$C$62,MATCH($I87,'State '!$B:$B,0),3)</f>
        <v>Mountain</v>
      </c>
      <c r="M87" s="97" t="str">
        <f>INDEX('State '!$A$1:$C$62,MATCH($J87,'State '!$B:$B,0),3)</f>
        <v>Mountain</v>
      </c>
      <c r="N87" s="175"/>
      <c r="O87" s="144">
        <v>35.799999999999997</v>
      </c>
      <c r="P87" s="156">
        <v>20</v>
      </c>
      <c r="Q87" s="145">
        <v>600</v>
      </c>
      <c r="R87" s="98">
        <v>24</v>
      </c>
      <c r="S87" s="97" t="s">
        <v>135</v>
      </c>
      <c r="T87" s="97" t="s">
        <v>381</v>
      </c>
      <c r="U87" s="97" t="s">
        <v>3668</v>
      </c>
      <c r="V87" s="97" t="s">
        <v>2174</v>
      </c>
      <c r="W87" s="79" t="s">
        <v>3754</v>
      </c>
      <c r="X87" s="80"/>
      <c r="Y87" s="136" t="s">
        <v>3669</v>
      </c>
      <c r="Z87" s="17"/>
    </row>
    <row r="88" spans="1:16382" ht="140.25" x14ac:dyDescent="0.2">
      <c r="A88" s="96">
        <v>45755</v>
      </c>
      <c r="B88" s="79" t="s">
        <v>3306</v>
      </c>
      <c r="C88" s="79" t="s">
        <v>231</v>
      </c>
      <c r="D88" s="79" t="s">
        <v>140</v>
      </c>
      <c r="E88" s="102" t="s">
        <v>419</v>
      </c>
      <c r="F88" s="60"/>
      <c r="G88" s="61">
        <v>2026</v>
      </c>
      <c r="H88" s="97" t="s">
        <v>52</v>
      </c>
      <c r="I88" s="97" t="str">
        <f t="shared" si="8"/>
        <v>TN</v>
      </c>
      <c r="J88" s="97" t="str">
        <f t="shared" si="9"/>
        <v>TN</v>
      </c>
      <c r="K88" s="104" t="str">
        <f t="shared" si="10"/>
        <v>Midwest</v>
      </c>
      <c r="L88" s="97" t="str">
        <f>INDEX('State '!$A$1:$C$62,MATCH($I88,'State '!$B:$B,0),3)</f>
        <v>Midwest</v>
      </c>
      <c r="M88" s="97" t="str">
        <f>INDEX('State '!$A$1:$C$62,MATCH($J88,'State '!$B:$B,0),3)</f>
        <v>Midwest</v>
      </c>
      <c r="N88" s="97"/>
      <c r="O88" s="144">
        <v>1105</v>
      </c>
      <c r="P88" s="199">
        <v>122.2</v>
      </c>
      <c r="Q88" s="145">
        <v>300</v>
      </c>
      <c r="R88" s="98">
        <v>30</v>
      </c>
      <c r="S88" s="97" t="s">
        <v>135</v>
      </c>
      <c r="T88" s="97" t="s">
        <v>381</v>
      </c>
      <c r="U88" s="97" t="s">
        <v>3670</v>
      </c>
      <c r="V88" s="97" t="s">
        <v>2174</v>
      </c>
      <c r="W88" s="79" t="s">
        <v>3672</v>
      </c>
      <c r="X88" s="79" t="s">
        <v>3578</v>
      </c>
      <c r="Y88" s="136" t="s">
        <v>3671</v>
      </c>
      <c r="Z88" s="17"/>
    </row>
    <row r="89" spans="1:16382" ht="63.75" x14ac:dyDescent="0.2">
      <c r="A89" s="96">
        <v>45152</v>
      </c>
      <c r="B89" s="79" t="s">
        <v>2661</v>
      </c>
      <c r="C89" s="79" t="s">
        <v>2662</v>
      </c>
      <c r="D89" s="79" t="s">
        <v>136</v>
      </c>
      <c r="E89" s="79" t="s">
        <v>419</v>
      </c>
      <c r="F89" s="60"/>
      <c r="G89" s="98">
        <v>2026</v>
      </c>
      <c r="H89" s="97" t="s">
        <v>6</v>
      </c>
      <c r="I89" s="97" t="str">
        <f t="shared" si="8"/>
        <v>TX</v>
      </c>
      <c r="J89" s="97" t="str">
        <f t="shared" si="9"/>
        <v>TX</v>
      </c>
      <c r="K89" s="104" t="str">
        <f t="shared" si="10"/>
        <v>South Central</v>
      </c>
      <c r="L89" s="97" t="str">
        <f>INDEX('State '!$A$1:$C$62,MATCH($I89,'State '!$B:$B,0),3)</f>
        <v>South Central</v>
      </c>
      <c r="M89" s="97" t="str">
        <f>INDEX('State '!$A$1:$C$62,MATCH($J89,'State '!$B:$B,0),3)</f>
        <v>South Central</v>
      </c>
      <c r="N89" s="97"/>
      <c r="O89" s="144">
        <v>2173</v>
      </c>
      <c r="P89" s="201">
        <f>2.4+135.5</f>
        <v>137.9</v>
      </c>
      <c r="Q89" s="145">
        <v>4500</v>
      </c>
      <c r="R89" s="98">
        <v>42</v>
      </c>
      <c r="S89" s="97" t="s">
        <v>135</v>
      </c>
      <c r="T89" s="97" t="s">
        <v>381</v>
      </c>
      <c r="U89" s="97" t="s">
        <v>2663</v>
      </c>
      <c r="V89" s="97" t="s">
        <v>2174</v>
      </c>
      <c r="W89" s="79" t="s">
        <v>3367</v>
      </c>
      <c r="X89" s="79" t="s">
        <v>2816</v>
      </c>
      <c r="Y89" s="136"/>
      <c r="Z89" s="235"/>
      <c r="AA89" s="231"/>
      <c r="AB89" s="231"/>
      <c r="AC89" s="231"/>
      <c r="AD89" s="231"/>
      <c r="AE89" s="247"/>
      <c r="AF89" s="250"/>
      <c r="AG89" s="235"/>
      <c r="AH89" s="235"/>
      <c r="AI89" s="235"/>
      <c r="AJ89" s="99"/>
      <c r="AK89" s="235"/>
      <c r="AL89" s="235"/>
      <c r="AM89" s="235"/>
      <c r="AN89" s="226"/>
      <c r="AO89" s="230"/>
      <c r="AP89" s="227"/>
      <c r="AQ89" s="250"/>
      <c r="AR89" s="235"/>
      <c r="AS89" s="235"/>
      <c r="AT89" s="235"/>
      <c r="AU89" s="235"/>
      <c r="AV89" s="231"/>
      <c r="AW89" s="231"/>
      <c r="AX89" s="232"/>
      <c r="AY89" s="235"/>
      <c r="AZ89" s="231"/>
      <c r="BA89" s="231"/>
      <c r="BB89" s="231"/>
      <c r="BC89" s="231"/>
      <c r="BD89" s="247"/>
      <c r="BE89" s="250"/>
      <c r="BF89" s="235"/>
      <c r="BG89" s="235"/>
      <c r="BH89" s="235"/>
      <c r="BI89" s="99"/>
      <c r="BJ89" s="235"/>
      <c r="BK89" s="235"/>
      <c r="BL89" s="235"/>
      <c r="BM89" s="226"/>
      <c r="BN89" s="230"/>
      <c r="BO89" s="227"/>
      <c r="BP89" s="250"/>
      <c r="BQ89" s="235"/>
      <c r="BR89" s="235"/>
      <c r="BS89" s="235"/>
      <c r="BT89" s="235"/>
      <c r="BU89" s="231"/>
      <c r="BV89" s="231"/>
      <c r="BW89" s="232"/>
      <c r="BX89" s="235"/>
      <c r="BY89" s="231"/>
      <c r="BZ89" s="231"/>
      <c r="CA89" s="231"/>
      <c r="CB89" s="231"/>
      <c r="CC89" s="247"/>
      <c r="CD89" s="250"/>
      <c r="CE89" s="235"/>
      <c r="CF89" s="235"/>
      <c r="CG89" s="235"/>
      <c r="CH89" s="99"/>
      <c r="CI89" s="235"/>
      <c r="CJ89" s="235"/>
      <c r="CK89" s="235"/>
      <c r="CL89" s="226"/>
      <c r="CM89" s="230"/>
      <c r="CN89" s="227"/>
      <c r="CO89" s="250"/>
      <c r="CP89" s="235"/>
      <c r="CQ89" s="235"/>
      <c r="CR89" s="235"/>
      <c r="CS89" s="235"/>
      <c r="CT89" s="231"/>
      <c r="CU89" s="231"/>
      <c r="CV89" s="232"/>
      <c r="CW89" s="235"/>
      <c r="CX89" s="231"/>
      <c r="CY89" s="231"/>
      <c r="CZ89" s="231"/>
      <c r="DA89" s="231"/>
      <c r="DB89" s="247"/>
      <c r="DC89" s="250"/>
      <c r="DD89" s="235"/>
      <c r="DE89" s="235"/>
      <c r="DF89" s="235"/>
      <c r="DG89" s="99"/>
      <c r="DH89" s="235"/>
      <c r="DI89" s="235"/>
      <c r="DJ89" s="235"/>
      <c r="DK89" s="226"/>
      <c r="DL89" s="230"/>
      <c r="DM89" s="227"/>
      <c r="DN89" s="250"/>
      <c r="DO89" s="235"/>
      <c r="DP89" s="235"/>
      <c r="DQ89" s="235"/>
      <c r="DR89" s="235"/>
      <c r="DS89" s="231"/>
      <c r="DT89" s="231"/>
      <c r="DU89" s="232"/>
      <c r="DV89" s="235"/>
      <c r="DW89" s="231"/>
      <c r="DX89" s="231"/>
      <c r="DY89" s="231"/>
      <c r="DZ89" s="231"/>
      <c r="EA89" s="247"/>
      <c r="EB89" s="250"/>
      <c r="EC89" s="235"/>
      <c r="ED89" s="235"/>
      <c r="EE89" s="235"/>
      <c r="EF89" s="99"/>
      <c r="EG89" s="235"/>
      <c r="EH89" s="235"/>
      <c r="EI89" s="235"/>
      <c r="EJ89" s="226"/>
      <c r="EK89" s="230"/>
      <c r="EL89" s="227"/>
      <c r="EM89" s="250"/>
      <c r="EN89" s="235"/>
      <c r="EO89" s="235"/>
      <c r="EP89" s="235"/>
      <c r="EQ89" s="235"/>
      <c r="ER89" s="231"/>
      <c r="ES89" s="231"/>
      <c r="ET89" s="232"/>
      <c r="EU89" s="235"/>
      <c r="EV89" s="231"/>
      <c r="EW89" s="231"/>
      <c r="EX89" s="231"/>
      <c r="EY89" s="231"/>
      <c r="EZ89" s="247"/>
      <c r="FA89" s="250"/>
      <c r="FB89" s="235"/>
      <c r="FC89" s="235"/>
      <c r="FD89" s="235"/>
      <c r="FE89" s="99"/>
      <c r="FF89" s="235"/>
      <c r="FG89" s="235"/>
      <c r="FH89" s="235"/>
      <c r="FI89" s="226"/>
      <c r="FJ89" s="230"/>
      <c r="FK89" s="227"/>
      <c r="FL89" s="250"/>
      <c r="FM89" s="235"/>
      <c r="FN89" s="235"/>
      <c r="FO89" s="235"/>
      <c r="FP89" s="235"/>
      <c r="FQ89" s="231"/>
      <c r="FR89" s="231"/>
      <c r="FS89" s="232"/>
      <c r="FT89" s="235"/>
      <c r="FU89" s="231"/>
      <c r="FV89" s="231"/>
      <c r="FW89" s="231"/>
      <c r="FX89" s="231"/>
      <c r="FY89" s="247"/>
      <c r="FZ89" s="250"/>
      <c r="GA89" s="235"/>
      <c r="GB89" s="235"/>
      <c r="GC89" s="235"/>
      <c r="GD89" s="99"/>
      <c r="GE89" s="235"/>
      <c r="GF89" s="235"/>
      <c r="GG89" s="235"/>
      <c r="GH89" s="226"/>
      <c r="GI89" s="230"/>
      <c r="GJ89" s="227"/>
      <c r="GK89" s="250"/>
      <c r="GL89" s="235"/>
      <c r="GM89" s="235"/>
      <c r="GN89" s="235"/>
      <c r="GO89" s="235"/>
      <c r="GP89" s="231"/>
      <c r="GQ89" s="231"/>
      <c r="GR89" s="232"/>
      <c r="GS89" s="235"/>
      <c r="GT89" s="231"/>
      <c r="GU89" s="231"/>
      <c r="GV89" s="231"/>
      <c r="GW89" s="231"/>
      <c r="GX89" s="247"/>
      <c r="GY89" s="250"/>
      <c r="GZ89" s="235"/>
      <c r="HA89" s="235"/>
      <c r="HB89" s="235"/>
      <c r="HC89" s="99"/>
      <c r="HD89" s="235"/>
      <c r="HE89" s="235"/>
      <c r="HF89" s="235"/>
      <c r="HG89" s="226"/>
      <c r="HH89" s="230"/>
      <c r="HI89" s="227"/>
      <c r="HJ89" s="250"/>
      <c r="HK89" s="235"/>
      <c r="HL89" s="235"/>
      <c r="HM89" s="235"/>
      <c r="HN89" s="235"/>
      <c r="HO89" s="231"/>
      <c r="HP89" s="231"/>
      <c r="HQ89" s="232"/>
      <c r="HR89" s="235"/>
      <c r="HS89" s="231"/>
      <c r="HT89" s="231"/>
      <c r="HU89" s="231"/>
      <c r="HV89" s="231"/>
      <c r="HW89" s="247"/>
      <c r="HX89" s="250"/>
      <c r="HY89" s="235"/>
      <c r="HZ89" s="235"/>
      <c r="IA89" s="235"/>
      <c r="IB89" s="99"/>
      <c r="IC89" s="235"/>
      <c r="ID89" s="235"/>
      <c r="IE89" s="235"/>
      <c r="IF89" s="226"/>
      <c r="IG89" s="230"/>
      <c r="IH89" s="227"/>
      <c r="II89" s="250"/>
      <c r="IJ89" s="235"/>
      <c r="IK89" s="235"/>
      <c r="IL89" s="235"/>
      <c r="IM89" s="235"/>
      <c r="IN89" s="231"/>
      <c r="IO89" s="231"/>
      <c r="IP89" s="232"/>
      <c r="IQ89" s="235"/>
      <c r="IR89" s="231"/>
      <c r="IS89" s="231"/>
      <c r="IT89" s="231"/>
      <c r="IU89" s="231"/>
      <c r="IV89" s="247"/>
      <c r="IW89" s="250"/>
      <c r="IX89" s="235"/>
      <c r="IY89" s="235"/>
      <c r="IZ89" s="235"/>
      <c r="JA89" s="99"/>
      <c r="JB89" s="235"/>
      <c r="JC89" s="235"/>
      <c r="JD89" s="235"/>
      <c r="JE89" s="226"/>
      <c r="JF89" s="230"/>
      <c r="JG89" s="227"/>
      <c r="JH89" s="250"/>
      <c r="JI89" s="235"/>
      <c r="JJ89" s="235"/>
      <c r="JK89" s="235"/>
      <c r="JL89" s="235"/>
      <c r="JM89" s="231"/>
      <c r="JN89" s="231"/>
      <c r="JO89" s="232"/>
      <c r="JP89" s="235"/>
      <c r="JQ89" s="231"/>
      <c r="JR89" s="231"/>
      <c r="JS89" s="231"/>
      <c r="JT89" s="231"/>
      <c r="JU89" s="247"/>
      <c r="JV89" s="250"/>
      <c r="JW89" s="235"/>
      <c r="JX89" s="235"/>
      <c r="JY89" s="235"/>
      <c r="JZ89" s="99"/>
      <c r="KA89" s="235"/>
      <c r="KB89" s="235"/>
      <c r="KC89" s="235"/>
      <c r="KD89" s="226"/>
      <c r="KE89" s="230"/>
      <c r="KF89" s="227"/>
      <c r="KG89" s="250"/>
      <c r="KH89" s="235"/>
      <c r="KI89" s="235"/>
      <c r="KJ89" s="235"/>
      <c r="KK89" s="235"/>
      <c r="KL89" s="231"/>
      <c r="KM89" s="231"/>
      <c r="KN89" s="232"/>
      <c r="KO89" s="235"/>
      <c r="KP89" s="231"/>
      <c r="KQ89" s="231"/>
      <c r="KR89" s="231"/>
      <c r="KS89" s="231"/>
      <c r="KT89" s="247"/>
      <c r="KU89" s="250"/>
      <c r="KV89" s="235"/>
      <c r="KW89" s="235"/>
      <c r="KX89" s="235"/>
      <c r="KY89" s="99"/>
      <c r="KZ89" s="235"/>
      <c r="LA89" s="235"/>
      <c r="LB89" s="235"/>
      <c r="LC89" s="226"/>
      <c r="LD89" s="230"/>
      <c r="LE89" s="227"/>
      <c r="LF89" s="250"/>
      <c r="LG89" s="235"/>
      <c r="LH89" s="235"/>
      <c r="LI89" s="235"/>
      <c r="LJ89" s="235"/>
      <c r="LK89" s="231"/>
      <c r="LL89" s="231"/>
      <c r="LM89" s="232"/>
      <c r="LN89" s="235"/>
      <c r="LO89" s="231"/>
      <c r="LP89" s="231"/>
      <c r="LQ89" s="231"/>
      <c r="LR89" s="231"/>
      <c r="LS89" s="247"/>
      <c r="LT89" s="250"/>
      <c r="LU89" s="235"/>
      <c r="LV89" s="235"/>
      <c r="LW89" s="235"/>
      <c r="LX89" s="99"/>
      <c r="LY89" s="235"/>
      <c r="LZ89" s="235"/>
      <c r="MA89" s="235"/>
      <c r="MB89" s="226"/>
      <c r="MC89" s="230"/>
      <c r="MD89" s="227"/>
      <c r="ME89" s="250"/>
      <c r="MF89" s="235"/>
      <c r="MG89" s="235"/>
      <c r="MH89" s="235"/>
      <c r="MI89" s="235"/>
      <c r="MJ89" s="231"/>
      <c r="MK89" s="231"/>
      <c r="ML89" s="232"/>
      <c r="MM89" s="235"/>
      <c r="MN89" s="231"/>
      <c r="MO89" s="231"/>
      <c r="MP89" s="231"/>
      <c r="MQ89" s="231"/>
      <c r="MR89" s="247"/>
      <c r="MS89" s="250"/>
      <c r="MT89" s="235"/>
      <c r="MU89" s="235"/>
      <c r="MV89" s="235"/>
      <c r="MW89" s="99"/>
      <c r="MX89" s="235"/>
      <c r="MY89" s="235"/>
      <c r="MZ89" s="235"/>
      <c r="NA89" s="226"/>
      <c r="NB89" s="230"/>
      <c r="NC89" s="227"/>
      <c r="ND89" s="250"/>
      <c r="NE89" s="235"/>
      <c r="NF89" s="235"/>
      <c r="NG89" s="235"/>
      <c r="NH89" s="235"/>
      <c r="NI89" s="231"/>
      <c r="NJ89" s="231"/>
      <c r="NK89" s="232"/>
      <c r="NL89" s="235"/>
      <c r="NM89" s="231"/>
      <c r="NN89" s="231"/>
      <c r="NO89" s="231"/>
      <c r="NP89" s="231"/>
      <c r="NQ89" s="247"/>
      <c r="NR89" s="250"/>
      <c r="NS89" s="235"/>
      <c r="NT89" s="235"/>
      <c r="NU89" s="235"/>
      <c r="NV89" s="99"/>
      <c r="NW89" s="235"/>
      <c r="NX89" s="235"/>
      <c r="NY89" s="235"/>
      <c r="NZ89" s="226"/>
      <c r="OA89" s="230"/>
      <c r="OB89" s="227"/>
      <c r="OC89" s="250"/>
      <c r="OD89" s="235"/>
      <c r="OE89" s="235"/>
      <c r="OF89" s="235"/>
      <c r="OG89" s="235"/>
      <c r="OH89" s="231"/>
      <c r="OI89" s="231"/>
      <c r="OJ89" s="232"/>
      <c r="OK89" s="235"/>
      <c r="OL89" s="231"/>
      <c r="OM89" s="231"/>
      <c r="ON89" s="231"/>
      <c r="OO89" s="231"/>
      <c r="OP89" s="247"/>
      <c r="OQ89" s="250"/>
      <c r="OR89" s="235"/>
      <c r="OS89" s="235"/>
      <c r="OT89" s="235"/>
      <c r="OU89" s="99"/>
      <c r="OV89" s="235"/>
      <c r="OW89" s="235"/>
      <c r="OX89" s="235"/>
      <c r="OY89" s="226"/>
      <c r="OZ89" s="230"/>
      <c r="PA89" s="227"/>
      <c r="PB89" s="250"/>
      <c r="PC89" s="235"/>
      <c r="PD89" s="235"/>
      <c r="PE89" s="235"/>
      <c r="PF89" s="235"/>
      <c r="PG89" s="231"/>
      <c r="PH89" s="231"/>
      <c r="PI89" s="232"/>
      <c r="PJ89" s="235"/>
      <c r="PK89" s="231"/>
      <c r="PL89" s="231"/>
      <c r="PM89" s="231"/>
      <c r="PN89" s="231"/>
      <c r="PO89" s="247"/>
      <c r="PP89" s="250"/>
      <c r="PQ89" s="235"/>
      <c r="PR89" s="235"/>
      <c r="PS89" s="235"/>
      <c r="PT89" s="99"/>
      <c r="PU89" s="235"/>
      <c r="PV89" s="235"/>
      <c r="PW89" s="235"/>
      <c r="PX89" s="226"/>
      <c r="PY89" s="230"/>
      <c r="PZ89" s="227"/>
      <c r="QA89" s="250"/>
      <c r="QB89" s="235"/>
      <c r="QC89" s="235"/>
      <c r="QD89" s="235"/>
      <c r="QE89" s="235"/>
      <c r="QF89" s="231"/>
      <c r="QG89" s="231"/>
      <c r="QH89" s="232"/>
      <c r="QI89" s="235"/>
      <c r="QJ89" s="231"/>
      <c r="QK89" s="231"/>
      <c r="QL89" s="231"/>
      <c r="QM89" s="231"/>
      <c r="QN89" s="247"/>
      <c r="QO89" s="250"/>
      <c r="QP89" s="235"/>
      <c r="QQ89" s="235"/>
      <c r="QR89" s="235"/>
      <c r="QS89" s="99"/>
      <c r="QT89" s="235"/>
      <c r="QU89" s="235"/>
      <c r="QV89" s="235"/>
      <c r="QW89" s="226"/>
      <c r="QX89" s="230"/>
      <c r="QY89" s="227"/>
      <c r="QZ89" s="250"/>
      <c r="RA89" s="235"/>
      <c r="RB89" s="235"/>
      <c r="RC89" s="235"/>
      <c r="RD89" s="235"/>
      <c r="RE89" s="231"/>
      <c r="RF89" s="231"/>
      <c r="RG89" s="232"/>
      <c r="RH89" s="235"/>
      <c r="RI89" s="231"/>
      <c r="RJ89" s="231"/>
      <c r="RK89" s="231"/>
      <c r="RL89" s="231"/>
      <c r="RM89" s="247"/>
      <c r="RN89" s="250"/>
      <c r="RO89" s="235"/>
      <c r="RP89" s="235"/>
      <c r="RQ89" s="235"/>
      <c r="RR89" s="99"/>
      <c r="RS89" s="235"/>
      <c r="RT89" s="235"/>
      <c r="RU89" s="235"/>
      <c r="RV89" s="226"/>
      <c r="RW89" s="230"/>
      <c r="RX89" s="227"/>
      <c r="RY89" s="250"/>
      <c r="RZ89" s="235"/>
      <c r="SA89" s="235"/>
      <c r="SB89" s="235"/>
      <c r="SC89" s="235"/>
      <c r="SD89" s="231"/>
      <c r="SE89" s="231"/>
      <c r="SF89" s="232"/>
      <c r="SG89" s="235"/>
      <c r="SH89" s="231"/>
      <c r="SI89" s="231"/>
      <c r="SJ89" s="231"/>
      <c r="SK89" s="231"/>
      <c r="SL89" s="247"/>
      <c r="SM89" s="250"/>
      <c r="SN89" s="235"/>
      <c r="SO89" s="235"/>
      <c r="SP89" s="235"/>
      <c r="SQ89" s="99"/>
      <c r="SR89" s="235"/>
      <c r="SS89" s="235"/>
      <c r="ST89" s="235"/>
      <c r="SU89" s="226"/>
      <c r="SV89" s="230"/>
      <c r="SW89" s="227"/>
      <c r="SX89" s="250"/>
      <c r="SY89" s="235"/>
      <c r="SZ89" s="235"/>
      <c r="TA89" s="235"/>
      <c r="TB89" s="235"/>
      <c r="TC89" s="231"/>
      <c r="TD89" s="231"/>
      <c r="TE89" s="232"/>
      <c r="TF89" s="235"/>
      <c r="TG89" s="231"/>
      <c r="TH89" s="231"/>
      <c r="TI89" s="231"/>
      <c r="TJ89" s="231"/>
      <c r="TK89" s="247"/>
      <c r="TL89" s="250"/>
      <c r="TM89" s="235"/>
      <c r="TN89" s="235"/>
      <c r="TO89" s="235"/>
      <c r="TP89" s="99"/>
      <c r="TQ89" s="235"/>
      <c r="TR89" s="235"/>
      <c r="TS89" s="235"/>
      <c r="TT89" s="226"/>
      <c r="TU89" s="230"/>
      <c r="TV89" s="227"/>
      <c r="TW89" s="250"/>
      <c r="TX89" s="235"/>
      <c r="TY89" s="235"/>
      <c r="TZ89" s="235"/>
      <c r="UA89" s="235"/>
      <c r="UB89" s="231"/>
      <c r="UC89" s="231"/>
      <c r="UD89" s="232"/>
      <c r="UE89" s="235"/>
      <c r="UF89" s="231"/>
      <c r="UG89" s="231"/>
      <c r="UH89" s="231"/>
      <c r="UI89" s="231"/>
      <c r="UJ89" s="247"/>
      <c r="UK89" s="250"/>
      <c r="UL89" s="235"/>
      <c r="UM89" s="235"/>
      <c r="UN89" s="235"/>
      <c r="UO89" s="99"/>
      <c r="UP89" s="235"/>
      <c r="UQ89" s="235"/>
      <c r="UR89" s="235"/>
      <c r="US89" s="226"/>
      <c r="UT89" s="230"/>
      <c r="UU89" s="227"/>
      <c r="UV89" s="250"/>
      <c r="UW89" s="235"/>
      <c r="UX89" s="235"/>
      <c r="UY89" s="235"/>
      <c r="UZ89" s="235"/>
      <c r="VA89" s="231"/>
      <c r="VB89" s="231"/>
      <c r="VC89" s="232"/>
      <c r="VD89" s="235"/>
      <c r="VE89" s="231"/>
      <c r="VF89" s="231"/>
      <c r="VG89" s="231"/>
      <c r="VH89" s="231"/>
      <c r="VI89" s="247"/>
      <c r="VJ89" s="250"/>
      <c r="VK89" s="235"/>
      <c r="VL89" s="235"/>
      <c r="VM89" s="235"/>
      <c r="VN89" s="99"/>
      <c r="VO89" s="235"/>
      <c r="VP89" s="235"/>
      <c r="VQ89" s="235"/>
      <c r="VR89" s="226"/>
      <c r="VS89" s="230"/>
      <c r="VT89" s="227"/>
      <c r="VU89" s="250"/>
      <c r="VV89" s="235"/>
      <c r="VW89" s="235"/>
      <c r="VX89" s="235"/>
      <c r="VY89" s="235"/>
      <c r="VZ89" s="231"/>
      <c r="WA89" s="231"/>
      <c r="WB89" s="232"/>
      <c r="WC89" s="235"/>
      <c r="WD89" s="231"/>
      <c r="WE89" s="231"/>
      <c r="WF89" s="231"/>
      <c r="WG89" s="231"/>
      <c r="WH89" s="247"/>
      <c r="WI89" s="250"/>
      <c r="WJ89" s="235"/>
      <c r="WK89" s="235"/>
      <c r="WL89" s="235"/>
      <c r="WM89" s="99"/>
      <c r="WN89" s="235"/>
      <c r="WO89" s="235"/>
      <c r="WP89" s="235"/>
      <c r="WQ89" s="226"/>
      <c r="WR89" s="230"/>
      <c r="WS89" s="227"/>
      <c r="WT89" s="250"/>
      <c r="WU89" s="235"/>
      <c r="WV89" s="235"/>
      <c r="WW89" s="235"/>
      <c r="WX89" s="235"/>
      <c r="WY89" s="231"/>
      <c r="WZ89" s="231"/>
      <c r="XA89" s="232"/>
      <c r="XB89" s="235"/>
      <c r="XC89" s="231"/>
      <c r="XD89" s="231"/>
      <c r="XE89" s="231"/>
      <c r="XF89" s="231"/>
      <c r="XG89" s="247"/>
      <c r="XH89" s="250"/>
      <c r="XI89" s="235"/>
      <c r="XJ89" s="235"/>
      <c r="XK89" s="235"/>
      <c r="XL89" s="99"/>
      <c r="XM89" s="235"/>
      <c r="XN89" s="235"/>
      <c r="XO89" s="235"/>
      <c r="XP89" s="226"/>
      <c r="XQ89" s="230"/>
      <c r="XR89" s="227"/>
      <c r="XS89" s="250"/>
      <c r="XT89" s="235"/>
      <c r="XU89" s="235"/>
      <c r="XV89" s="235"/>
      <c r="XW89" s="235"/>
      <c r="XX89" s="231"/>
      <c r="XY89" s="231"/>
      <c r="XZ89" s="232"/>
      <c r="YA89" s="235"/>
      <c r="YB89" s="231"/>
      <c r="YC89" s="231"/>
      <c r="YD89" s="231"/>
      <c r="YE89" s="231"/>
      <c r="YF89" s="247"/>
      <c r="YG89" s="250"/>
      <c r="YH89" s="235"/>
      <c r="YI89" s="235"/>
      <c r="YJ89" s="235"/>
      <c r="YK89" s="99"/>
      <c r="YL89" s="235"/>
      <c r="YM89" s="235"/>
      <c r="YN89" s="235"/>
      <c r="YO89" s="226"/>
      <c r="YP89" s="230"/>
      <c r="YQ89" s="227"/>
      <c r="YR89" s="250"/>
      <c r="YS89" s="235"/>
      <c r="YT89" s="235"/>
      <c r="YU89" s="235"/>
      <c r="YV89" s="235"/>
      <c r="YW89" s="231"/>
      <c r="YX89" s="231"/>
      <c r="YY89" s="232"/>
      <c r="YZ89" s="235"/>
      <c r="ZA89" s="231"/>
      <c r="ZB89" s="231"/>
      <c r="ZC89" s="231"/>
      <c r="ZD89" s="231"/>
      <c r="ZE89" s="247"/>
      <c r="ZF89" s="250"/>
      <c r="ZG89" s="235"/>
      <c r="ZH89" s="235"/>
      <c r="ZI89" s="235"/>
      <c r="ZJ89" s="99"/>
      <c r="ZK89" s="235"/>
      <c r="ZL89" s="235"/>
      <c r="ZM89" s="235"/>
      <c r="ZN89" s="226"/>
      <c r="ZO89" s="230"/>
      <c r="ZP89" s="227"/>
      <c r="ZQ89" s="250"/>
      <c r="ZR89" s="235"/>
      <c r="ZS89" s="235"/>
      <c r="ZT89" s="235"/>
      <c r="ZU89" s="235"/>
      <c r="ZV89" s="231"/>
      <c r="ZW89" s="231"/>
      <c r="ZX89" s="232"/>
      <c r="ZY89" s="235"/>
      <c r="ZZ89" s="231"/>
      <c r="AAA89" s="231"/>
      <c r="AAB89" s="231"/>
      <c r="AAC89" s="231"/>
      <c r="AAD89" s="247"/>
      <c r="AAE89" s="250"/>
      <c r="AAF89" s="235"/>
      <c r="AAG89" s="235"/>
      <c r="AAH89" s="235"/>
      <c r="AAI89" s="99"/>
      <c r="AAJ89" s="235"/>
      <c r="AAK89" s="235"/>
      <c r="AAL89" s="235"/>
      <c r="AAM89" s="226"/>
      <c r="AAN89" s="230"/>
      <c r="AAO89" s="227"/>
      <c r="AAP89" s="250"/>
      <c r="AAQ89" s="235"/>
      <c r="AAR89" s="235"/>
      <c r="AAS89" s="235"/>
      <c r="AAT89" s="235"/>
      <c r="AAU89" s="231"/>
      <c r="AAV89" s="231"/>
      <c r="AAW89" s="232"/>
      <c r="AAX89" s="235"/>
      <c r="AAY89" s="231"/>
      <c r="AAZ89" s="231"/>
      <c r="ABA89" s="231"/>
      <c r="ABB89" s="231"/>
      <c r="ABC89" s="247"/>
      <c r="ABD89" s="250"/>
      <c r="ABE89" s="235"/>
      <c r="ABF89" s="235"/>
      <c r="ABG89" s="235"/>
      <c r="ABH89" s="99"/>
      <c r="ABI89" s="235"/>
      <c r="ABJ89" s="235"/>
      <c r="ABK89" s="235"/>
      <c r="ABL89" s="226"/>
      <c r="ABM89" s="230"/>
      <c r="ABN89" s="227"/>
      <c r="ABO89" s="250"/>
      <c r="ABP89" s="235"/>
      <c r="ABQ89" s="235"/>
      <c r="ABR89" s="235"/>
      <c r="ABS89" s="235"/>
      <c r="ABT89" s="231"/>
      <c r="ABU89" s="231"/>
      <c r="ABV89" s="232"/>
      <c r="ABW89" s="235"/>
      <c r="ABX89" s="231"/>
      <c r="ABY89" s="231"/>
      <c r="ABZ89" s="231"/>
      <c r="ACA89" s="231"/>
      <c r="ACB89" s="247"/>
      <c r="ACC89" s="250"/>
      <c r="ACD89" s="235"/>
      <c r="ACE89" s="235"/>
      <c r="ACF89" s="235"/>
      <c r="ACG89" s="99"/>
      <c r="ACH89" s="235"/>
      <c r="ACI89" s="235"/>
      <c r="ACJ89" s="235"/>
      <c r="ACK89" s="226"/>
      <c r="ACL89" s="230"/>
      <c r="ACM89" s="227"/>
      <c r="ACN89" s="250"/>
      <c r="ACO89" s="235"/>
      <c r="ACP89" s="235"/>
      <c r="ACQ89" s="235"/>
      <c r="ACR89" s="235"/>
      <c r="ACS89" s="231"/>
      <c r="ACT89" s="231"/>
      <c r="ACU89" s="232"/>
      <c r="ACV89" s="235"/>
      <c r="ACW89" s="231"/>
      <c r="ACX89" s="231"/>
      <c r="ACY89" s="231"/>
      <c r="ACZ89" s="231"/>
      <c r="ADA89" s="247"/>
      <c r="ADB89" s="250"/>
      <c r="ADC89" s="235"/>
      <c r="ADD89" s="235"/>
      <c r="ADE89" s="235"/>
      <c r="ADF89" s="99"/>
      <c r="ADG89" s="235"/>
      <c r="ADH89" s="235"/>
      <c r="ADI89" s="235"/>
      <c r="ADJ89" s="226"/>
      <c r="ADK89" s="230"/>
      <c r="ADL89" s="227"/>
      <c r="ADM89" s="250"/>
      <c r="ADN89" s="235"/>
      <c r="ADO89" s="235"/>
      <c r="ADP89" s="235"/>
      <c r="ADQ89" s="235"/>
      <c r="ADR89" s="231"/>
      <c r="ADS89" s="231"/>
      <c r="ADT89" s="232"/>
      <c r="ADU89" s="235"/>
      <c r="ADV89" s="231"/>
      <c r="ADW89" s="231"/>
      <c r="ADX89" s="231"/>
      <c r="ADY89" s="231"/>
      <c r="ADZ89" s="247"/>
      <c r="AEA89" s="250"/>
      <c r="AEB89" s="235"/>
      <c r="AEC89" s="235"/>
      <c r="AED89" s="235"/>
      <c r="AEE89" s="99"/>
      <c r="AEF89" s="235"/>
      <c r="AEG89" s="235"/>
      <c r="AEH89" s="235"/>
      <c r="AEI89" s="226"/>
      <c r="AEJ89" s="230"/>
      <c r="AEK89" s="227"/>
      <c r="AEL89" s="250"/>
      <c r="AEM89" s="235"/>
      <c r="AEN89" s="235"/>
      <c r="AEO89" s="235"/>
      <c r="AEP89" s="235"/>
      <c r="AEQ89" s="231"/>
      <c r="AER89" s="231"/>
      <c r="AES89" s="232"/>
      <c r="AET89" s="235"/>
      <c r="AEU89" s="231"/>
      <c r="AEV89" s="231"/>
      <c r="AEW89" s="231"/>
      <c r="AEX89" s="231"/>
      <c r="AEY89" s="247"/>
      <c r="AEZ89" s="250"/>
      <c r="AFA89" s="235"/>
      <c r="AFB89" s="235"/>
      <c r="AFC89" s="235"/>
      <c r="AFD89" s="99"/>
      <c r="AFE89" s="235"/>
      <c r="AFF89" s="235"/>
      <c r="AFG89" s="235"/>
      <c r="AFH89" s="226"/>
      <c r="AFI89" s="230"/>
      <c r="AFJ89" s="227"/>
      <c r="AFK89" s="250"/>
      <c r="AFL89" s="235"/>
      <c r="AFM89" s="235"/>
      <c r="AFN89" s="235"/>
      <c r="AFO89" s="235"/>
      <c r="AFP89" s="231"/>
      <c r="AFQ89" s="231"/>
      <c r="AFR89" s="232"/>
      <c r="AFS89" s="235"/>
      <c r="AFT89" s="231"/>
      <c r="AFU89" s="231"/>
      <c r="AFV89" s="231"/>
      <c r="AFW89" s="231"/>
      <c r="AFX89" s="247"/>
      <c r="AFY89" s="250"/>
      <c r="AFZ89" s="235"/>
      <c r="AGA89" s="235"/>
      <c r="AGB89" s="235"/>
      <c r="AGC89" s="99"/>
      <c r="AGD89" s="235"/>
      <c r="AGE89" s="235"/>
      <c r="AGF89" s="235"/>
      <c r="AGG89" s="226"/>
      <c r="AGH89" s="230"/>
      <c r="AGI89" s="227"/>
      <c r="AGJ89" s="250"/>
      <c r="AGK89" s="235"/>
      <c r="AGL89" s="235"/>
      <c r="AGM89" s="235"/>
      <c r="AGN89" s="235"/>
      <c r="AGO89" s="231"/>
      <c r="AGP89" s="231"/>
      <c r="AGQ89" s="232"/>
      <c r="AGR89" s="235"/>
      <c r="AGS89" s="231"/>
      <c r="AGT89" s="231"/>
      <c r="AGU89" s="231"/>
      <c r="AGV89" s="231"/>
      <c r="AGW89" s="247"/>
      <c r="AGX89" s="250"/>
      <c r="AGY89" s="235"/>
      <c r="AGZ89" s="235"/>
      <c r="AHA89" s="235"/>
      <c r="AHB89" s="99"/>
      <c r="AHC89" s="235"/>
      <c r="AHD89" s="235"/>
      <c r="AHE89" s="235"/>
      <c r="AHF89" s="226"/>
      <c r="AHG89" s="230"/>
      <c r="AHH89" s="227"/>
      <c r="AHI89" s="250"/>
      <c r="AHJ89" s="235"/>
      <c r="AHK89" s="235"/>
      <c r="AHL89" s="235"/>
      <c r="AHM89" s="235"/>
      <c r="AHN89" s="231"/>
      <c r="AHO89" s="231"/>
      <c r="AHP89" s="232"/>
      <c r="AHQ89" s="235"/>
      <c r="AHR89" s="231"/>
      <c r="AHS89" s="231"/>
      <c r="AHT89" s="231"/>
      <c r="AHU89" s="231"/>
      <c r="AHV89" s="247"/>
      <c r="AHW89" s="250"/>
      <c r="AHX89" s="235"/>
      <c r="AHY89" s="235"/>
      <c r="AHZ89" s="235"/>
      <c r="AIA89" s="99"/>
      <c r="AIB89" s="235"/>
      <c r="AIC89" s="235"/>
      <c r="AID89" s="235"/>
      <c r="AIE89" s="226"/>
      <c r="AIF89" s="230"/>
      <c r="AIG89" s="227"/>
      <c r="AIH89" s="250"/>
      <c r="AII89" s="235"/>
      <c r="AIJ89" s="235"/>
      <c r="AIK89" s="235"/>
      <c r="AIL89" s="235"/>
      <c r="AIM89" s="231"/>
      <c r="AIN89" s="231"/>
      <c r="AIO89" s="232"/>
      <c r="AIP89" s="235"/>
      <c r="AIQ89" s="231"/>
      <c r="AIR89" s="231"/>
      <c r="AIS89" s="231"/>
      <c r="AIT89" s="231"/>
      <c r="AIU89" s="247"/>
      <c r="AIV89" s="250"/>
      <c r="AIW89" s="235"/>
      <c r="AIX89" s="235"/>
      <c r="AIY89" s="235"/>
      <c r="AIZ89" s="99"/>
      <c r="AJA89" s="235"/>
      <c r="AJB89" s="235"/>
      <c r="AJC89" s="235"/>
      <c r="AJD89" s="226"/>
      <c r="AJE89" s="230"/>
      <c r="AJF89" s="227"/>
      <c r="AJG89" s="250"/>
      <c r="AJH89" s="235"/>
      <c r="AJI89" s="235"/>
      <c r="AJJ89" s="235"/>
      <c r="AJK89" s="235"/>
      <c r="AJL89" s="231"/>
      <c r="AJM89" s="231"/>
      <c r="AJN89" s="232"/>
      <c r="AJO89" s="235"/>
      <c r="AJP89" s="231"/>
      <c r="AJQ89" s="231"/>
      <c r="AJR89" s="231"/>
      <c r="AJS89" s="231"/>
      <c r="AJT89" s="247"/>
      <c r="AJU89" s="250"/>
      <c r="AJV89" s="235"/>
      <c r="AJW89" s="235"/>
      <c r="AJX89" s="235"/>
      <c r="AJY89" s="99"/>
      <c r="AJZ89" s="235"/>
      <c r="AKA89" s="235"/>
      <c r="AKB89" s="235"/>
      <c r="AKC89" s="226"/>
      <c r="AKD89" s="230"/>
      <c r="AKE89" s="227"/>
      <c r="AKF89" s="250"/>
      <c r="AKG89" s="235"/>
      <c r="AKH89" s="235"/>
      <c r="AKI89" s="235"/>
      <c r="AKJ89" s="235"/>
      <c r="AKK89" s="231"/>
      <c r="AKL89" s="231"/>
      <c r="AKM89" s="232"/>
      <c r="AKN89" s="235"/>
      <c r="AKO89" s="231"/>
      <c r="AKP89" s="231"/>
      <c r="AKQ89" s="231"/>
      <c r="AKR89" s="231"/>
      <c r="AKS89" s="247"/>
      <c r="AKT89" s="250"/>
      <c r="AKU89" s="235"/>
      <c r="AKV89" s="235"/>
      <c r="AKW89" s="235"/>
      <c r="AKX89" s="99"/>
      <c r="AKY89" s="235"/>
      <c r="AKZ89" s="235"/>
      <c r="ALA89" s="235"/>
      <c r="ALB89" s="226"/>
      <c r="ALC89" s="230"/>
      <c r="ALD89" s="227"/>
      <c r="ALE89" s="250"/>
      <c r="ALF89" s="235"/>
      <c r="ALG89" s="235"/>
      <c r="ALH89" s="235"/>
      <c r="ALI89" s="235"/>
      <c r="ALJ89" s="231"/>
      <c r="ALK89" s="231"/>
      <c r="ALL89" s="232"/>
      <c r="ALM89" s="235"/>
      <c r="ALN89" s="231"/>
      <c r="ALO89" s="231"/>
      <c r="ALP89" s="231"/>
      <c r="ALQ89" s="231"/>
      <c r="ALR89" s="247"/>
      <c r="ALS89" s="250"/>
      <c r="ALT89" s="235"/>
      <c r="ALU89" s="235"/>
      <c r="ALV89" s="235"/>
      <c r="ALW89" s="99"/>
      <c r="ALX89" s="235"/>
      <c r="ALY89" s="235"/>
      <c r="ALZ89" s="235"/>
      <c r="AMA89" s="226"/>
      <c r="AMB89" s="230"/>
      <c r="AMC89" s="227"/>
      <c r="AMD89" s="250"/>
      <c r="AME89" s="235"/>
      <c r="AMF89" s="235"/>
      <c r="AMG89" s="235"/>
      <c r="AMH89" s="235"/>
      <c r="AMI89" s="231"/>
      <c r="AMJ89" s="231"/>
      <c r="AMK89" s="232"/>
      <c r="AML89" s="235"/>
      <c r="AMM89" s="231"/>
      <c r="AMN89" s="231"/>
      <c r="AMO89" s="231"/>
      <c r="AMP89" s="231"/>
      <c r="AMQ89" s="247"/>
      <c r="AMR89" s="250"/>
      <c r="AMS89" s="235"/>
      <c r="AMT89" s="235"/>
      <c r="AMU89" s="235"/>
      <c r="AMV89" s="99"/>
      <c r="AMW89" s="235"/>
      <c r="AMX89" s="235"/>
      <c r="AMY89" s="235"/>
      <c r="AMZ89" s="226"/>
      <c r="ANA89" s="230"/>
      <c r="ANB89" s="227"/>
      <c r="ANC89" s="250"/>
      <c r="AND89" s="235"/>
      <c r="ANE89" s="235"/>
      <c r="ANF89" s="235"/>
      <c r="ANG89" s="235"/>
      <c r="ANH89" s="231"/>
      <c r="ANI89" s="231"/>
      <c r="ANJ89" s="232"/>
      <c r="ANK89" s="235"/>
      <c r="ANL89" s="231"/>
      <c r="ANM89" s="231"/>
      <c r="ANN89" s="231"/>
      <c r="ANO89" s="231"/>
      <c r="ANP89" s="247"/>
      <c r="ANQ89" s="250"/>
      <c r="ANR89" s="235"/>
      <c r="ANS89" s="235"/>
      <c r="ANT89" s="235"/>
      <c r="ANU89" s="99"/>
      <c r="ANV89" s="235"/>
      <c r="ANW89" s="235"/>
      <c r="ANX89" s="235"/>
      <c r="ANY89" s="226"/>
      <c r="ANZ89" s="230"/>
      <c r="AOA89" s="227"/>
      <c r="AOB89" s="250"/>
      <c r="AOC89" s="235"/>
      <c r="AOD89" s="235"/>
      <c r="AOE89" s="235"/>
      <c r="AOF89" s="235"/>
      <c r="AOG89" s="231"/>
      <c r="AOH89" s="231"/>
      <c r="AOI89" s="232"/>
      <c r="AOJ89" s="235"/>
      <c r="AOK89" s="231"/>
      <c r="AOL89" s="231"/>
      <c r="AOM89" s="231"/>
      <c r="AON89" s="231"/>
      <c r="AOO89" s="247"/>
      <c r="AOP89" s="250"/>
      <c r="AOQ89" s="235"/>
      <c r="AOR89" s="235"/>
      <c r="AOS89" s="235"/>
      <c r="AOT89" s="99"/>
      <c r="AOU89" s="235"/>
      <c r="AOV89" s="235"/>
      <c r="AOW89" s="235"/>
      <c r="AOX89" s="226"/>
      <c r="AOY89" s="230"/>
      <c r="AOZ89" s="227"/>
      <c r="APA89" s="250"/>
      <c r="APB89" s="235"/>
      <c r="APC89" s="235"/>
      <c r="APD89" s="235"/>
      <c r="APE89" s="235"/>
      <c r="APF89" s="231"/>
      <c r="APG89" s="231"/>
      <c r="APH89" s="232"/>
      <c r="API89" s="235"/>
      <c r="APJ89" s="231"/>
      <c r="APK89" s="231"/>
      <c r="APL89" s="231"/>
      <c r="APM89" s="231"/>
      <c r="APN89" s="247"/>
      <c r="APO89" s="250"/>
      <c r="APP89" s="235"/>
      <c r="APQ89" s="235"/>
      <c r="APR89" s="235"/>
      <c r="APS89" s="99"/>
      <c r="APT89" s="235"/>
      <c r="APU89" s="235"/>
      <c r="APV89" s="235"/>
      <c r="APW89" s="226"/>
      <c r="APX89" s="230"/>
      <c r="APY89" s="227"/>
      <c r="APZ89" s="250"/>
      <c r="AQA89" s="235"/>
      <c r="AQB89" s="235"/>
      <c r="AQC89" s="235"/>
      <c r="AQD89" s="235"/>
      <c r="AQE89" s="231"/>
      <c r="AQF89" s="231"/>
      <c r="AQG89" s="232"/>
      <c r="AQH89" s="235"/>
      <c r="AQI89" s="231"/>
      <c r="AQJ89" s="231"/>
      <c r="AQK89" s="231"/>
      <c r="AQL89" s="231"/>
      <c r="AQM89" s="247"/>
      <c r="AQN89" s="250"/>
      <c r="AQO89" s="235"/>
      <c r="AQP89" s="235"/>
      <c r="AQQ89" s="235"/>
      <c r="AQR89" s="99"/>
      <c r="AQS89" s="235"/>
      <c r="AQT89" s="235"/>
      <c r="AQU89" s="235"/>
      <c r="AQV89" s="226"/>
      <c r="AQW89" s="230"/>
      <c r="AQX89" s="227"/>
      <c r="AQY89" s="250"/>
      <c r="AQZ89" s="235"/>
      <c r="ARA89" s="235"/>
      <c r="ARB89" s="235"/>
      <c r="ARC89" s="235"/>
      <c r="ARD89" s="231"/>
      <c r="ARE89" s="231"/>
      <c r="ARF89" s="232"/>
      <c r="ARG89" s="235"/>
      <c r="ARH89" s="231"/>
      <c r="ARI89" s="231"/>
      <c r="ARJ89" s="231"/>
      <c r="ARK89" s="231"/>
      <c r="ARL89" s="247"/>
      <c r="ARM89" s="250"/>
      <c r="ARN89" s="235"/>
      <c r="ARO89" s="235"/>
      <c r="ARP89" s="235"/>
      <c r="ARQ89" s="99"/>
      <c r="ARR89" s="235"/>
      <c r="ARS89" s="235"/>
      <c r="ART89" s="235"/>
      <c r="ARU89" s="226"/>
      <c r="ARV89" s="230"/>
      <c r="ARW89" s="227"/>
      <c r="ARX89" s="250"/>
      <c r="ARY89" s="235"/>
      <c r="ARZ89" s="235"/>
      <c r="ASA89" s="235"/>
      <c r="ASB89" s="235"/>
      <c r="ASC89" s="231"/>
      <c r="ASD89" s="231"/>
      <c r="ASE89" s="232"/>
      <c r="ASF89" s="235"/>
      <c r="ASG89" s="231"/>
      <c r="ASH89" s="231"/>
      <c r="ASI89" s="231"/>
      <c r="ASJ89" s="231"/>
      <c r="ASK89" s="247"/>
      <c r="ASL89" s="250"/>
      <c r="ASM89" s="235"/>
      <c r="ASN89" s="235"/>
      <c r="ASO89" s="235"/>
      <c r="ASP89" s="99"/>
      <c r="ASQ89" s="235"/>
      <c r="ASR89" s="235"/>
      <c r="ASS89" s="235"/>
      <c r="AST89" s="226"/>
      <c r="ASU89" s="230"/>
      <c r="ASV89" s="227"/>
      <c r="ASW89" s="250"/>
      <c r="ASX89" s="235"/>
      <c r="ASY89" s="235"/>
      <c r="ASZ89" s="235"/>
      <c r="ATA89" s="235"/>
      <c r="ATB89" s="231"/>
      <c r="ATC89" s="231"/>
      <c r="ATD89" s="232"/>
      <c r="ATE89" s="235"/>
      <c r="ATF89" s="231"/>
      <c r="ATG89" s="231"/>
      <c r="ATH89" s="231"/>
      <c r="ATI89" s="231"/>
      <c r="ATJ89" s="247"/>
      <c r="ATK89" s="250"/>
      <c r="ATL89" s="235"/>
      <c r="ATM89" s="235"/>
      <c r="ATN89" s="235"/>
      <c r="ATO89" s="99"/>
      <c r="ATP89" s="235"/>
      <c r="ATQ89" s="235"/>
      <c r="ATR89" s="235"/>
      <c r="ATS89" s="226"/>
      <c r="ATT89" s="230"/>
      <c r="ATU89" s="227"/>
      <c r="ATV89" s="250"/>
      <c r="ATW89" s="235"/>
      <c r="ATX89" s="235"/>
      <c r="ATY89" s="235"/>
      <c r="ATZ89" s="235"/>
      <c r="AUA89" s="231"/>
      <c r="AUB89" s="231"/>
      <c r="AUC89" s="232"/>
      <c r="AUD89" s="235"/>
      <c r="AUE89" s="231"/>
      <c r="AUF89" s="231"/>
      <c r="AUG89" s="231"/>
      <c r="AUH89" s="231"/>
      <c r="AUI89" s="247"/>
      <c r="AUJ89" s="250"/>
      <c r="AUK89" s="235"/>
      <c r="AUL89" s="235"/>
      <c r="AUM89" s="235"/>
      <c r="AUN89" s="99"/>
      <c r="AUO89" s="235"/>
      <c r="AUP89" s="235"/>
      <c r="AUQ89" s="235"/>
      <c r="AUR89" s="226"/>
      <c r="AUS89" s="230"/>
      <c r="AUT89" s="227"/>
      <c r="AUU89" s="250"/>
      <c r="AUV89" s="235"/>
      <c r="AUW89" s="235"/>
      <c r="AUX89" s="235"/>
      <c r="AUY89" s="235"/>
      <c r="AUZ89" s="231"/>
      <c r="AVA89" s="231"/>
      <c r="AVB89" s="232"/>
      <c r="AVC89" s="235"/>
      <c r="AVD89" s="231"/>
      <c r="AVE89" s="231"/>
      <c r="AVF89" s="231"/>
      <c r="AVG89" s="231"/>
      <c r="AVH89" s="247"/>
      <c r="AVI89" s="250"/>
      <c r="AVJ89" s="235"/>
      <c r="AVK89" s="235"/>
      <c r="AVL89" s="235"/>
      <c r="AVM89" s="99"/>
      <c r="AVN89" s="235"/>
      <c r="AVO89" s="235"/>
      <c r="AVP89" s="235"/>
      <c r="AVQ89" s="226"/>
      <c r="AVR89" s="230"/>
      <c r="AVS89" s="227"/>
      <c r="AVT89" s="250"/>
      <c r="AVU89" s="235"/>
      <c r="AVV89" s="235"/>
      <c r="AVW89" s="235"/>
      <c r="AVX89" s="235"/>
      <c r="AVY89" s="231"/>
      <c r="AVZ89" s="231"/>
      <c r="AWA89" s="232"/>
      <c r="AWB89" s="235"/>
      <c r="AWC89" s="231"/>
      <c r="AWD89" s="231"/>
      <c r="AWE89" s="231"/>
      <c r="AWF89" s="231"/>
      <c r="AWG89" s="247"/>
      <c r="AWH89" s="250"/>
      <c r="AWI89" s="235"/>
      <c r="AWJ89" s="235"/>
      <c r="AWK89" s="235"/>
      <c r="AWL89" s="99"/>
      <c r="AWM89" s="235"/>
      <c r="AWN89" s="235"/>
      <c r="AWO89" s="235"/>
      <c r="AWP89" s="226"/>
      <c r="AWQ89" s="230"/>
      <c r="AWR89" s="227"/>
      <c r="AWS89" s="250"/>
      <c r="AWT89" s="235"/>
      <c r="AWU89" s="235"/>
      <c r="AWV89" s="235"/>
      <c r="AWW89" s="235"/>
      <c r="AWX89" s="231"/>
      <c r="AWY89" s="231"/>
      <c r="AWZ89" s="232"/>
      <c r="AXA89" s="235"/>
      <c r="AXB89" s="231"/>
      <c r="AXC89" s="231"/>
      <c r="AXD89" s="231"/>
      <c r="AXE89" s="231"/>
      <c r="AXF89" s="247"/>
      <c r="AXG89" s="250"/>
      <c r="AXH89" s="235"/>
      <c r="AXI89" s="235"/>
      <c r="AXJ89" s="235"/>
      <c r="AXK89" s="99"/>
      <c r="AXL89" s="235"/>
      <c r="AXM89" s="235"/>
      <c r="AXN89" s="235"/>
      <c r="AXO89" s="226"/>
      <c r="AXP89" s="230"/>
      <c r="AXQ89" s="227"/>
      <c r="AXR89" s="250"/>
      <c r="AXS89" s="235"/>
      <c r="AXT89" s="235"/>
      <c r="AXU89" s="235"/>
      <c r="AXV89" s="235"/>
      <c r="AXW89" s="231"/>
      <c r="AXX89" s="231"/>
      <c r="AXY89" s="232"/>
      <c r="AXZ89" s="235"/>
      <c r="AYA89" s="231"/>
      <c r="AYB89" s="231"/>
      <c r="AYC89" s="231"/>
      <c r="AYD89" s="231"/>
      <c r="AYE89" s="247"/>
      <c r="AYF89" s="250"/>
      <c r="AYG89" s="235"/>
      <c r="AYH89" s="235"/>
      <c r="AYI89" s="235"/>
      <c r="AYJ89" s="99"/>
      <c r="AYK89" s="235"/>
      <c r="AYL89" s="235"/>
      <c r="AYM89" s="235"/>
      <c r="AYN89" s="226"/>
      <c r="AYO89" s="230"/>
      <c r="AYP89" s="227"/>
      <c r="AYQ89" s="250"/>
      <c r="AYR89" s="235"/>
      <c r="AYS89" s="235"/>
      <c r="AYT89" s="235"/>
      <c r="AYU89" s="235"/>
      <c r="AYV89" s="231"/>
      <c r="AYW89" s="231"/>
      <c r="AYX89" s="232"/>
      <c r="AYY89" s="235"/>
      <c r="AYZ89" s="231"/>
      <c r="AZA89" s="231"/>
      <c r="AZB89" s="231"/>
      <c r="AZC89" s="231"/>
      <c r="AZD89" s="247"/>
      <c r="AZE89" s="250"/>
      <c r="AZF89" s="235"/>
      <c r="AZG89" s="235"/>
      <c r="AZH89" s="235"/>
      <c r="AZI89" s="99"/>
      <c r="AZJ89" s="235"/>
      <c r="AZK89" s="235"/>
      <c r="AZL89" s="235"/>
      <c r="AZM89" s="226"/>
      <c r="AZN89" s="230"/>
      <c r="AZO89" s="227"/>
      <c r="AZP89" s="250"/>
      <c r="AZQ89" s="235"/>
      <c r="AZR89" s="235"/>
      <c r="AZS89" s="235"/>
      <c r="AZT89" s="235"/>
      <c r="AZU89" s="231"/>
      <c r="AZV89" s="231"/>
      <c r="AZW89" s="232"/>
      <c r="AZX89" s="235"/>
      <c r="AZY89" s="231"/>
      <c r="AZZ89" s="231"/>
      <c r="BAA89" s="231"/>
      <c r="BAB89" s="231"/>
      <c r="BAC89" s="247"/>
      <c r="BAD89" s="250"/>
      <c r="BAE89" s="235"/>
      <c r="BAF89" s="235"/>
      <c r="BAG89" s="235"/>
      <c r="BAH89" s="99"/>
      <c r="BAI89" s="235"/>
      <c r="BAJ89" s="235"/>
      <c r="BAK89" s="235"/>
      <c r="BAL89" s="226"/>
      <c r="BAM89" s="230"/>
      <c r="BAN89" s="227"/>
      <c r="BAO89" s="250"/>
      <c r="BAP89" s="235"/>
      <c r="BAQ89" s="235"/>
      <c r="BAR89" s="235"/>
      <c r="BAS89" s="235"/>
      <c r="BAT89" s="231"/>
      <c r="BAU89" s="231"/>
      <c r="BAV89" s="232"/>
      <c r="BAW89" s="235"/>
      <c r="BAX89" s="231"/>
      <c r="BAY89" s="231"/>
      <c r="BAZ89" s="231"/>
      <c r="BBA89" s="231"/>
      <c r="BBB89" s="247"/>
      <c r="BBC89" s="250"/>
      <c r="BBD89" s="235"/>
      <c r="BBE89" s="235"/>
      <c r="BBF89" s="235"/>
      <c r="BBG89" s="99"/>
      <c r="BBH89" s="235"/>
      <c r="BBI89" s="235"/>
      <c r="BBJ89" s="235"/>
      <c r="BBK89" s="226"/>
      <c r="BBL89" s="230"/>
      <c r="BBM89" s="227"/>
      <c r="BBN89" s="250"/>
      <c r="BBO89" s="235"/>
      <c r="BBP89" s="235"/>
      <c r="BBQ89" s="235"/>
      <c r="BBR89" s="235"/>
      <c r="BBS89" s="231"/>
      <c r="BBT89" s="231"/>
      <c r="BBU89" s="232"/>
      <c r="BBV89" s="235"/>
      <c r="BBW89" s="231"/>
      <c r="BBX89" s="231"/>
      <c r="BBY89" s="231"/>
      <c r="BBZ89" s="231"/>
      <c r="BCA89" s="247"/>
      <c r="BCB89" s="250"/>
      <c r="BCC89" s="235"/>
      <c r="BCD89" s="235"/>
      <c r="BCE89" s="235"/>
      <c r="BCF89" s="99"/>
      <c r="BCG89" s="235"/>
      <c r="BCH89" s="235"/>
      <c r="BCI89" s="235"/>
      <c r="BCJ89" s="226"/>
      <c r="BCK89" s="230"/>
      <c r="BCL89" s="227"/>
      <c r="BCM89" s="250"/>
      <c r="BCN89" s="235"/>
      <c r="BCO89" s="235"/>
      <c r="BCP89" s="235"/>
      <c r="BCQ89" s="235"/>
      <c r="BCR89" s="231"/>
      <c r="BCS89" s="231"/>
      <c r="BCT89" s="232"/>
      <c r="BCU89" s="235"/>
      <c r="BCV89" s="231"/>
      <c r="BCW89" s="231"/>
      <c r="BCX89" s="231"/>
      <c r="BCY89" s="231"/>
      <c r="BCZ89" s="247"/>
      <c r="BDA89" s="250"/>
      <c r="BDB89" s="235"/>
      <c r="BDC89" s="235"/>
      <c r="BDD89" s="235"/>
      <c r="BDE89" s="99"/>
      <c r="BDF89" s="235"/>
      <c r="BDG89" s="235"/>
      <c r="BDH89" s="235"/>
      <c r="BDI89" s="226"/>
      <c r="BDJ89" s="230"/>
      <c r="BDK89" s="227"/>
      <c r="BDL89" s="250"/>
      <c r="BDM89" s="235"/>
      <c r="BDN89" s="235"/>
      <c r="BDO89" s="235"/>
      <c r="BDP89" s="235"/>
      <c r="BDQ89" s="231"/>
      <c r="BDR89" s="231"/>
      <c r="BDS89" s="232"/>
      <c r="BDT89" s="235"/>
      <c r="BDU89" s="231"/>
      <c r="BDV89" s="231"/>
      <c r="BDW89" s="231"/>
      <c r="BDX89" s="231"/>
      <c r="BDY89" s="247"/>
      <c r="BDZ89" s="250"/>
      <c r="BEA89" s="235"/>
      <c r="BEB89" s="235"/>
      <c r="BEC89" s="235"/>
      <c r="BED89" s="99"/>
      <c r="BEE89" s="235"/>
      <c r="BEF89" s="235"/>
      <c r="BEG89" s="235"/>
      <c r="BEH89" s="226"/>
      <c r="BEI89" s="230"/>
      <c r="BEJ89" s="227"/>
      <c r="BEK89" s="250"/>
      <c r="BEL89" s="235"/>
      <c r="BEM89" s="235"/>
      <c r="BEN89" s="235"/>
      <c r="BEO89" s="235"/>
      <c r="BEP89" s="231"/>
      <c r="BEQ89" s="231"/>
      <c r="BER89" s="232"/>
      <c r="BES89" s="235"/>
      <c r="BET89" s="231"/>
      <c r="BEU89" s="231"/>
      <c r="BEV89" s="231"/>
      <c r="BEW89" s="231"/>
      <c r="BEX89" s="247"/>
      <c r="BEY89" s="250"/>
      <c r="BEZ89" s="235"/>
      <c r="BFA89" s="235"/>
      <c r="BFB89" s="235"/>
      <c r="BFC89" s="99"/>
      <c r="BFD89" s="235"/>
      <c r="BFE89" s="235"/>
      <c r="BFF89" s="235"/>
      <c r="BFG89" s="226"/>
      <c r="BFH89" s="230"/>
      <c r="BFI89" s="227"/>
      <c r="BFJ89" s="250"/>
      <c r="BFK89" s="235"/>
      <c r="BFL89" s="235"/>
      <c r="BFM89" s="235"/>
      <c r="BFN89" s="235"/>
      <c r="BFO89" s="231"/>
      <c r="BFP89" s="231"/>
      <c r="BFQ89" s="232"/>
      <c r="BFR89" s="235"/>
      <c r="BFS89" s="231"/>
      <c r="BFT89" s="231"/>
      <c r="BFU89" s="231"/>
      <c r="BFV89" s="231"/>
      <c r="BFW89" s="247"/>
      <c r="BFX89" s="250"/>
      <c r="BFY89" s="235"/>
      <c r="BFZ89" s="235"/>
      <c r="BGA89" s="235"/>
      <c r="BGB89" s="99"/>
      <c r="BGC89" s="235"/>
      <c r="BGD89" s="235"/>
      <c r="BGE89" s="235"/>
      <c r="BGF89" s="226"/>
      <c r="BGG89" s="230"/>
      <c r="BGH89" s="227"/>
      <c r="BGI89" s="250"/>
      <c r="BGJ89" s="235"/>
      <c r="BGK89" s="235"/>
      <c r="BGL89" s="235"/>
      <c r="BGM89" s="235"/>
      <c r="BGN89" s="231"/>
      <c r="BGO89" s="231"/>
      <c r="BGP89" s="232"/>
      <c r="BGQ89" s="235"/>
      <c r="BGR89" s="231"/>
      <c r="BGS89" s="231"/>
      <c r="BGT89" s="231"/>
      <c r="BGU89" s="231"/>
      <c r="BGV89" s="247"/>
      <c r="BGW89" s="250"/>
      <c r="BGX89" s="235"/>
      <c r="BGY89" s="235"/>
      <c r="BGZ89" s="235"/>
      <c r="BHA89" s="99"/>
      <c r="BHB89" s="235"/>
      <c r="BHC89" s="235"/>
      <c r="BHD89" s="235"/>
      <c r="BHE89" s="226"/>
      <c r="BHF89" s="230"/>
      <c r="BHG89" s="227"/>
      <c r="BHH89" s="250"/>
      <c r="BHI89" s="235"/>
      <c r="BHJ89" s="235"/>
      <c r="BHK89" s="235"/>
      <c r="BHL89" s="235"/>
      <c r="BHM89" s="231"/>
      <c r="BHN89" s="231"/>
      <c r="BHO89" s="232"/>
      <c r="BHP89" s="235"/>
      <c r="BHQ89" s="231"/>
      <c r="BHR89" s="231"/>
      <c r="BHS89" s="231"/>
      <c r="BHT89" s="231"/>
      <c r="BHU89" s="247"/>
      <c r="BHV89" s="250"/>
      <c r="BHW89" s="235"/>
      <c r="BHX89" s="235"/>
      <c r="BHY89" s="235"/>
      <c r="BHZ89" s="99"/>
      <c r="BIA89" s="235"/>
      <c r="BIB89" s="235"/>
      <c r="BIC89" s="235"/>
      <c r="BID89" s="226"/>
      <c r="BIE89" s="230"/>
      <c r="BIF89" s="227"/>
      <c r="BIG89" s="250"/>
      <c r="BIH89" s="235"/>
      <c r="BII89" s="235"/>
      <c r="BIJ89" s="235"/>
      <c r="BIK89" s="235"/>
      <c r="BIL89" s="231"/>
      <c r="BIM89" s="231"/>
      <c r="BIN89" s="232"/>
      <c r="BIO89" s="235"/>
      <c r="BIP89" s="231"/>
      <c r="BIQ89" s="231"/>
      <c r="BIR89" s="231"/>
      <c r="BIS89" s="231"/>
      <c r="BIT89" s="247"/>
      <c r="BIU89" s="250"/>
      <c r="BIV89" s="235"/>
      <c r="BIW89" s="235"/>
      <c r="BIX89" s="235"/>
      <c r="BIY89" s="99"/>
      <c r="BIZ89" s="235"/>
      <c r="BJA89" s="235"/>
      <c r="BJB89" s="235"/>
      <c r="BJC89" s="226"/>
      <c r="BJD89" s="230"/>
      <c r="BJE89" s="227"/>
      <c r="BJF89" s="250"/>
      <c r="BJG89" s="235"/>
      <c r="BJH89" s="235"/>
      <c r="BJI89" s="235"/>
      <c r="BJJ89" s="235"/>
      <c r="BJK89" s="231"/>
      <c r="BJL89" s="231"/>
      <c r="BJM89" s="232"/>
      <c r="BJN89" s="235"/>
      <c r="BJO89" s="231"/>
      <c r="BJP89" s="231"/>
      <c r="BJQ89" s="231"/>
      <c r="BJR89" s="231"/>
      <c r="BJS89" s="247"/>
      <c r="BJT89" s="250"/>
      <c r="BJU89" s="235"/>
      <c r="BJV89" s="235"/>
      <c r="BJW89" s="235"/>
      <c r="BJX89" s="99"/>
      <c r="BJY89" s="235"/>
      <c r="BJZ89" s="235"/>
      <c r="BKA89" s="235"/>
      <c r="BKB89" s="226"/>
      <c r="BKC89" s="230"/>
      <c r="BKD89" s="227"/>
      <c r="BKE89" s="250"/>
      <c r="BKF89" s="235"/>
      <c r="BKG89" s="235"/>
      <c r="BKH89" s="235"/>
      <c r="BKI89" s="235"/>
      <c r="BKJ89" s="231"/>
      <c r="BKK89" s="231"/>
      <c r="BKL89" s="232"/>
      <c r="BKM89" s="235"/>
      <c r="BKN89" s="231"/>
      <c r="BKO89" s="231"/>
      <c r="BKP89" s="231"/>
      <c r="BKQ89" s="231"/>
      <c r="BKR89" s="247"/>
      <c r="BKS89" s="250"/>
      <c r="BKT89" s="235"/>
      <c r="BKU89" s="235"/>
      <c r="BKV89" s="235"/>
      <c r="BKW89" s="99"/>
      <c r="BKX89" s="235"/>
      <c r="BKY89" s="235"/>
      <c r="BKZ89" s="235"/>
      <c r="BLA89" s="226"/>
      <c r="BLB89" s="230"/>
      <c r="BLC89" s="227"/>
      <c r="BLD89" s="250"/>
      <c r="BLE89" s="235"/>
      <c r="BLF89" s="235"/>
      <c r="BLG89" s="235"/>
      <c r="BLH89" s="235"/>
      <c r="BLI89" s="231"/>
      <c r="BLJ89" s="231"/>
      <c r="BLK89" s="232"/>
      <c r="BLL89" s="235"/>
      <c r="BLM89" s="231"/>
      <c r="BLN89" s="231"/>
      <c r="BLO89" s="231"/>
      <c r="BLP89" s="231"/>
      <c r="BLQ89" s="247"/>
      <c r="BLR89" s="250"/>
      <c r="BLS89" s="235"/>
      <c r="BLT89" s="235"/>
      <c r="BLU89" s="235"/>
      <c r="BLV89" s="99"/>
      <c r="BLW89" s="235"/>
      <c r="BLX89" s="235"/>
      <c r="BLY89" s="235"/>
      <c r="BLZ89" s="226"/>
      <c r="BMA89" s="230"/>
      <c r="BMB89" s="227"/>
      <c r="BMC89" s="250"/>
      <c r="BMD89" s="235"/>
      <c r="BME89" s="235"/>
      <c r="BMF89" s="235"/>
      <c r="BMG89" s="235"/>
      <c r="BMH89" s="231"/>
      <c r="BMI89" s="231"/>
      <c r="BMJ89" s="232"/>
      <c r="BMK89" s="235"/>
      <c r="BML89" s="231"/>
      <c r="BMM89" s="231"/>
      <c r="BMN89" s="231"/>
      <c r="BMO89" s="231"/>
      <c r="BMP89" s="247"/>
      <c r="BMQ89" s="250"/>
      <c r="BMR89" s="235"/>
      <c r="BMS89" s="235"/>
      <c r="BMT89" s="235"/>
      <c r="BMU89" s="99"/>
      <c r="BMV89" s="235"/>
      <c r="BMW89" s="235"/>
      <c r="BMX89" s="235"/>
      <c r="BMY89" s="226"/>
      <c r="BMZ89" s="230"/>
      <c r="BNA89" s="227"/>
      <c r="BNB89" s="250"/>
      <c r="BNC89" s="235"/>
      <c r="BND89" s="235"/>
      <c r="BNE89" s="235"/>
      <c r="BNF89" s="235"/>
      <c r="BNG89" s="231"/>
      <c r="BNH89" s="231"/>
      <c r="BNI89" s="232"/>
      <c r="BNJ89" s="235"/>
      <c r="BNK89" s="231"/>
      <c r="BNL89" s="231"/>
      <c r="BNM89" s="231"/>
      <c r="BNN89" s="231"/>
      <c r="BNO89" s="247"/>
      <c r="BNP89" s="250"/>
      <c r="BNQ89" s="235"/>
      <c r="BNR89" s="235"/>
      <c r="BNS89" s="235"/>
      <c r="BNT89" s="99"/>
      <c r="BNU89" s="235"/>
      <c r="BNV89" s="235"/>
      <c r="BNW89" s="235"/>
      <c r="BNX89" s="226"/>
      <c r="BNY89" s="230"/>
      <c r="BNZ89" s="227"/>
      <c r="BOA89" s="250"/>
      <c r="BOB89" s="235"/>
      <c r="BOC89" s="235"/>
      <c r="BOD89" s="235"/>
      <c r="BOE89" s="235"/>
      <c r="BOF89" s="231"/>
      <c r="BOG89" s="231"/>
      <c r="BOH89" s="232"/>
      <c r="BOI89" s="235"/>
      <c r="BOJ89" s="231"/>
      <c r="BOK89" s="231"/>
      <c r="BOL89" s="231"/>
      <c r="BOM89" s="231"/>
      <c r="BON89" s="247"/>
      <c r="BOO89" s="250"/>
      <c r="BOP89" s="235"/>
      <c r="BOQ89" s="235"/>
      <c r="BOR89" s="235"/>
      <c r="BOS89" s="99"/>
      <c r="BOT89" s="235"/>
      <c r="BOU89" s="235"/>
      <c r="BOV89" s="235"/>
      <c r="BOW89" s="226"/>
      <c r="BOX89" s="230"/>
      <c r="BOY89" s="227"/>
      <c r="BOZ89" s="250"/>
      <c r="BPA89" s="235"/>
      <c r="BPB89" s="235"/>
      <c r="BPC89" s="235"/>
      <c r="BPD89" s="235"/>
      <c r="BPE89" s="231"/>
      <c r="BPF89" s="231"/>
      <c r="BPG89" s="232"/>
      <c r="BPH89" s="235"/>
      <c r="BPI89" s="231"/>
      <c r="BPJ89" s="231"/>
      <c r="BPK89" s="231"/>
      <c r="BPL89" s="231"/>
      <c r="BPM89" s="247"/>
      <c r="BPN89" s="250"/>
      <c r="BPO89" s="235"/>
      <c r="BPP89" s="235"/>
      <c r="BPQ89" s="235"/>
      <c r="BPR89" s="99"/>
      <c r="BPS89" s="235"/>
      <c r="BPT89" s="235"/>
      <c r="BPU89" s="235"/>
      <c r="BPV89" s="226"/>
      <c r="BPW89" s="230"/>
      <c r="BPX89" s="227"/>
      <c r="BPY89" s="250"/>
      <c r="BPZ89" s="235"/>
      <c r="BQA89" s="235"/>
      <c r="BQB89" s="235"/>
      <c r="BQC89" s="235"/>
      <c r="BQD89" s="231"/>
      <c r="BQE89" s="231"/>
      <c r="BQF89" s="232"/>
      <c r="BQG89" s="235"/>
      <c r="BQH89" s="231"/>
      <c r="BQI89" s="231"/>
      <c r="BQJ89" s="231"/>
      <c r="BQK89" s="231"/>
      <c r="BQL89" s="247"/>
      <c r="BQM89" s="250"/>
      <c r="BQN89" s="235"/>
      <c r="BQO89" s="235"/>
      <c r="BQP89" s="235"/>
      <c r="BQQ89" s="99"/>
      <c r="BQR89" s="235"/>
      <c r="BQS89" s="235"/>
      <c r="BQT89" s="235"/>
      <c r="BQU89" s="226"/>
      <c r="BQV89" s="230"/>
      <c r="BQW89" s="227"/>
      <c r="BQX89" s="250"/>
      <c r="BQY89" s="235"/>
      <c r="BQZ89" s="235"/>
      <c r="BRA89" s="235"/>
      <c r="BRB89" s="235"/>
      <c r="BRC89" s="231"/>
      <c r="BRD89" s="231"/>
      <c r="BRE89" s="232"/>
      <c r="BRF89" s="235"/>
      <c r="BRG89" s="231"/>
      <c r="BRH89" s="231"/>
      <c r="BRI89" s="231"/>
      <c r="BRJ89" s="231"/>
      <c r="BRK89" s="247"/>
      <c r="BRL89" s="250"/>
      <c r="BRM89" s="235"/>
      <c r="BRN89" s="235"/>
      <c r="BRO89" s="235"/>
      <c r="BRP89" s="99"/>
      <c r="BRQ89" s="235"/>
      <c r="BRR89" s="235"/>
      <c r="BRS89" s="235"/>
      <c r="BRT89" s="226"/>
      <c r="BRU89" s="230"/>
      <c r="BRV89" s="227"/>
      <c r="BRW89" s="250"/>
      <c r="BRX89" s="235"/>
      <c r="BRY89" s="235"/>
      <c r="BRZ89" s="235"/>
      <c r="BSA89" s="235"/>
      <c r="BSB89" s="231"/>
      <c r="BSC89" s="231"/>
      <c r="BSD89" s="232"/>
      <c r="BSE89" s="235"/>
      <c r="BSF89" s="231"/>
      <c r="BSG89" s="231"/>
      <c r="BSH89" s="231"/>
      <c r="BSI89" s="231"/>
      <c r="BSJ89" s="247"/>
      <c r="BSK89" s="250"/>
      <c r="BSL89" s="235"/>
      <c r="BSM89" s="235"/>
      <c r="BSN89" s="235"/>
      <c r="BSO89" s="99"/>
      <c r="BSP89" s="235"/>
      <c r="BSQ89" s="235"/>
      <c r="BSR89" s="235"/>
      <c r="BSS89" s="226"/>
      <c r="BST89" s="230"/>
      <c r="BSU89" s="227"/>
      <c r="BSV89" s="250"/>
      <c r="BSW89" s="235"/>
      <c r="BSX89" s="235"/>
      <c r="BSY89" s="235"/>
      <c r="BSZ89" s="235"/>
      <c r="BTA89" s="231"/>
      <c r="BTB89" s="231"/>
      <c r="BTC89" s="232"/>
      <c r="BTD89" s="235"/>
      <c r="BTE89" s="231"/>
      <c r="BTF89" s="231"/>
      <c r="BTG89" s="231"/>
      <c r="BTH89" s="231"/>
      <c r="BTI89" s="247"/>
      <c r="BTJ89" s="250"/>
      <c r="BTK89" s="235"/>
      <c r="BTL89" s="235"/>
      <c r="BTM89" s="235"/>
      <c r="BTN89" s="99"/>
      <c r="BTO89" s="235"/>
      <c r="BTP89" s="235"/>
      <c r="BTQ89" s="235"/>
      <c r="BTR89" s="226"/>
      <c r="BTS89" s="230"/>
      <c r="BTT89" s="227"/>
      <c r="BTU89" s="250"/>
      <c r="BTV89" s="235"/>
      <c r="BTW89" s="235"/>
      <c r="BTX89" s="235"/>
      <c r="BTY89" s="235"/>
      <c r="BTZ89" s="231"/>
      <c r="BUA89" s="231"/>
      <c r="BUB89" s="232"/>
      <c r="BUC89" s="235"/>
      <c r="BUD89" s="231"/>
      <c r="BUE89" s="231"/>
      <c r="BUF89" s="231"/>
      <c r="BUG89" s="231"/>
      <c r="BUH89" s="247"/>
      <c r="BUI89" s="250"/>
      <c r="BUJ89" s="235"/>
      <c r="BUK89" s="235"/>
      <c r="BUL89" s="235"/>
      <c r="BUM89" s="99"/>
      <c r="BUN89" s="235"/>
      <c r="BUO89" s="235"/>
      <c r="BUP89" s="235"/>
      <c r="BUQ89" s="226"/>
      <c r="BUR89" s="230"/>
      <c r="BUS89" s="227"/>
      <c r="BUT89" s="250"/>
      <c r="BUU89" s="235"/>
      <c r="BUV89" s="235"/>
      <c r="BUW89" s="235"/>
      <c r="BUX89" s="235"/>
      <c r="BUY89" s="231"/>
      <c r="BUZ89" s="231"/>
      <c r="BVA89" s="232"/>
      <c r="BVB89" s="235"/>
      <c r="BVC89" s="231"/>
      <c r="BVD89" s="231"/>
      <c r="BVE89" s="231"/>
      <c r="BVF89" s="231"/>
      <c r="BVG89" s="247"/>
      <c r="BVH89" s="250"/>
      <c r="BVI89" s="235"/>
      <c r="BVJ89" s="235"/>
      <c r="BVK89" s="235"/>
      <c r="BVL89" s="99"/>
      <c r="BVM89" s="235"/>
      <c r="BVN89" s="235"/>
      <c r="BVO89" s="235"/>
      <c r="BVP89" s="226"/>
      <c r="BVQ89" s="230"/>
      <c r="BVR89" s="227"/>
      <c r="BVS89" s="250"/>
      <c r="BVT89" s="235"/>
      <c r="BVU89" s="235"/>
      <c r="BVV89" s="235"/>
      <c r="BVW89" s="235"/>
      <c r="BVX89" s="231"/>
      <c r="BVY89" s="231"/>
      <c r="BVZ89" s="232"/>
      <c r="BWA89" s="235"/>
      <c r="BWB89" s="231"/>
      <c r="BWC89" s="231"/>
      <c r="BWD89" s="231"/>
      <c r="BWE89" s="231"/>
      <c r="BWF89" s="247"/>
      <c r="BWG89" s="250"/>
      <c r="BWH89" s="235"/>
      <c r="BWI89" s="235"/>
      <c r="BWJ89" s="235"/>
      <c r="BWK89" s="99"/>
      <c r="BWL89" s="235"/>
      <c r="BWM89" s="235"/>
      <c r="BWN89" s="235"/>
      <c r="BWO89" s="226"/>
      <c r="BWP89" s="230"/>
      <c r="BWQ89" s="227"/>
      <c r="BWR89" s="250"/>
      <c r="BWS89" s="235"/>
      <c r="BWT89" s="235"/>
      <c r="BWU89" s="235"/>
      <c r="BWV89" s="235"/>
      <c r="BWW89" s="231"/>
      <c r="BWX89" s="231"/>
      <c r="BWY89" s="232"/>
      <c r="BWZ89" s="235"/>
      <c r="BXA89" s="231"/>
      <c r="BXB89" s="231"/>
      <c r="BXC89" s="231"/>
      <c r="BXD89" s="231"/>
      <c r="BXE89" s="247"/>
      <c r="BXF89" s="250"/>
      <c r="BXG89" s="235"/>
      <c r="BXH89" s="235"/>
      <c r="BXI89" s="235"/>
      <c r="BXJ89" s="99"/>
      <c r="BXK89" s="235"/>
      <c r="BXL89" s="235"/>
      <c r="BXM89" s="235"/>
      <c r="BXN89" s="226"/>
      <c r="BXO89" s="230"/>
      <c r="BXP89" s="227"/>
      <c r="BXQ89" s="250"/>
      <c r="BXR89" s="235"/>
      <c r="BXS89" s="235"/>
      <c r="BXT89" s="235"/>
      <c r="BXU89" s="235"/>
      <c r="BXV89" s="231"/>
      <c r="BXW89" s="231"/>
      <c r="BXX89" s="232"/>
      <c r="BXY89" s="235"/>
      <c r="BXZ89" s="231"/>
      <c r="BYA89" s="231"/>
      <c r="BYB89" s="231"/>
      <c r="BYC89" s="231"/>
      <c r="BYD89" s="247"/>
      <c r="BYE89" s="250"/>
      <c r="BYF89" s="235"/>
      <c r="BYG89" s="235"/>
      <c r="BYH89" s="235"/>
      <c r="BYI89" s="99"/>
      <c r="BYJ89" s="235"/>
      <c r="BYK89" s="235"/>
      <c r="BYL89" s="235"/>
      <c r="BYM89" s="226"/>
      <c r="BYN89" s="230"/>
      <c r="BYO89" s="227"/>
      <c r="BYP89" s="250"/>
      <c r="BYQ89" s="235"/>
      <c r="BYR89" s="235"/>
      <c r="BYS89" s="235"/>
      <c r="BYT89" s="235"/>
      <c r="BYU89" s="231"/>
      <c r="BYV89" s="231"/>
      <c r="BYW89" s="232"/>
      <c r="BYX89" s="235"/>
      <c r="BYY89" s="231"/>
      <c r="BYZ89" s="231"/>
      <c r="BZA89" s="231"/>
      <c r="BZB89" s="231"/>
      <c r="BZC89" s="247"/>
      <c r="BZD89" s="250"/>
      <c r="BZE89" s="235"/>
      <c r="BZF89" s="235"/>
      <c r="BZG89" s="235"/>
      <c r="BZH89" s="99"/>
      <c r="BZI89" s="235"/>
      <c r="BZJ89" s="235"/>
      <c r="BZK89" s="235"/>
      <c r="BZL89" s="226"/>
      <c r="BZM89" s="230"/>
      <c r="BZN89" s="227"/>
      <c r="BZO89" s="250"/>
      <c r="BZP89" s="235"/>
      <c r="BZQ89" s="235"/>
      <c r="BZR89" s="235"/>
      <c r="BZS89" s="235"/>
      <c r="BZT89" s="231"/>
      <c r="BZU89" s="231"/>
      <c r="BZV89" s="232"/>
      <c r="BZW89" s="235"/>
      <c r="BZX89" s="231"/>
      <c r="BZY89" s="231"/>
      <c r="BZZ89" s="231"/>
      <c r="CAA89" s="231"/>
      <c r="CAB89" s="247"/>
      <c r="CAC89" s="250"/>
      <c r="CAD89" s="235"/>
      <c r="CAE89" s="235"/>
      <c r="CAF89" s="235"/>
      <c r="CAG89" s="99"/>
      <c r="CAH89" s="235"/>
      <c r="CAI89" s="235"/>
      <c r="CAJ89" s="235"/>
      <c r="CAK89" s="226"/>
      <c r="CAL89" s="230"/>
      <c r="CAM89" s="227"/>
      <c r="CAN89" s="250"/>
      <c r="CAO89" s="235"/>
      <c r="CAP89" s="235"/>
      <c r="CAQ89" s="235"/>
      <c r="CAR89" s="235"/>
      <c r="CAS89" s="231"/>
      <c r="CAT89" s="231"/>
      <c r="CAU89" s="232"/>
      <c r="CAV89" s="235"/>
      <c r="CAW89" s="231"/>
      <c r="CAX89" s="231"/>
      <c r="CAY89" s="231"/>
      <c r="CAZ89" s="231"/>
      <c r="CBA89" s="247"/>
      <c r="CBB89" s="250"/>
      <c r="CBC89" s="235"/>
      <c r="CBD89" s="235"/>
      <c r="CBE89" s="235"/>
      <c r="CBF89" s="99"/>
      <c r="CBG89" s="235"/>
      <c r="CBH89" s="235"/>
      <c r="CBI89" s="235"/>
      <c r="CBJ89" s="226"/>
      <c r="CBK89" s="230"/>
      <c r="CBL89" s="227"/>
      <c r="CBM89" s="250"/>
      <c r="CBN89" s="235"/>
      <c r="CBO89" s="235"/>
      <c r="CBP89" s="235"/>
      <c r="CBQ89" s="235"/>
      <c r="CBR89" s="231"/>
      <c r="CBS89" s="231"/>
      <c r="CBT89" s="232"/>
      <c r="CBU89" s="235"/>
      <c r="CBV89" s="231"/>
      <c r="CBW89" s="231"/>
      <c r="CBX89" s="231"/>
      <c r="CBY89" s="231"/>
      <c r="CBZ89" s="247"/>
      <c r="CCA89" s="250"/>
      <c r="CCB89" s="235"/>
      <c r="CCC89" s="235"/>
      <c r="CCD89" s="235"/>
      <c r="CCE89" s="99"/>
      <c r="CCF89" s="235"/>
      <c r="CCG89" s="235"/>
      <c r="CCH89" s="235"/>
      <c r="CCI89" s="226"/>
      <c r="CCJ89" s="230"/>
      <c r="CCK89" s="227"/>
      <c r="CCL89" s="250"/>
      <c r="CCM89" s="235"/>
      <c r="CCN89" s="235"/>
      <c r="CCO89" s="235"/>
      <c r="CCP89" s="235"/>
      <c r="CCQ89" s="231"/>
      <c r="CCR89" s="231"/>
      <c r="CCS89" s="232"/>
      <c r="CCT89" s="235"/>
      <c r="CCU89" s="231"/>
      <c r="CCV89" s="231"/>
      <c r="CCW89" s="231"/>
      <c r="CCX89" s="231"/>
      <c r="CCY89" s="247"/>
      <c r="CCZ89" s="250"/>
      <c r="CDA89" s="235"/>
      <c r="CDB89" s="235"/>
      <c r="CDC89" s="235"/>
      <c r="CDD89" s="99"/>
      <c r="CDE89" s="235"/>
      <c r="CDF89" s="235"/>
      <c r="CDG89" s="235"/>
      <c r="CDH89" s="226"/>
      <c r="CDI89" s="230"/>
      <c r="CDJ89" s="227"/>
      <c r="CDK89" s="250"/>
      <c r="CDL89" s="235"/>
      <c r="CDM89" s="235"/>
      <c r="CDN89" s="235"/>
      <c r="CDO89" s="235"/>
      <c r="CDP89" s="231"/>
      <c r="CDQ89" s="231"/>
      <c r="CDR89" s="232"/>
      <c r="CDS89" s="235"/>
      <c r="CDT89" s="231"/>
      <c r="CDU89" s="231"/>
      <c r="CDV89" s="231"/>
      <c r="CDW89" s="231"/>
      <c r="CDX89" s="247"/>
      <c r="CDY89" s="250"/>
      <c r="CDZ89" s="235"/>
      <c r="CEA89" s="235"/>
      <c r="CEB89" s="235"/>
      <c r="CEC89" s="99"/>
      <c r="CED89" s="235"/>
      <c r="CEE89" s="235"/>
      <c r="CEF89" s="235"/>
      <c r="CEG89" s="226"/>
      <c r="CEH89" s="230"/>
      <c r="CEI89" s="227"/>
      <c r="CEJ89" s="250"/>
      <c r="CEK89" s="235"/>
      <c r="CEL89" s="235"/>
      <c r="CEM89" s="235"/>
      <c r="CEN89" s="235"/>
      <c r="CEO89" s="231"/>
      <c r="CEP89" s="231"/>
      <c r="CEQ89" s="232"/>
      <c r="CER89" s="235"/>
      <c r="CES89" s="231"/>
      <c r="CET89" s="231"/>
      <c r="CEU89" s="231"/>
      <c r="CEV89" s="231"/>
      <c r="CEW89" s="247"/>
      <c r="CEX89" s="250"/>
      <c r="CEY89" s="235"/>
      <c r="CEZ89" s="235"/>
      <c r="CFA89" s="235"/>
      <c r="CFB89" s="99"/>
      <c r="CFC89" s="235"/>
      <c r="CFD89" s="235"/>
      <c r="CFE89" s="235"/>
      <c r="CFF89" s="226"/>
      <c r="CFG89" s="230"/>
      <c r="CFH89" s="227"/>
      <c r="CFI89" s="250"/>
      <c r="CFJ89" s="235"/>
      <c r="CFK89" s="235"/>
      <c r="CFL89" s="235"/>
      <c r="CFM89" s="235"/>
      <c r="CFN89" s="231"/>
      <c r="CFO89" s="231"/>
      <c r="CFP89" s="232"/>
      <c r="CFQ89" s="235"/>
      <c r="CFR89" s="231"/>
      <c r="CFS89" s="231"/>
      <c r="CFT89" s="231"/>
      <c r="CFU89" s="231"/>
      <c r="CFV89" s="247"/>
      <c r="CFW89" s="250"/>
      <c r="CFX89" s="235"/>
      <c r="CFY89" s="235"/>
      <c r="CFZ89" s="235"/>
      <c r="CGA89" s="99"/>
      <c r="CGB89" s="235"/>
      <c r="CGC89" s="235"/>
      <c r="CGD89" s="235"/>
      <c r="CGE89" s="226"/>
      <c r="CGF89" s="230"/>
      <c r="CGG89" s="227"/>
      <c r="CGH89" s="250"/>
      <c r="CGI89" s="235"/>
      <c r="CGJ89" s="235"/>
      <c r="CGK89" s="235"/>
      <c r="CGL89" s="235"/>
      <c r="CGM89" s="231"/>
      <c r="CGN89" s="231"/>
      <c r="CGO89" s="232"/>
      <c r="CGP89" s="235"/>
      <c r="CGQ89" s="231"/>
      <c r="CGR89" s="231"/>
      <c r="CGS89" s="231"/>
      <c r="CGT89" s="231"/>
      <c r="CGU89" s="247"/>
      <c r="CGV89" s="250"/>
      <c r="CGW89" s="235"/>
      <c r="CGX89" s="235"/>
      <c r="CGY89" s="235"/>
      <c r="CGZ89" s="99"/>
      <c r="CHA89" s="235"/>
      <c r="CHB89" s="235"/>
      <c r="CHC89" s="235"/>
      <c r="CHD89" s="226"/>
      <c r="CHE89" s="230"/>
      <c r="CHF89" s="227"/>
      <c r="CHG89" s="250"/>
      <c r="CHH89" s="235"/>
      <c r="CHI89" s="235"/>
      <c r="CHJ89" s="235"/>
      <c r="CHK89" s="235"/>
      <c r="CHL89" s="231"/>
      <c r="CHM89" s="231"/>
      <c r="CHN89" s="232"/>
      <c r="CHO89" s="235"/>
      <c r="CHP89" s="231"/>
      <c r="CHQ89" s="231"/>
      <c r="CHR89" s="231"/>
      <c r="CHS89" s="231"/>
      <c r="CHT89" s="247"/>
      <c r="CHU89" s="250"/>
      <c r="CHV89" s="235"/>
      <c r="CHW89" s="235"/>
      <c r="CHX89" s="235"/>
      <c r="CHY89" s="99"/>
      <c r="CHZ89" s="235"/>
      <c r="CIA89" s="235"/>
      <c r="CIB89" s="235"/>
      <c r="CIC89" s="226"/>
      <c r="CID89" s="230"/>
      <c r="CIE89" s="227"/>
      <c r="CIF89" s="250"/>
      <c r="CIG89" s="235"/>
      <c r="CIH89" s="235"/>
      <c r="CII89" s="235"/>
      <c r="CIJ89" s="235"/>
      <c r="CIK89" s="231"/>
      <c r="CIL89" s="231"/>
      <c r="CIM89" s="232"/>
      <c r="CIN89" s="235"/>
      <c r="CIO89" s="231"/>
      <c r="CIP89" s="231"/>
      <c r="CIQ89" s="231"/>
      <c r="CIR89" s="231"/>
      <c r="CIS89" s="247"/>
      <c r="CIT89" s="250"/>
      <c r="CIU89" s="235"/>
      <c r="CIV89" s="235"/>
      <c r="CIW89" s="235"/>
      <c r="CIX89" s="99"/>
      <c r="CIY89" s="235"/>
      <c r="CIZ89" s="235"/>
      <c r="CJA89" s="235"/>
      <c r="CJB89" s="226"/>
      <c r="CJC89" s="230"/>
      <c r="CJD89" s="227"/>
      <c r="CJE89" s="250"/>
      <c r="CJF89" s="235"/>
      <c r="CJG89" s="235"/>
      <c r="CJH89" s="235"/>
      <c r="CJI89" s="235"/>
      <c r="CJJ89" s="231"/>
      <c r="CJK89" s="231"/>
      <c r="CJL89" s="232"/>
      <c r="CJM89" s="235"/>
      <c r="CJN89" s="231"/>
      <c r="CJO89" s="231"/>
      <c r="CJP89" s="231"/>
      <c r="CJQ89" s="231"/>
      <c r="CJR89" s="247"/>
      <c r="CJS89" s="250"/>
      <c r="CJT89" s="235"/>
      <c r="CJU89" s="235"/>
      <c r="CJV89" s="235"/>
      <c r="CJW89" s="99"/>
      <c r="CJX89" s="235"/>
      <c r="CJY89" s="235"/>
      <c r="CJZ89" s="235"/>
      <c r="CKA89" s="226"/>
      <c r="CKB89" s="230"/>
      <c r="CKC89" s="227"/>
      <c r="CKD89" s="250"/>
      <c r="CKE89" s="235"/>
      <c r="CKF89" s="235"/>
      <c r="CKG89" s="235"/>
      <c r="CKH89" s="235"/>
      <c r="CKI89" s="231"/>
      <c r="CKJ89" s="231"/>
      <c r="CKK89" s="232"/>
      <c r="CKL89" s="235"/>
      <c r="CKM89" s="231"/>
      <c r="CKN89" s="231"/>
      <c r="CKO89" s="231"/>
      <c r="CKP89" s="231"/>
      <c r="CKQ89" s="247"/>
      <c r="CKR89" s="250"/>
      <c r="CKS89" s="235"/>
      <c r="CKT89" s="235"/>
      <c r="CKU89" s="235"/>
      <c r="CKV89" s="99"/>
      <c r="CKW89" s="235"/>
      <c r="CKX89" s="235"/>
      <c r="CKY89" s="235"/>
      <c r="CKZ89" s="226"/>
      <c r="CLA89" s="230"/>
      <c r="CLB89" s="227"/>
      <c r="CLC89" s="250"/>
      <c r="CLD89" s="235"/>
      <c r="CLE89" s="235"/>
      <c r="CLF89" s="235"/>
      <c r="CLG89" s="235"/>
      <c r="CLH89" s="231"/>
      <c r="CLI89" s="231"/>
      <c r="CLJ89" s="232"/>
      <c r="CLK89" s="235"/>
      <c r="CLL89" s="231"/>
      <c r="CLM89" s="231"/>
      <c r="CLN89" s="231"/>
      <c r="CLO89" s="231"/>
      <c r="CLP89" s="247"/>
      <c r="CLQ89" s="250"/>
      <c r="CLR89" s="235"/>
      <c r="CLS89" s="235"/>
      <c r="CLT89" s="235"/>
      <c r="CLU89" s="99"/>
      <c r="CLV89" s="235"/>
      <c r="CLW89" s="235"/>
      <c r="CLX89" s="235"/>
      <c r="CLY89" s="226"/>
      <c r="CLZ89" s="230"/>
      <c r="CMA89" s="227"/>
      <c r="CMB89" s="250"/>
      <c r="CMC89" s="235"/>
      <c r="CMD89" s="235"/>
      <c r="CME89" s="235"/>
      <c r="CMF89" s="235"/>
      <c r="CMG89" s="231"/>
      <c r="CMH89" s="231"/>
      <c r="CMI89" s="232"/>
      <c r="CMJ89" s="235"/>
      <c r="CMK89" s="231"/>
      <c r="CML89" s="231"/>
      <c r="CMM89" s="231"/>
      <c r="CMN89" s="231"/>
      <c r="CMO89" s="247"/>
      <c r="CMP89" s="250"/>
      <c r="CMQ89" s="235"/>
      <c r="CMR89" s="235"/>
      <c r="CMS89" s="235"/>
      <c r="CMT89" s="99"/>
      <c r="CMU89" s="235"/>
      <c r="CMV89" s="235"/>
      <c r="CMW89" s="235"/>
      <c r="CMX89" s="226"/>
      <c r="CMY89" s="230"/>
      <c r="CMZ89" s="227"/>
      <c r="CNA89" s="250"/>
      <c r="CNB89" s="235"/>
      <c r="CNC89" s="235"/>
      <c r="CND89" s="235"/>
      <c r="CNE89" s="235"/>
      <c r="CNF89" s="231"/>
      <c r="CNG89" s="231"/>
      <c r="CNH89" s="232"/>
      <c r="CNI89" s="235"/>
      <c r="CNJ89" s="231"/>
      <c r="CNK89" s="231"/>
      <c r="CNL89" s="231"/>
      <c r="CNM89" s="231"/>
      <c r="CNN89" s="247"/>
      <c r="CNO89" s="250"/>
      <c r="CNP89" s="235"/>
      <c r="CNQ89" s="235"/>
      <c r="CNR89" s="235"/>
      <c r="CNS89" s="99"/>
      <c r="CNT89" s="235"/>
      <c r="CNU89" s="235"/>
      <c r="CNV89" s="235"/>
      <c r="CNW89" s="226"/>
      <c r="CNX89" s="230"/>
      <c r="CNY89" s="227"/>
      <c r="CNZ89" s="250"/>
      <c r="COA89" s="235"/>
      <c r="COB89" s="235"/>
      <c r="COC89" s="235"/>
      <c r="COD89" s="235"/>
      <c r="COE89" s="231"/>
      <c r="COF89" s="231"/>
      <c r="COG89" s="232"/>
      <c r="COH89" s="235"/>
      <c r="COI89" s="231"/>
      <c r="COJ89" s="231"/>
      <c r="COK89" s="231"/>
      <c r="COL89" s="231"/>
      <c r="COM89" s="247"/>
      <c r="CON89" s="250"/>
      <c r="COO89" s="235"/>
      <c r="COP89" s="235"/>
      <c r="COQ89" s="235"/>
      <c r="COR89" s="99"/>
      <c r="COS89" s="235"/>
      <c r="COT89" s="235"/>
      <c r="COU89" s="235"/>
      <c r="COV89" s="226"/>
      <c r="COW89" s="230"/>
      <c r="COX89" s="227"/>
      <c r="COY89" s="250"/>
      <c r="COZ89" s="235"/>
      <c r="CPA89" s="235"/>
      <c r="CPB89" s="235"/>
      <c r="CPC89" s="235"/>
      <c r="CPD89" s="231"/>
      <c r="CPE89" s="231"/>
      <c r="CPF89" s="232"/>
      <c r="CPG89" s="235"/>
      <c r="CPH89" s="231"/>
      <c r="CPI89" s="231"/>
      <c r="CPJ89" s="231"/>
      <c r="CPK89" s="231"/>
      <c r="CPL89" s="247"/>
      <c r="CPM89" s="250"/>
      <c r="CPN89" s="235"/>
      <c r="CPO89" s="235"/>
      <c r="CPP89" s="235"/>
      <c r="CPQ89" s="99"/>
      <c r="CPR89" s="235"/>
      <c r="CPS89" s="235"/>
      <c r="CPT89" s="235"/>
      <c r="CPU89" s="226"/>
      <c r="CPV89" s="230"/>
      <c r="CPW89" s="227"/>
      <c r="CPX89" s="250"/>
      <c r="CPY89" s="235"/>
      <c r="CPZ89" s="235"/>
      <c r="CQA89" s="235"/>
      <c r="CQB89" s="235"/>
      <c r="CQC89" s="231"/>
      <c r="CQD89" s="231"/>
      <c r="CQE89" s="232"/>
      <c r="CQF89" s="235"/>
      <c r="CQG89" s="231"/>
      <c r="CQH89" s="231"/>
      <c r="CQI89" s="231"/>
      <c r="CQJ89" s="231"/>
      <c r="CQK89" s="247"/>
      <c r="CQL89" s="250"/>
      <c r="CQM89" s="235"/>
      <c r="CQN89" s="235"/>
      <c r="CQO89" s="235"/>
      <c r="CQP89" s="99"/>
      <c r="CQQ89" s="235"/>
      <c r="CQR89" s="235"/>
      <c r="CQS89" s="235"/>
      <c r="CQT89" s="226"/>
      <c r="CQU89" s="230"/>
      <c r="CQV89" s="227"/>
      <c r="CQW89" s="250"/>
      <c r="CQX89" s="235"/>
      <c r="CQY89" s="235"/>
      <c r="CQZ89" s="235"/>
      <c r="CRA89" s="235"/>
      <c r="CRB89" s="231"/>
      <c r="CRC89" s="231"/>
      <c r="CRD89" s="232"/>
      <c r="CRE89" s="235"/>
      <c r="CRF89" s="231"/>
      <c r="CRG89" s="231"/>
      <c r="CRH89" s="231"/>
      <c r="CRI89" s="231"/>
      <c r="CRJ89" s="247"/>
      <c r="CRK89" s="250"/>
      <c r="CRL89" s="235"/>
      <c r="CRM89" s="235"/>
      <c r="CRN89" s="235"/>
      <c r="CRO89" s="99"/>
      <c r="CRP89" s="235"/>
      <c r="CRQ89" s="235"/>
      <c r="CRR89" s="235"/>
      <c r="CRS89" s="226"/>
      <c r="CRT89" s="230"/>
      <c r="CRU89" s="227"/>
      <c r="CRV89" s="250"/>
      <c r="CRW89" s="235"/>
      <c r="CRX89" s="235"/>
      <c r="CRY89" s="235"/>
      <c r="CRZ89" s="235"/>
      <c r="CSA89" s="231"/>
      <c r="CSB89" s="231"/>
      <c r="CSC89" s="232"/>
      <c r="CSD89" s="235"/>
      <c r="CSE89" s="231"/>
      <c r="CSF89" s="231"/>
      <c r="CSG89" s="231"/>
      <c r="CSH89" s="231"/>
      <c r="CSI89" s="247"/>
      <c r="CSJ89" s="250"/>
      <c r="CSK89" s="235"/>
      <c r="CSL89" s="235"/>
      <c r="CSM89" s="235"/>
      <c r="CSN89" s="99"/>
      <c r="CSO89" s="235"/>
      <c r="CSP89" s="235"/>
      <c r="CSQ89" s="235"/>
      <c r="CSR89" s="226"/>
      <c r="CSS89" s="230"/>
      <c r="CST89" s="227"/>
      <c r="CSU89" s="250"/>
      <c r="CSV89" s="235"/>
      <c r="CSW89" s="235"/>
      <c r="CSX89" s="235"/>
      <c r="CSY89" s="235"/>
      <c r="CSZ89" s="231"/>
      <c r="CTA89" s="231"/>
      <c r="CTB89" s="232"/>
      <c r="CTC89" s="235"/>
      <c r="CTD89" s="231"/>
      <c r="CTE89" s="231"/>
      <c r="CTF89" s="231"/>
      <c r="CTG89" s="231"/>
      <c r="CTH89" s="247"/>
      <c r="CTI89" s="250"/>
      <c r="CTJ89" s="235"/>
      <c r="CTK89" s="235"/>
      <c r="CTL89" s="235"/>
      <c r="CTM89" s="99"/>
      <c r="CTN89" s="235"/>
      <c r="CTO89" s="235"/>
      <c r="CTP89" s="235"/>
      <c r="CTQ89" s="226"/>
      <c r="CTR89" s="230"/>
      <c r="CTS89" s="227"/>
      <c r="CTT89" s="250"/>
      <c r="CTU89" s="235"/>
      <c r="CTV89" s="235"/>
      <c r="CTW89" s="235"/>
      <c r="CTX89" s="235"/>
      <c r="CTY89" s="231"/>
      <c r="CTZ89" s="231"/>
      <c r="CUA89" s="232"/>
      <c r="CUB89" s="235"/>
      <c r="CUC89" s="231"/>
      <c r="CUD89" s="231"/>
      <c r="CUE89" s="231"/>
      <c r="CUF89" s="231"/>
      <c r="CUG89" s="247"/>
      <c r="CUH89" s="250"/>
      <c r="CUI89" s="235"/>
      <c r="CUJ89" s="235"/>
      <c r="CUK89" s="235"/>
      <c r="CUL89" s="99"/>
      <c r="CUM89" s="235"/>
      <c r="CUN89" s="235"/>
      <c r="CUO89" s="235"/>
      <c r="CUP89" s="226"/>
      <c r="CUQ89" s="230"/>
      <c r="CUR89" s="227"/>
      <c r="CUS89" s="250"/>
      <c r="CUT89" s="235"/>
      <c r="CUU89" s="235"/>
      <c r="CUV89" s="235"/>
      <c r="CUW89" s="235"/>
      <c r="CUX89" s="231"/>
      <c r="CUY89" s="231"/>
      <c r="CUZ89" s="232"/>
      <c r="CVA89" s="235"/>
      <c r="CVB89" s="231"/>
      <c r="CVC89" s="231"/>
      <c r="CVD89" s="231"/>
      <c r="CVE89" s="231"/>
      <c r="CVF89" s="247"/>
      <c r="CVG89" s="250"/>
      <c r="CVH89" s="235"/>
      <c r="CVI89" s="235"/>
      <c r="CVJ89" s="235"/>
      <c r="CVK89" s="99"/>
      <c r="CVL89" s="235"/>
      <c r="CVM89" s="235"/>
      <c r="CVN89" s="235"/>
      <c r="CVO89" s="226"/>
      <c r="CVP89" s="230"/>
      <c r="CVQ89" s="227"/>
      <c r="CVR89" s="250"/>
      <c r="CVS89" s="235"/>
      <c r="CVT89" s="235"/>
      <c r="CVU89" s="235"/>
      <c r="CVV89" s="235"/>
      <c r="CVW89" s="231"/>
      <c r="CVX89" s="231"/>
      <c r="CVY89" s="232"/>
      <c r="CVZ89" s="235"/>
      <c r="CWA89" s="231"/>
      <c r="CWB89" s="231"/>
      <c r="CWC89" s="231"/>
      <c r="CWD89" s="231"/>
      <c r="CWE89" s="247"/>
      <c r="CWF89" s="250"/>
      <c r="CWG89" s="235"/>
      <c r="CWH89" s="235"/>
      <c r="CWI89" s="235"/>
      <c r="CWJ89" s="99"/>
      <c r="CWK89" s="235"/>
      <c r="CWL89" s="235"/>
      <c r="CWM89" s="235"/>
      <c r="CWN89" s="226"/>
      <c r="CWO89" s="230"/>
      <c r="CWP89" s="227"/>
      <c r="CWQ89" s="250"/>
      <c r="CWR89" s="235"/>
      <c r="CWS89" s="235"/>
      <c r="CWT89" s="235"/>
      <c r="CWU89" s="235"/>
      <c r="CWV89" s="231"/>
      <c r="CWW89" s="231"/>
      <c r="CWX89" s="232"/>
      <c r="CWY89" s="235"/>
      <c r="CWZ89" s="231"/>
      <c r="CXA89" s="231"/>
      <c r="CXB89" s="231"/>
      <c r="CXC89" s="231"/>
      <c r="CXD89" s="247"/>
      <c r="CXE89" s="250"/>
      <c r="CXF89" s="235"/>
      <c r="CXG89" s="235"/>
      <c r="CXH89" s="235"/>
      <c r="CXI89" s="99"/>
      <c r="CXJ89" s="235"/>
      <c r="CXK89" s="235"/>
      <c r="CXL89" s="235"/>
      <c r="CXM89" s="226"/>
      <c r="CXN89" s="230"/>
      <c r="CXO89" s="227"/>
      <c r="CXP89" s="250"/>
      <c r="CXQ89" s="235"/>
      <c r="CXR89" s="235"/>
      <c r="CXS89" s="235"/>
      <c r="CXT89" s="235"/>
      <c r="CXU89" s="231"/>
      <c r="CXV89" s="231"/>
      <c r="CXW89" s="232"/>
      <c r="CXX89" s="235"/>
      <c r="CXY89" s="231"/>
      <c r="CXZ89" s="231"/>
      <c r="CYA89" s="231"/>
      <c r="CYB89" s="231"/>
      <c r="CYC89" s="247"/>
      <c r="CYD89" s="250"/>
      <c r="CYE89" s="235"/>
      <c r="CYF89" s="235"/>
      <c r="CYG89" s="235"/>
      <c r="CYH89" s="99"/>
      <c r="CYI89" s="235"/>
      <c r="CYJ89" s="235"/>
      <c r="CYK89" s="235"/>
      <c r="CYL89" s="226"/>
      <c r="CYM89" s="230"/>
      <c r="CYN89" s="227"/>
      <c r="CYO89" s="250"/>
      <c r="CYP89" s="235"/>
      <c r="CYQ89" s="235"/>
      <c r="CYR89" s="235"/>
      <c r="CYS89" s="235"/>
      <c r="CYT89" s="231"/>
      <c r="CYU89" s="231"/>
      <c r="CYV89" s="232"/>
      <c r="CYW89" s="235"/>
      <c r="CYX89" s="231"/>
      <c r="CYY89" s="231"/>
      <c r="CYZ89" s="231"/>
      <c r="CZA89" s="231"/>
      <c r="CZB89" s="247"/>
      <c r="CZC89" s="250"/>
      <c r="CZD89" s="235"/>
      <c r="CZE89" s="235"/>
      <c r="CZF89" s="235"/>
      <c r="CZG89" s="99"/>
      <c r="CZH89" s="235"/>
      <c r="CZI89" s="235"/>
      <c r="CZJ89" s="235"/>
      <c r="CZK89" s="226"/>
      <c r="CZL89" s="230"/>
      <c r="CZM89" s="227"/>
      <c r="CZN89" s="250"/>
      <c r="CZO89" s="235"/>
      <c r="CZP89" s="235"/>
      <c r="CZQ89" s="235"/>
      <c r="CZR89" s="235"/>
      <c r="CZS89" s="231"/>
      <c r="CZT89" s="231"/>
      <c r="CZU89" s="232"/>
      <c r="CZV89" s="235"/>
      <c r="CZW89" s="231"/>
      <c r="CZX89" s="231"/>
      <c r="CZY89" s="231"/>
      <c r="CZZ89" s="231"/>
      <c r="DAA89" s="247"/>
      <c r="DAB89" s="250"/>
      <c r="DAC89" s="235"/>
      <c r="DAD89" s="235"/>
      <c r="DAE89" s="235"/>
      <c r="DAF89" s="99"/>
      <c r="DAG89" s="235"/>
      <c r="DAH89" s="235"/>
      <c r="DAI89" s="235"/>
      <c r="DAJ89" s="226"/>
      <c r="DAK89" s="230"/>
      <c r="DAL89" s="227"/>
      <c r="DAM89" s="250"/>
      <c r="DAN89" s="235"/>
      <c r="DAO89" s="235"/>
      <c r="DAP89" s="235"/>
      <c r="DAQ89" s="235"/>
      <c r="DAR89" s="231"/>
      <c r="DAS89" s="231"/>
      <c r="DAT89" s="232"/>
      <c r="DAU89" s="235"/>
      <c r="DAV89" s="231"/>
      <c r="DAW89" s="231"/>
      <c r="DAX89" s="231"/>
      <c r="DAY89" s="231"/>
      <c r="DAZ89" s="247"/>
      <c r="DBA89" s="250"/>
      <c r="DBB89" s="235"/>
      <c r="DBC89" s="235"/>
      <c r="DBD89" s="235"/>
      <c r="DBE89" s="99"/>
      <c r="DBF89" s="235"/>
      <c r="DBG89" s="235"/>
      <c r="DBH89" s="235"/>
      <c r="DBI89" s="226"/>
      <c r="DBJ89" s="230"/>
      <c r="DBK89" s="227"/>
      <c r="DBL89" s="250"/>
      <c r="DBM89" s="235"/>
      <c r="DBN89" s="235"/>
      <c r="DBO89" s="235"/>
      <c r="DBP89" s="235"/>
      <c r="DBQ89" s="231"/>
      <c r="DBR89" s="231"/>
      <c r="DBS89" s="232"/>
      <c r="DBT89" s="235"/>
      <c r="DBU89" s="231"/>
      <c r="DBV89" s="231"/>
      <c r="DBW89" s="231"/>
      <c r="DBX89" s="231"/>
      <c r="DBY89" s="247"/>
      <c r="DBZ89" s="250"/>
      <c r="DCA89" s="235"/>
      <c r="DCB89" s="235"/>
      <c r="DCC89" s="235"/>
      <c r="DCD89" s="99"/>
      <c r="DCE89" s="235"/>
      <c r="DCF89" s="235"/>
      <c r="DCG89" s="235"/>
      <c r="DCH89" s="226"/>
      <c r="DCI89" s="230"/>
      <c r="DCJ89" s="227"/>
      <c r="DCK89" s="250"/>
      <c r="DCL89" s="235"/>
      <c r="DCM89" s="235"/>
      <c r="DCN89" s="235"/>
      <c r="DCO89" s="235"/>
      <c r="DCP89" s="231"/>
      <c r="DCQ89" s="231"/>
      <c r="DCR89" s="232"/>
      <c r="DCS89" s="235"/>
      <c r="DCT89" s="231"/>
      <c r="DCU89" s="231"/>
      <c r="DCV89" s="231"/>
      <c r="DCW89" s="231"/>
      <c r="DCX89" s="247"/>
      <c r="DCY89" s="250"/>
      <c r="DCZ89" s="235"/>
      <c r="DDA89" s="235"/>
      <c r="DDB89" s="235"/>
      <c r="DDC89" s="99"/>
      <c r="DDD89" s="235"/>
      <c r="DDE89" s="235"/>
      <c r="DDF89" s="235"/>
      <c r="DDG89" s="226"/>
      <c r="DDH89" s="230"/>
      <c r="DDI89" s="227"/>
      <c r="DDJ89" s="250"/>
      <c r="DDK89" s="235"/>
      <c r="DDL89" s="235"/>
      <c r="DDM89" s="235"/>
      <c r="DDN89" s="235"/>
      <c r="DDO89" s="231"/>
      <c r="DDP89" s="231"/>
      <c r="DDQ89" s="232"/>
      <c r="DDR89" s="235"/>
      <c r="DDS89" s="231"/>
      <c r="DDT89" s="231"/>
      <c r="DDU89" s="231"/>
      <c r="DDV89" s="231"/>
      <c r="DDW89" s="247"/>
      <c r="DDX89" s="250"/>
      <c r="DDY89" s="235"/>
      <c r="DDZ89" s="235"/>
      <c r="DEA89" s="235"/>
      <c r="DEB89" s="99"/>
      <c r="DEC89" s="235"/>
      <c r="DED89" s="235"/>
      <c r="DEE89" s="235"/>
      <c r="DEF89" s="226"/>
      <c r="DEG89" s="230"/>
      <c r="DEH89" s="227"/>
      <c r="DEI89" s="250"/>
      <c r="DEJ89" s="235"/>
      <c r="DEK89" s="235"/>
      <c r="DEL89" s="235"/>
      <c r="DEM89" s="235"/>
      <c r="DEN89" s="231"/>
      <c r="DEO89" s="231"/>
      <c r="DEP89" s="232"/>
      <c r="DEQ89" s="235"/>
      <c r="DER89" s="231"/>
      <c r="DES89" s="231"/>
      <c r="DET89" s="231"/>
      <c r="DEU89" s="231"/>
      <c r="DEV89" s="247"/>
      <c r="DEW89" s="250"/>
      <c r="DEX89" s="235"/>
      <c r="DEY89" s="235"/>
      <c r="DEZ89" s="235"/>
      <c r="DFA89" s="99"/>
      <c r="DFB89" s="235"/>
      <c r="DFC89" s="235"/>
      <c r="DFD89" s="235"/>
      <c r="DFE89" s="226"/>
      <c r="DFF89" s="230"/>
      <c r="DFG89" s="227"/>
      <c r="DFH89" s="250"/>
      <c r="DFI89" s="235"/>
      <c r="DFJ89" s="235"/>
      <c r="DFK89" s="235"/>
      <c r="DFL89" s="235"/>
      <c r="DFM89" s="231"/>
      <c r="DFN89" s="231"/>
      <c r="DFO89" s="232"/>
      <c r="DFP89" s="235"/>
      <c r="DFQ89" s="231"/>
      <c r="DFR89" s="231"/>
      <c r="DFS89" s="231"/>
      <c r="DFT89" s="231"/>
      <c r="DFU89" s="247"/>
      <c r="DFV89" s="250"/>
      <c r="DFW89" s="235"/>
      <c r="DFX89" s="235"/>
      <c r="DFY89" s="235"/>
      <c r="DFZ89" s="99"/>
      <c r="DGA89" s="235"/>
      <c r="DGB89" s="235"/>
      <c r="DGC89" s="235"/>
      <c r="DGD89" s="226"/>
      <c r="DGE89" s="230"/>
      <c r="DGF89" s="227"/>
      <c r="DGG89" s="250"/>
      <c r="DGH89" s="235"/>
      <c r="DGI89" s="235"/>
      <c r="DGJ89" s="235"/>
      <c r="DGK89" s="235"/>
      <c r="DGL89" s="231"/>
      <c r="DGM89" s="231"/>
      <c r="DGN89" s="232"/>
      <c r="DGO89" s="235"/>
      <c r="DGP89" s="231"/>
      <c r="DGQ89" s="231"/>
      <c r="DGR89" s="231"/>
      <c r="DGS89" s="231"/>
      <c r="DGT89" s="247"/>
      <c r="DGU89" s="250"/>
      <c r="DGV89" s="235"/>
      <c r="DGW89" s="235"/>
      <c r="DGX89" s="235"/>
      <c r="DGY89" s="99"/>
      <c r="DGZ89" s="235"/>
      <c r="DHA89" s="235"/>
      <c r="DHB89" s="235"/>
      <c r="DHC89" s="226"/>
      <c r="DHD89" s="230"/>
      <c r="DHE89" s="227"/>
      <c r="DHF89" s="250"/>
      <c r="DHG89" s="235"/>
      <c r="DHH89" s="235"/>
      <c r="DHI89" s="235"/>
      <c r="DHJ89" s="235"/>
      <c r="DHK89" s="231"/>
      <c r="DHL89" s="231"/>
      <c r="DHM89" s="232"/>
      <c r="DHN89" s="235"/>
      <c r="DHO89" s="231"/>
      <c r="DHP89" s="231"/>
      <c r="DHQ89" s="231"/>
      <c r="DHR89" s="231"/>
      <c r="DHS89" s="247"/>
      <c r="DHT89" s="250"/>
      <c r="DHU89" s="235"/>
      <c r="DHV89" s="235"/>
      <c r="DHW89" s="235"/>
      <c r="DHX89" s="99"/>
      <c r="DHY89" s="235"/>
      <c r="DHZ89" s="235"/>
      <c r="DIA89" s="235"/>
      <c r="DIB89" s="226"/>
      <c r="DIC89" s="230"/>
      <c r="DID89" s="227"/>
      <c r="DIE89" s="250"/>
      <c r="DIF89" s="235"/>
      <c r="DIG89" s="235"/>
      <c r="DIH89" s="235"/>
      <c r="DII89" s="235"/>
      <c r="DIJ89" s="231"/>
      <c r="DIK89" s="231"/>
      <c r="DIL89" s="232"/>
      <c r="DIM89" s="235"/>
      <c r="DIN89" s="231"/>
      <c r="DIO89" s="231"/>
      <c r="DIP89" s="231"/>
      <c r="DIQ89" s="231"/>
      <c r="DIR89" s="247"/>
      <c r="DIS89" s="250"/>
      <c r="DIT89" s="235"/>
      <c r="DIU89" s="235"/>
      <c r="DIV89" s="235"/>
      <c r="DIW89" s="99"/>
      <c r="DIX89" s="235"/>
      <c r="DIY89" s="235"/>
      <c r="DIZ89" s="235"/>
      <c r="DJA89" s="226"/>
      <c r="DJB89" s="230"/>
      <c r="DJC89" s="227"/>
      <c r="DJD89" s="250"/>
      <c r="DJE89" s="235"/>
      <c r="DJF89" s="235"/>
      <c r="DJG89" s="235"/>
      <c r="DJH89" s="235"/>
      <c r="DJI89" s="231"/>
      <c r="DJJ89" s="231"/>
      <c r="DJK89" s="232"/>
      <c r="DJL89" s="235"/>
      <c r="DJM89" s="231"/>
      <c r="DJN89" s="231"/>
      <c r="DJO89" s="231"/>
      <c r="DJP89" s="231"/>
      <c r="DJQ89" s="247"/>
      <c r="DJR89" s="250"/>
      <c r="DJS89" s="235"/>
      <c r="DJT89" s="235"/>
      <c r="DJU89" s="235"/>
      <c r="DJV89" s="99"/>
      <c r="DJW89" s="235"/>
      <c r="DJX89" s="235"/>
      <c r="DJY89" s="235"/>
      <c r="DJZ89" s="226"/>
      <c r="DKA89" s="230"/>
      <c r="DKB89" s="227"/>
      <c r="DKC89" s="250"/>
      <c r="DKD89" s="235"/>
      <c r="DKE89" s="235"/>
      <c r="DKF89" s="235"/>
      <c r="DKG89" s="235"/>
      <c r="DKH89" s="231"/>
      <c r="DKI89" s="231"/>
      <c r="DKJ89" s="232"/>
      <c r="DKK89" s="235"/>
      <c r="DKL89" s="231"/>
      <c r="DKM89" s="231"/>
      <c r="DKN89" s="231"/>
      <c r="DKO89" s="231"/>
      <c r="DKP89" s="247"/>
      <c r="DKQ89" s="250"/>
      <c r="DKR89" s="235"/>
      <c r="DKS89" s="235"/>
      <c r="DKT89" s="235"/>
      <c r="DKU89" s="99"/>
      <c r="DKV89" s="235"/>
      <c r="DKW89" s="235"/>
      <c r="DKX89" s="235"/>
      <c r="DKY89" s="226"/>
      <c r="DKZ89" s="230"/>
      <c r="DLA89" s="227"/>
      <c r="DLB89" s="250"/>
      <c r="DLC89" s="235"/>
      <c r="DLD89" s="235"/>
      <c r="DLE89" s="235"/>
      <c r="DLF89" s="235"/>
      <c r="DLG89" s="231"/>
      <c r="DLH89" s="231"/>
      <c r="DLI89" s="232"/>
      <c r="DLJ89" s="235"/>
      <c r="DLK89" s="231"/>
      <c r="DLL89" s="231"/>
      <c r="DLM89" s="231"/>
      <c r="DLN89" s="231"/>
      <c r="DLO89" s="247"/>
      <c r="DLP89" s="250"/>
      <c r="DLQ89" s="235"/>
      <c r="DLR89" s="235"/>
      <c r="DLS89" s="235"/>
      <c r="DLT89" s="99"/>
      <c r="DLU89" s="235"/>
      <c r="DLV89" s="235"/>
      <c r="DLW89" s="235"/>
      <c r="DLX89" s="226"/>
      <c r="DLY89" s="230"/>
      <c r="DLZ89" s="227"/>
      <c r="DMA89" s="250"/>
      <c r="DMB89" s="235"/>
      <c r="DMC89" s="235"/>
      <c r="DMD89" s="235"/>
      <c r="DME89" s="235"/>
      <c r="DMF89" s="231"/>
      <c r="DMG89" s="231"/>
      <c r="DMH89" s="232"/>
      <c r="DMI89" s="235"/>
      <c r="DMJ89" s="231"/>
      <c r="DMK89" s="231"/>
      <c r="DML89" s="231"/>
      <c r="DMM89" s="231"/>
      <c r="DMN89" s="247"/>
      <c r="DMO89" s="250"/>
      <c r="DMP89" s="235"/>
      <c r="DMQ89" s="235"/>
      <c r="DMR89" s="235"/>
      <c r="DMS89" s="99"/>
      <c r="DMT89" s="235"/>
      <c r="DMU89" s="235"/>
      <c r="DMV89" s="235"/>
      <c r="DMW89" s="226"/>
      <c r="DMX89" s="230"/>
      <c r="DMY89" s="227"/>
      <c r="DMZ89" s="250"/>
      <c r="DNA89" s="235"/>
      <c r="DNB89" s="235"/>
      <c r="DNC89" s="235"/>
      <c r="DND89" s="235"/>
      <c r="DNE89" s="231"/>
      <c r="DNF89" s="231"/>
      <c r="DNG89" s="232"/>
      <c r="DNH89" s="235"/>
      <c r="DNI89" s="231"/>
      <c r="DNJ89" s="231"/>
      <c r="DNK89" s="231"/>
      <c r="DNL89" s="231"/>
      <c r="DNM89" s="247"/>
      <c r="DNN89" s="250"/>
      <c r="DNO89" s="235"/>
      <c r="DNP89" s="235"/>
      <c r="DNQ89" s="235"/>
      <c r="DNR89" s="99"/>
      <c r="DNS89" s="235"/>
      <c r="DNT89" s="235"/>
      <c r="DNU89" s="235"/>
      <c r="DNV89" s="226"/>
      <c r="DNW89" s="230"/>
      <c r="DNX89" s="227"/>
      <c r="DNY89" s="250"/>
      <c r="DNZ89" s="235"/>
      <c r="DOA89" s="235"/>
      <c r="DOB89" s="235"/>
      <c r="DOC89" s="235"/>
      <c r="DOD89" s="231"/>
      <c r="DOE89" s="231"/>
      <c r="DOF89" s="232"/>
      <c r="DOG89" s="235"/>
      <c r="DOH89" s="231"/>
      <c r="DOI89" s="231"/>
      <c r="DOJ89" s="231"/>
      <c r="DOK89" s="231"/>
      <c r="DOL89" s="247"/>
      <c r="DOM89" s="250"/>
      <c r="DON89" s="235"/>
      <c r="DOO89" s="235"/>
      <c r="DOP89" s="235"/>
      <c r="DOQ89" s="99"/>
      <c r="DOR89" s="235"/>
      <c r="DOS89" s="235"/>
      <c r="DOT89" s="235"/>
      <c r="DOU89" s="226"/>
      <c r="DOV89" s="230"/>
      <c r="DOW89" s="227"/>
      <c r="DOX89" s="250"/>
      <c r="DOY89" s="235"/>
      <c r="DOZ89" s="235"/>
      <c r="DPA89" s="235"/>
      <c r="DPB89" s="235"/>
      <c r="DPC89" s="231"/>
      <c r="DPD89" s="231"/>
      <c r="DPE89" s="232"/>
      <c r="DPF89" s="235"/>
      <c r="DPG89" s="231"/>
      <c r="DPH89" s="231"/>
      <c r="DPI89" s="231"/>
      <c r="DPJ89" s="231"/>
      <c r="DPK89" s="247"/>
      <c r="DPL89" s="250"/>
      <c r="DPM89" s="235"/>
      <c r="DPN89" s="235"/>
      <c r="DPO89" s="235"/>
      <c r="DPP89" s="99"/>
      <c r="DPQ89" s="235"/>
      <c r="DPR89" s="235"/>
      <c r="DPS89" s="235"/>
      <c r="DPT89" s="226"/>
      <c r="DPU89" s="230"/>
      <c r="DPV89" s="227"/>
      <c r="DPW89" s="250"/>
      <c r="DPX89" s="235"/>
      <c r="DPY89" s="235"/>
      <c r="DPZ89" s="235"/>
      <c r="DQA89" s="235"/>
      <c r="DQB89" s="231"/>
      <c r="DQC89" s="231"/>
      <c r="DQD89" s="232"/>
      <c r="DQE89" s="235"/>
      <c r="DQF89" s="231"/>
      <c r="DQG89" s="231"/>
      <c r="DQH89" s="231"/>
      <c r="DQI89" s="231"/>
      <c r="DQJ89" s="247"/>
      <c r="DQK89" s="250"/>
      <c r="DQL89" s="235"/>
      <c r="DQM89" s="235"/>
      <c r="DQN89" s="235"/>
      <c r="DQO89" s="99"/>
      <c r="DQP89" s="235"/>
      <c r="DQQ89" s="235"/>
      <c r="DQR89" s="235"/>
      <c r="DQS89" s="226"/>
      <c r="DQT89" s="230"/>
      <c r="DQU89" s="227"/>
      <c r="DQV89" s="250"/>
      <c r="DQW89" s="235"/>
      <c r="DQX89" s="235"/>
      <c r="DQY89" s="235"/>
      <c r="DQZ89" s="235"/>
      <c r="DRA89" s="231"/>
      <c r="DRB89" s="231"/>
      <c r="DRC89" s="232"/>
      <c r="DRD89" s="235"/>
      <c r="DRE89" s="231"/>
      <c r="DRF89" s="231"/>
      <c r="DRG89" s="231"/>
      <c r="DRH89" s="231"/>
      <c r="DRI89" s="247"/>
      <c r="DRJ89" s="250"/>
      <c r="DRK89" s="235"/>
      <c r="DRL89" s="235"/>
      <c r="DRM89" s="235"/>
      <c r="DRN89" s="99"/>
      <c r="DRO89" s="235"/>
      <c r="DRP89" s="235"/>
      <c r="DRQ89" s="235"/>
      <c r="DRR89" s="226"/>
      <c r="DRS89" s="230"/>
      <c r="DRT89" s="227"/>
      <c r="DRU89" s="250"/>
      <c r="DRV89" s="235"/>
      <c r="DRW89" s="235"/>
      <c r="DRX89" s="235"/>
      <c r="DRY89" s="235"/>
      <c r="DRZ89" s="231"/>
      <c r="DSA89" s="231"/>
      <c r="DSB89" s="232"/>
      <c r="DSC89" s="235"/>
      <c r="DSD89" s="231"/>
      <c r="DSE89" s="231"/>
      <c r="DSF89" s="231"/>
      <c r="DSG89" s="231"/>
      <c r="DSH89" s="247"/>
      <c r="DSI89" s="250"/>
      <c r="DSJ89" s="235"/>
      <c r="DSK89" s="235"/>
      <c r="DSL89" s="235"/>
      <c r="DSM89" s="99"/>
      <c r="DSN89" s="235"/>
      <c r="DSO89" s="235"/>
      <c r="DSP89" s="235"/>
      <c r="DSQ89" s="226"/>
      <c r="DSR89" s="230"/>
      <c r="DSS89" s="227"/>
      <c r="DST89" s="250"/>
      <c r="DSU89" s="235"/>
      <c r="DSV89" s="235"/>
      <c r="DSW89" s="235"/>
      <c r="DSX89" s="235"/>
      <c r="DSY89" s="231"/>
      <c r="DSZ89" s="231"/>
      <c r="DTA89" s="232"/>
      <c r="DTB89" s="235"/>
      <c r="DTC89" s="231"/>
      <c r="DTD89" s="231"/>
      <c r="DTE89" s="231"/>
      <c r="DTF89" s="231"/>
      <c r="DTG89" s="247"/>
      <c r="DTH89" s="250"/>
      <c r="DTI89" s="235"/>
      <c r="DTJ89" s="235"/>
      <c r="DTK89" s="235"/>
      <c r="DTL89" s="99"/>
      <c r="DTM89" s="235"/>
      <c r="DTN89" s="235"/>
      <c r="DTO89" s="235"/>
      <c r="DTP89" s="226"/>
      <c r="DTQ89" s="230"/>
      <c r="DTR89" s="227"/>
      <c r="DTS89" s="250"/>
      <c r="DTT89" s="235"/>
      <c r="DTU89" s="235"/>
      <c r="DTV89" s="235"/>
      <c r="DTW89" s="235"/>
      <c r="DTX89" s="231"/>
      <c r="DTY89" s="231"/>
      <c r="DTZ89" s="232"/>
      <c r="DUA89" s="235"/>
      <c r="DUB89" s="231"/>
      <c r="DUC89" s="231"/>
      <c r="DUD89" s="231"/>
      <c r="DUE89" s="231"/>
      <c r="DUF89" s="247"/>
      <c r="DUG89" s="250"/>
      <c r="DUH89" s="235"/>
      <c r="DUI89" s="235"/>
      <c r="DUJ89" s="235"/>
      <c r="DUK89" s="99"/>
      <c r="DUL89" s="235"/>
      <c r="DUM89" s="235"/>
      <c r="DUN89" s="235"/>
      <c r="DUO89" s="226"/>
      <c r="DUP89" s="230"/>
      <c r="DUQ89" s="227"/>
      <c r="DUR89" s="250"/>
      <c r="DUS89" s="235"/>
      <c r="DUT89" s="235"/>
      <c r="DUU89" s="235"/>
      <c r="DUV89" s="235"/>
      <c r="DUW89" s="231"/>
      <c r="DUX89" s="231"/>
      <c r="DUY89" s="232"/>
      <c r="DUZ89" s="235"/>
      <c r="DVA89" s="231"/>
      <c r="DVB89" s="231"/>
      <c r="DVC89" s="231"/>
      <c r="DVD89" s="231"/>
      <c r="DVE89" s="247"/>
      <c r="DVF89" s="250"/>
      <c r="DVG89" s="235"/>
      <c r="DVH89" s="235"/>
      <c r="DVI89" s="235"/>
      <c r="DVJ89" s="99"/>
      <c r="DVK89" s="235"/>
      <c r="DVL89" s="235"/>
      <c r="DVM89" s="235"/>
      <c r="DVN89" s="226"/>
      <c r="DVO89" s="230"/>
      <c r="DVP89" s="227"/>
      <c r="DVQ89" s="250"/>
      <c r="DVR89" s="235"/>
      <c r="DVS89" s="235"/>
      <c r="DVT89" s="235"/>
      <c r="DVU89" s="235"/>
      <c r="DVV89" s="231"/>
      <c r="DVW89" s="231"/>
      <c r="DVX89" s="232"/>
      <c r="DVY89" s="235"/>
      <c r="DVZ89" s="231"/>
      <c r="DWA89" s="231"/>
      <c r="DWB89" s="231"/>
      <c r="DWC89" s="231"/>
      <c r="DWD89" s="247"/>
      <c r="DWE89" s="250"/>
      <c r="DWF89" s="235"/>
      <c r="DWG89" s="235"/>
      <c r="DWH89" s="235"/>
      <c r="DWI89" s="99"/>
      <c r="DWJ89" s="235"/>
      <c r="DWK89" s="235"/>
      <c r="DWL89" s="235"/>
      <c r="DWM89" s="226"/>
      <c r="DWN89" s="230"/>
      <c r="DWO89" s="227"/>
      <c r="DWP89" s="250"/>
      <c r="DWQ89" s="235"/>
      <c r="DWR89" s="235"/>
      <c r="DWS89" s="235"/>
      <c r="DWT89" s="235"/>
      <c r="DWU89" s="231"/>
      <c r="DWV89" s="231"/>
      <c r="DWW89" s="232"/>
      <c r="DWX89" s="235"/>
      <c r="DWY89" s="231"/>
      <c r="DWZ89" s="231"/>
      <c r="DXA89" s="231"/>
      <c r="DXB89" s="231"/>
      <c r="DXC89" s="247"/>
      <c r="DXD89" s="250"/>
      <c r="DXE89" s="235"/>
      <c r="DXF89" s="235"/>
      <c r="DXG89" s="235"/>
      <c r="DXH89" s="99"/>
      <c r="DXI89" s="235"/>
      <c r="DXJ89" s="235"/>
      <c r="DXK89" s="235"/>
      <c r="DXL89" s="226"/>
      <c r="DXM89" s="230"/>
      <c r="DXN89" s="227"/>
      <c r="DXO89" s="250"/>
      <c r="DXP89" s="235"/>
      <c r="DXQ89" s="235"/>
      <c r="DXR89" s="235"/>
      <c r="DXS89" s="235"/>
      <c r="DXT89" s="231"/>
      <c r="DXU89" s="231"/>
      <c r="DXV89" s="232"/>
      <c r="DXW89" s="235"/>
      <c r="DXX89" s="231"/>
      <c r="DXY89" s="231"/>
      <c r="DXZ89" s="231"/>
      <c r="DYA89" s="231"/>
      <c r="DYB89" s="247"/>
      <c r="DYC89" s="250"/>
      <c r="DYD89" s="235"/>
      <c r="DYE89" s="235"/>
      <c r="DYF89" s="235"/>
      <c r="DYG89" s="99"/>
      <c r="DYH89" s="235"/>
      <c r="DYI89" s="235"/>
      <c r="DYJ89" s="235"/>
      <c r="DYK89" s="226"/>
      <c r="DYL89" s="230"/>
      <c r="DYM89" s="227"/>
      <c r="DYN89" s="250"/>
      <c r="DYO89" s="235"/>
      <c r="DYP89" s="235"/>
      <c r="DYQ89" s="235"/>
      <c r="DYR89" s="235"/>
      <c r="DYS89" s="231"/>
      <c r="DYT89" s="231"/>
      <c r="DYU89" s="232"/>
      <c r="DYV89" s="235"/>
      <c r="DYW89" s="231"/>
      <c r="DYX89" s="231"/>
      <c r="DYY89" s="231"/>
      <c r="DYZ89" s="231"/>
      <c r="DZA89" s="247"/>
      <c r="DZB89" s="250"/>
      <c r="DZC89" s="235"/>
      <c r="DZD89" s="235"/>
      <c r="DZE89" s="235"/>
      <c r="DZF89" s="99"/>
      <c r="DZG89" s="235"/>
      <c r="DZH89" s="235"/>
      <c r="DZI89" s="235"/>
      <c r="DZJ89" s="226"/>
      <c r="DZK89" s="230"/>
      <c r="DZL89" s="227"/>
      <c r="DZM89" s="250"/>
      <c r="DZN89" s="235"/>
      <c r="DZO89" s="235"/>
      <c r="DZP89" s="235"/>
      <c r="DZQ89" s="235"/>
      <c r="DZR89" s="231"/>
      <c r="DZS89" s="231"/>
      <c r="DZT89" s="232"/>
      <c r="DZU89" s="235"/>
      <c r="DZV89" s="231"/>
      <c r="DZW89" s="231"/>
      <c r="DZX89" s="231"/>
      <c r="DZY89" s="231"/>
      <c r="DZZ89" s="247"/>
      <c r="EAA89" s="250"/>
      <c r="EAB89" s="235"/>
      <c r="EAC89" s="235"/>
      <c r="EAD89" s="235"/>
      <c r="EAE89" s="99"/>
      <c r="EAF89" s="235"/>
      <c r="EAG89" s="235"/>
      <c r="EAH89" s="235"/>
      <c r="EAI89" s="226"/>
      <c r="EAJ89" s="230"/>
      <c r="EAK89" s="227"/>
      <c r="EAL89" s="250"/>
      <c r="EAM89" s="235"/>
      <c r="EAN89" s="235"/>
      <c r="EAO89" s="235"/>
      <c r="EAP89" s="235"/>
      <c r="EAQ89" s="231"/>
      <c r="EAR89" s="231"/>
      <c r="EAS89" s="232"/>
      <c r="EAT89" s="235"/>
      <c r="EAU89" s="231"/>
      <c r="EAV89" s="231"/>
      <c r="EAW89" s="231"/>
      <c r="EAX89" s="231"/>
      <c r="EAY89" s="247"/>
      <c r="EAZ89" s="250"/>
      <c r="EBA89" s="235"/>
      <c r="EBB89" s="235"/>
      <c r="EBC89" s="235"/>
      <c r="EBD89" s="99"/>
      <c r="EBE89" s="235"/>
      <c r="EBF89" s="235"/>
      <c r="EBG89" s="235"/>
      <c r="EBH89" s="226"/>
      <c r="EBI89" s="230"/>
      <c r="EBJ89" s="227"/>
      <c r="EBK89" s="250"/>
      <c r="EBL89" s="235"/>
      <c r="EBM89" s="235"/>
      <c r="EBN89" s="235"/>
      <c r="EBO89" s="235"/>
      <c r="EBP89" s="231"/>
      <c r="EBQ89" s="231"/>
      <c r="EBR89" s="232"/>
      <c r="EBS89" s="235"/>
      <c r="EBT89" s="231"/>
      <c r="EBU89" s="231"/>
      <c r="EBV89" s="231"/>
      <c r="EBW89" s="231"/>
      <c r="EBX89" s="247"/>
      <c r="EBY89" s="250"/>
      <c r="EBZ89" s="235"/>
      <c r="ECA89" s="235"/>
      <c r="ECB89" s="235"/>
      <c r="ECC89" s="99"/>
      <c r="ECD89" s="235"/>
      <c r="ECE89" s="235"/>
      <c r="ECF89" s="235"/>
      <c r="ECG89" s="226"/>
      <c r="ECH89" s="230"/>
      <c r="ECI89" s="227"/>
      <c r="ECJ89" s="250"/>
      <c r="ECK89" s="235"/>
      <c r="ECL89" s="235"/>
      <c r="ECM89" s="235"/>
      <c r="ECN89" s="235"/>
      <c r="ECO89" s="231"/>
      <c r="ECP89" s="231"/>
      <c r="ECQ89" s="232"/>
      <c r="ECR89" s="235"/>
      <c r="ECS89" s="231"/>
      <c r="ECT89" s="231"/>
      <c r="ECU89" s="231"/>
      <c r="ECV89" s="231"/>
      <c r="ECW89" s="247"/>
      <c r="ECX89" s="250"/>
      <c r="ECY89" s="235"/>
      <c r="ECZ89" s="235"/>
      <c r="EDA89" s="235"/>
      <c r="EDB89" s="99"/>
      <c r="EDC89" s="235"/>
      <c r="EDD89" s="235"/>
      <c r="EDE89" s="235"/>
      <c r="EDF89" s="226"/>
      <c r="EDG89" s="230"/>
      <c r="EDH89" s="227"/>
      <c r="EDI89" s="250"/>
      <c r="EDJ89" s="235"/>
      <c r="EDK89" s="235"/>
      <c r="EDL89" s="235"/>
      <c r="EDM89" s="235"/>
      <c r="EDN89" s="231"/>
      <c r="EDO89" s="231"/>
      <c r="EDP89" s="232"/>
      <c r="EDQ89" s="235"/>
      <c r="EDR89" s="231"/>
      <c r="EDS89" s="231"/>
      <c r="EDT89" s="231"/>
      <c r="EDU89" s="231"/>
      <c r="EDV89" s="247"/>
      <c r="EDW89" s="250"/>
      <c r="EDX89" s="235"/>
      <c r="EDY89" s="235"/>
      <c r="EDZ89" s="235"/>
      <c r="EEA89" s="99"/>
      <c r="EEB89" s="235"/>
      <c r="EEC89" s="235"/>
      <c r="EED89" s="235"/>
      <c r="EEE89" s="226"/>
      <c r="EEF89" s="230"/>
      <c r="EEG89" s="227"/>
      <c r="EEH89" s="250"/>
      <c r="EEI89" s="235"/>
      <c r="EEJ89" s="235"/>
      <c r="EEK89" s="235"/>
      <c r="EEL89" s="235"/>
      <c r="EEM89" s="231"/>
      <c r="EEN89" s="231"/>
      <c r="EEO89" s="232"/>
      <c r="EEP89" s="235"/>
      <c r="EEQ89" s="231"/>
      <c r="EER89" s="231"/>
      <c r="EES89" s="231"/>
      <c r="EET89" s="231"/>
      <c r="EEU89" s="247"/>
      <c r="EEV89" s="250"/>
      <c r="EEW89" s="235"/>
      <c r="EEX89" s="235"/>
      <c r="EEY89" s="235"/>
      <c r="EEZ89" s="99"/>
      <c r="EFA89" s="235"/>
      <c r="EFB89" s="235"/>
      <c r="EFC89" s="235"/>
      <c r="EFD89" s="226"/>
      <c r="EFE89" s="230"/>
      <c r="EFF89" s="227"/>
      <c r="EFG89" s="250"/>
      <c r="EFH89" s="235"/>
      <c r="EFI89" s="235"/>
      <c r="EFJ89" s="235"/>
      <c r="EFK89" s="235"/>
      <c r="EFL89" s="231"/>
      <c r="EFM89" s="231"/>
      <c r="EFN89" s="232"/>
      <c r="EFO89" s="235"/>
      <c r="EFP89" s="231"/>
      <c r="EFQ89" s="231"/>
      <c r="EFR89" s="231"/>
      <c r="EFS89" s="231"/>
      <c r="EFT89" s="247"/>
      <c r="EFU89" s="250"/>
      <c r="EFV89" s="235"/>
      <c r="EFW89" s="235"/>
      <c r="EFX89" s="235"/>
      <c r="EFY89" s="99"/>
      <c r="EFZ89" s="235"/>
      <c r="EGA89" s="235"/>
      <c r="EGB89" s="235"/>
      <c r="EGC89" s="226"/>
      <c r="EGD89" s="230"/>
      <c r="EGE89" s="227"/>
      <c r="EGF89" s="250"/>
      <c r="EGG89" s="235"/>
      <c r="EGH89" s="235"/>
      <c r="EGI89" s="235"/>
      <c r="EGJ89" s="235"/>
      <c r="EGK89" s="231"/>
      <c r="EGL89" s="231"/>
      <c r="EGM89" s="232"/>
      <c r="EGN89" s="235"/>
      <c r="EGO89" s="231"/>
      <c r="EGP89" s="231"/>
      <c r="EGQ89" s="231"/>
      <c r="EGR89" s="231"/>
      <c r="EGS89" s="247"/>
      <c r="EGT89" s="250"/>
      <c r="EGU89" s="235"/>
      <c r="EGV89" s="235"/>
      <c r="EGW89" s="235"/>
      <c r="EGX89" s="99"/>
      <c r="EGY89" s="235"/>
      <c r="EGZ89" s="235"/>
      <c r="EHA89" s="235"/>
      <c r="EHB89" s="226"/>
      <c r="EHC89" s="230"/>
      <c r="EHD89" s="227"/>
      <c r="EHE89" s="250"/>
      <c r="EHF89" s="235"/>
      <c r="EHG89" s="235"/>
      <c r="EHH89" s="235"/>
      <c r="EHI89" s="235"/>
      <c r="EHJ89" s="231"/>
      <c r="EHK89" s="231"/>
      <c r="EHL89" s="232"/>
      <c r="EHM89" s="235"/>
      <c r="EHN89" s="231"/>
      <c r="EHO89" s="231"/>
      <c r="EHP89" s="231"/>
      <c r="EHQ89" s="231"/>
      <c r="EHR89" s="247"/>
      <c r="EHS89" s="250"/>
      <c r="EHT89" s="235"/>
      <c r="EHU89" s="235"/>
      <c r="EHV89" s="235"/>
      <c r="EHW89" s="99"/>
      <c r="EHX89" s="235"/>
      <c r="EHY89" s="235"/>
      <c r="EHZ89" s="235"/>
      <c r="EIA89" s="226"/>
      <c r="EIB89" s="230"/>
      <c r="EIC89" s="227"/>
      <c r="EID89" s="250"/>
      <c r="EIE89" s="235"/>
      <c r="EIF89" s="235"/>
      <c r="EIG89" s="235"/>
      <c r="EIH89" s="235"/>
      <c r="EII89" s="231"/>
      <c r="EIJ89" s="231"/>
      <c r="EIK89" s="232"/>
      <c r="EIL89" s="235"/>
      <c r="EIM89" s="231"/>
      <c r="EIN89" s="231"/>
      <c r="EIO89" s="231"/>
      <c r="EIP89" s="231"/>
      <c r="EIQ89" s="247"/>
      <c r="EIR89" s="250"/>
      <c r="EIS89" s="235"/>
      <c r="EIT89" s="235"/>
      <c r="EIU89" s="235"/>
      <c r="EIV89" s="99"/>
      <c r="EIW89" s="235"/>
      <c r="EIX89" s="235"/>
      <c r="EIY89" s="235"/>
      <c r="EIZ89" s="226"/>
      <c r="EJA89" s="230"/>
      <c r="EJB89" s="227"/>
      <c r="EJC89" s="250"/>
      <c r="EJD89" s="235"/>
      <c r="EJE89" s="235"/>
      <c r="EJF89" s="235"/>
      <c r="EJG89" s="235"/>
      <c r="EJH89" s="231"/>
      <c r="EJI89" s="231"/>
      <c r="EJJ89" s="232"/>
      <c r="EJK89" s="235"/>
      <c r="EJL89" s="231"/>
      <c r="EJM89" s="231"/>
      <c r="EJN89" s="231"/>
      <c r="EJO89" s="231"/>
      <c r="EJP89" s="247"/>
      <c r="EJQ89" s="250"/>
      <c r="EJR89" s="235"/>
      <c r="EJS89" s="235"/>
      <c r="EJT89" s="235"/>
      <c r="EJU89" s="99"/>
      <c r="EJV89" s="235"/>
      <c r="EJW89" s="235"/>
      <c r="EJX89" s="235"/>
      <c r="EJY89" s="226"/>
      <c r="EJZ89" s="230"/>
      <c r="EKA89" s="227"/>
      <c r="EKB89" s="250"/>
      <c r="EKC89" s="235"/>
      <c r="EKD89" s="235"/>
      <c r="EKE89" s="235"/>
      <c r="EKF89" s="235"/>
      <c r="EKG89" s="231"/>
      <c r="EKH89" s="231"/>
      <c r="EKI89" s="232"/>
      <c r="EKJ89" s="235"/>
      <c r="EKK89" s="231"/>
      <c r="EKL89" s="231"/>
      <c r="EKM89" s="231"/>
      <c r="EKN89" s="231"/>
      <c r="EKO89" s="247"/>
      <c r="EKP89" s="250"/>
      <c r="EKQ89" s="235"/>
      <c r="EKR89" s="235"/>
      <c r="EKS89" s="235"/>
      <c r="EKT89" s="99"/>
      <c r="EKU89" s="235"/>
      <c r="EKV89" s="235"/>
      <c r="EKW89" s="235"/>
      <c r="EKX89" s="226"/>
      <c r="EKY89" s="230"/>
      <c r="EKZ89" s="227"/>
      <c r="ELA89" s="250"/>
      <c r="ELB89" s="235"/>
      <c r="ELC89" s="235"/>
      <c r="ELD89" s="235"/>
      <c r="ELE89" s="235"/>
      <c r="ELF89" s="231"/>
      <c r="ELG89" s="231"/>
      <c r="ELH89" s="232"/>
      <c r="ELI89" s="235"/>
      <c r="ELJ89" s="231"/>
      <c r="ELK89" s="231"/>
      <c r="ELL89" s="231"/>
      <c r="ELM89" s="231"/>
      <c r="ELN89" s="247"/>
      <c r="ELO89" s="250"/>
      <c r="ELP89" s="235"/>
      <c r="ELQ89" s="235"/>
      <c r="ELR89" s="235"/>
      <c r="ELS89" s="99"/>
      <c r="ELT89" s="235"/>
      <c r="ELU89" s="235"/>
      <c r="ELV89" s="235"/>
      <c r="ELW89" s="226"/>
      <c r="ELX89" s="230"/>
      <c r="ELY89" s="227"/>
      <c r="ELZ89" s="250"/>
      <c r="EMA89" s="235"/>
      <c r="EMB89" s="235"/>
      <c r="EMC89" s="235"/>
      <c r="EMD89" s="235"/>
      <c r="EME89" s="231"/>
      <c r="EMF89" s="231"/>
      <c r="EMG89" s="232"/>
      <c r="EMH89" s="235"/>
      <c r="EMI89" s="231"/>
      <c r="EMJ89" s="231"/>
      <c r="EMK89" s="231"/>
      <c r="EML89" s="231"/>
      <c r="EMM89" s="247"/>
      <c r="EMN89" s="250"/>
      <c r="EMO89" s="235"/>
      <c r="EMP89" s="235"/>
      <c r="EMQ89" s="235"/>
      <c r="EMR89" s="99"/>
      <c r="EMS89" s="235"/>
      <c r="EMT89" s="235"/>
      <c r="EMU89" s="235"/>
      <c r="EMV89" s="226"/>
      <c r="EMW89" s="230"/>
      <c r="EMX89" s="227"/>
      <c r="EMY89" s="250"/>
      <c r="EMZ89" s="235"/>
      <c r="ENA89" s="235"/>
      <c r="ENB89" s="235"/>
      <c r="ENC89" s="235"/>
      <c r="END89" s="231"/>
      <c r="ENE89" s="231"/>
      <c r="ENF89" s="232"/>
      <c r="ENG89" s="235"/>
      <c r="ENH89" s="231"/>
      <c r="ENI89" s="231"/>
      <c r="ENJ89" s="231"/>
      <c r="ENK89" s="231"/>
      <c r="ENL89" s="247"/>
      <c r="ENM89" s="250"/>
      <c r="ENN89" s="235"/>
      <c r="ENO89" s="235"/>
      <c r="ENP89" s="235"/>
      <c r="ENQ89" s="99"/>
      <c r="ENR89" s="235"/>
      <c r="ENS89" s="235"/>
      <c r="ENT89" s="235"/>
      <c r="ENU89" s="226"/>
      <c r="ENV89" s="230"/>
      <c r="ENW89" s="227"/>
      <c r="ENX89" s="250"/>
      <c r="ENY89" s="235"/>
      <c r="ENZ89" s="235"/>
      <c r="EOA89" s="235"/>
      <c r="EOB89" s="235"/>
      <c r="EOC89" s="231"/>
      <c r="EOD89" s="231"/>
      <c r="EOE89" s="232"/>
      <c r="EOF89" s="235"/>
      <c r="EOG89" s="231"/>
      <c r="EOH89" s="231"/>
      <c r="EOI89" s="231"/>
      <c r="EOJ89" s="231"/>
      <c r="EOK89" s="247"/>
      <c r="EOL89" s="250"/>
      <c r="EOM89" s="235"/>
      <c r="EON89" s="235"/>
      <c r="EOO89" s="235"/>
      <c r="EOP89" s="99"/>
      <c r="EOQ89" s="235"/>
      <c r="EOR89" s="235"/>
      <c r="EOS89" s="235"/>
      <c r="EOT89" s="226"/>
      <c r="EOU89" s="230"/>
      <c r="EOV89" s="227"/>
      <c r="EOW89" s="250"/>
      <c r="EOX89" s="235"/>
      <c r="EOY89" s="235"/>
      <c r="EOZ89" s="235"/>
      <c r="EPA89" s="235"/>
      <c r="EPB89" s="231"/>
      <c r="EPC89" s="231"/>
      <c r="EPD89" s="232"/>
      <c r="EPE89" s="235"/>
      <c r="EPF89" s="231"/>
      <c r="EPG89" s="231"/>
      <c r="EPH89" s="231"/>
      <c r="EPI89" s="231"/>
      <c r="EPJ89" s="247"/>
      <c r="EPK89" s="250"/>
      <c r="EPL89" s="235"/>
      <c r="EPM89" s="235"/>
      <c r="EPN89" s="235"/>
      <c r="EPO89" s="99"/>
      <c r="EPP89" s="235"/>
      <c r="EPQ89" s="235"/>
      <c r="EPR89" s="235"/>
      <c r="EPS89" s="226"/>
      <c r="EPT89" s="230"/>
      <c r="EPU89" s="227"/>
      <c r="EPV89" s="250"/>
      <c r="EPW89" s="235"/>
      <c r="EPX89" s="235"/>
      <c r="EPY89" s="235"/>
      <c r="EPZ89" s="235"/>
      <c r="EQA89" s="231"/>
      <c r="EQB89" s="231"/>
      <c r="EQC89" s="232"/>
      <c r="EQD89" s="235"/>
      <c r="EQE89" s="231"/>
      <c r="EQF89" s="231"/>
      <c r="EQG89" s="231"/>
      <c r="EQH89" s="231"/>
      <c r="EQI89" s="247"/>
      <c r="EQJ89" s="250"/>
      <c r="EQK89" s="235"/>
      <c r="EQL89" s="235"/>
      <c r="EQM89" s="235"/>
      <c r="EQN89" s="99"/>
      <c r="EQO89" s="235"/>
      <c r="EQP89" s="235"/>
      <c r="EQQ89" s="235"/>
      <c r="EQR89" s="226"/>
      <c r="EQS89" s="230"/>
      <c r="EQT89" s="227"/>
      <c r="EQU89" s="250"/>
      <c r="EQV89" s="235"/>
      <c r="EQW89" s="235"/>
      <c r="EQX89" s="235"/>
      <c r="EQY89" s="235"/>
      <c r="EQZ89" s="231"/>
      <c r="ERA89" s="231"/>
      <c r="ERB89" s="232"/>
      <c r="ERC89" s="235"/>
      <c r="ERD89" s="231"/>
      <c r="ERE89" s="231"/>
      <c r="ERF89" s="231"/>
      <c r="ERG89" s="231"/>
      <c r="ERH89" s="247"/>
      <c r="ERI89" s="250"/>
      <c r="ERJ89" s="235"/>
      <c r="ERK89" s="235"/>
      <c r="ERL89" s="235"/>
      <c r="ERM89" s="99"/>
      <c r="ERN89" s="235"/>
      <c r="ERO89" s="235"/>
      <c r="ERP89" s="235"/>
      <c r="ERQ89" s="226"/>
      <c r="ERR89" s="230"/>
      <c r="ERS89" s="227"/>
      <c r="ERT89" s="250"/>
      <c r="ERU89" s="235"/>
      <c r="ERV89" s="235"/>
      <c r="ERW89" s="235"/>
      <c r="ERX89" s="235"/>
      <c r="ERY89" s="231"/>
      <c r="ERZ89" s="231"/>
      <c r="ESA89" s="232"/>
      <c r="ESB89" s="235"/>
      <c r="ESC89" s="231"/>
      <c r="ESD89" s="231"/>
      <c r="ESE89" s="231"/>
      <c r="ESF89" s="231"/>
      <c r="ESG89" s="247"/>
      <c r="ESH89" s="250"/>
      <c r="ESI89" s="235"/>
      <c r="ESJ89" s="235"/>
      <c r="ESK89" s="235"/>
      <c r="ESL89" s="99"/>
      <c r="ESM89" s="235"/>
      <c r="ESN89" s="235"/>
      <c r="ESO89" s="235"/>
      <c r="ESP89" s="226"/>
      <c r="ESQ89" s="230"/>
      <c r="ESR89" s="227"/>
      <c r="ESS89" s="250"/>
      <c r="EST89" s="235"/>
      <c r="ESU89" s="235"/>
      <c r="ESV89" s="235"/>
      <c r="ESW89" s="235"/>
      <c r="ESX89" s="231"/>
      <c r="ESY89" s="231"/>
      <c r="ESZ89" s="232"/>
      <c r="ETA89" s="235"/>
      <c r="ETB89" s="231"/>
      <c r="ETC89" s="231"/>
      <c r="ETD89" s="231"/>
      <c r="ETE89" s="231"/>
      <c r="ETF89" s="247"/>
      <c r="ETG89" s="250"/>
      <c r="ETH89" s="235"/>
      <c r="ETI89" s="235"/>
      <c r="ETJ89" s="235"/>
      <c r="ETK89" s="99"/>
      <c r="ETL89" s="235"/>
      <c r="ETM89" s="235"/>
      <c r="ETN89" s="235"/>
      <c r="ETO89" s="226"/>
      <c r="ETP89" s="230"/>
      <c r="ETQ89" s="227"/>
      <c r="ETR89" s="250"/>
      <c r="ETS89" s="235"/>
      <c r="ETT89" s="235"/>
      <c r="ETU89" s="235"/>
      <c r="ETV89" s="235"/>
      <c r="ETW89" s="231"/>
      <c r="ETX89" s="231"/>
      <c r="ETY89" s="232"/>
      <c r="ETZ89" s="235"/>
      <c r="EUA89" s="231"/>
      <c r="EUB89" s="231"/>
      <c r="EUC89" s="231"/>
      <c r="EUD89" s="231"/>
      <c r="EUE89" s="247"/>
      <c r="EUF89" s="250"/>
      <c r="EUG89" s="235"/>
      <c r="EUH89" s="235"/>
      <c r="EUI89" s="235"/>
      <c r="EUJ89" s="99"/>
      <c r="EUK89" s="235"/>
      <c r="EUL89" s="235"/>
      <c r="EUM89" s="235"/>
      <c r="EUN89" s="226"/>
      <c r="EUO89" s="230"/>
      <c r="EUP89" s="227"/>
      <c r="EUQ89" s="250"/>
      <c r="EUR89" s="235"/>
      <c r="EUS89" s="235"/>
      <c r="EUT89" s="235"/>
      <c r="EUU89" s="235"/>
      <c r="EUV89" s="231"/>
      <c r="EUW89" s="231"/>
      <c r="EUX89" s="232"/>
      <c r="EUY89" s="235"/>
      <c r="EUZ89" s="231"/>
      <c r="EVA89" s="231"/>
      <c r="EVB89" s="231"/>
      <c r="EVC89" s="231"/>
      <c r="EVD89" s="247"/>
      <c r="EVE89" s="250"/>
      <c r="EVF89" s="235"/>
      <c r="EVG89" s="235"/>
      <c r="EVH89" s="235"/>
      <c r="EVI89" s="99"/>
      <c r="EVJ89" s="235"/>
      <c r="EVK89" s="235"/>
      <c r="EVL89" s="235"/>
      <c r="EVM89" s="226"/>
      <c r="EVN89" s="230"/>
      <c r="EVO89" s="227"/>
      <c r="EVP89" s="250"/>
      <c r="EVQ89" s="235"/>
      <c r="EVR89" s="235"/>
      <c r="EVS89" s="235"/>
      <c r="EVT89" s="235"/>
      <c r="EVU89" s="231"/>
      <c r="EVV89" s="231"/>
      <c r="EVW89" s="232"/>
      <c r="EVX89" s="235"/>
      <c r="EVY89" s="231"/>
      <c r="EVZ89" s="231"/>
      <c r="EWA89" s="231"/>
      <c r="EWB89" s="231"/>
      <c r="EWC89" s="247"/>
      <c r="EWD89" s="250"/>
      <c r="EWE89" s="235"/>
      <c r="EWF89" s="235"/>
      <c r="EWG89" s="235"/>
      <c r="EWH89" s="99"/>
      <c r="EWI89" s="235"/>
      <c r="EWJ89" s="235"/>
      <c r="EWK89" s="235"/>
      <c r="EWL89" s="226"/>
      <c r="EWM89" s="230"/>
      <c r="EWN89" s="227"/>
      <c r="EWO89" s="250"/>
      <c r="EWP89" s="235"/>
      <c r="EWQ89" s="235"/>
      <c r="EWR89" s="235"/>
      <c r="EWS89" s="235"/>
      <c r="EWT89" s="231"/>
      <c r="EWU89" s="231"/>
      <c r="EWV89" s="232"/>
      <c r="EWW89" s="235"/>
      <c r="EWX89" s="231"/>
      <c r="EWY89" s="231"/>
      <c r="EWZ89" s="231"/>
      <c r="EXA89" s="231"/>
      <c r="EXB89" s="247"/>
      <c r="EXC89" s="250"/>
      <c r="EXD89" s="235"/>
      <c r="EXE89" s="235"/>
      <c r="EXF89" s="235"/>
      <c r="EXG89" s="99"/>
      <c r="EXH89" s="235"/>
      <c r="EXI89" s="235"/>
      <c r="EXJ89" s="235"/>
      <c r="EXK89" s="226"/>
      <c r="EXL89" s="230"/>
      <c r="EXM89" s="227"/>
      <c r="EXN89" s="250"/>
      <c r="EXO89" s="235"/>
      <c r="EXP89" s="235"/>
      <c r="EXQ89" s="235"/>
      <c r="EXR89" s="235"/>
      <c r="EXS89" s="231"/>
      <c r="EXT89" s="231"/>
      <c r="EXU89" s="232"/>
      <c r="EXV89" s="235"/>
      <c r="EXW89" s="231"/>
      <c r="EXX89" s="231"/>
      <c r="EXY89" s="231"/>
      <c r="EXZ89" s="231"/>
      <c r="EYA89" s="247"/>
      <c r="EYB89" s="250"/>
      <c r="EYC89" s="235"/>
      <c r="EYD89" s="235"/>
      <c r="EYE89" s="235"/>
      <c r="EYF89" s="99"/>
      <c r="EYG89" s="235"/>
      <c r="EYH89" s="235"/>
      <c r="EYI89" s="235"/>
      <c r="EYJ89" s="226"/>
      <c r="EYK89" s="230"/>
      <c r="EYL89" s="227"/>
      <c r="EYM89" s="250"/>
      <c r="EYN89" s="235"/>
      <c r="EYO89" s="235"/>
      <c r="EYP89" s="235"/>
      <c r="EYQ89" s="235"/>
      <c r="EYR89" s="231"/>
      <c r="EYS89" s="231"/>
      <c r="EYT89" s="232"/>
      <c r="EYU89" s="235"/>
      <c r="EYV89" s="231"/>
      <c r="EYW89" s="231"/>
      <c r="EYX89" s="231"/>
      <c r="EYY89" s="231"/>
      <c r="EYZ89" s="247"/>
      <c r="EZA89" s="250"/>
      <c r="EZB89" s="235"/>
      <c r="EZC89" s="235"/>
      <c r="EZD89" s="235"/>
      <c r="EZE89" s="99"/>
      <c r="EZF89" s="235"/>
      <c r="EZG89" s="235"/>
      <c r="EZH89" s="235"/>
      <c r="EZI89" s="226"/>
      <c r="EZJ89" s="230"/>
      <c r="EZK89" s="227"/>
      <c r="EZL89" s="250"/>
      <c r="EZM89" s="235"/>
      <c r="EZN89" s="235"/>
      <c r="EZO89" s="235"/>
      <c r="EZP89" s="235"/>
      <c r="EZQ89" s="231"/>
      <c r="EZR89" s="231"/>
      <c r="EZS89" s="232"/>
      <c r="EZT89" s="235"/>
      <c r="EZU89" s="231"/>
      <c r="EZV89" s="231"/>
      <c r="EZW89" s="231"/>
      <c r="EZX89" s="231"/>
      <c r="EZY89" s="247"/>
      <c r="EZZ89" s="250"/>
      <c r="FAA89" s="235"/>
      <c r="FAB89" s="235"/>
      <c r="FAC89" s="235"/>
      <c r="FAD89" s="99"/>
      <c r="FAE89" s="235"/>
      <c r="FAF89" s="235"/>
      <c r="FAG89" s="235"/>
      <c r="FAH89" s="226"/>
      <c r="FAI89" s="230"/>
      <c r="FAJ89" s="227"/>
      <c r="FAK89" s="250"/>
      <c r="FAL89" s="235"/>
      <c r="FAM89" s="235"/>
      <c r="FAN89" s="235"/>
      <c r="FAO89" s="235"/>
      <c r="FAP89" s="231"/>
      <c r="FAQ89" s="231"/>
      <c r="FAR89" s="232"/>
      <c r="FAS89" s="235"/>
      <c r="FAT89" s="231"/>
      <c r="FAU89" s="231"/>
      <c r="FAV89" s="231"/>
      <c r="FAW89" s="231"/>
      <c r="FAX89" s="247"/>
      <c r="FAY89" s="250"/>
      <c r="FAZ89" s="235"/>
      <c r="FBA89" s="235"/>
      <c r="FBB89" s="235"/>
      <c r="FBC89" s="99"/>
      <c r="FBD89" s="235"/>
      <c r="FBE89" s="235"/>
      <c r="FBF89" s="235"/>
      <c r="FBG89" s="226"/>
      <c r="FBH89" s="230"/>
      <c r="FBI89" s="227"/>
      <c r="FBJ89" s="250"/>
      <c r="FBK89" s="235"/>
      <c r="FBL89" s="235"/>
      <c r="FBM89" s="235"/>
      <c r="FBN89" s="235"/>
      <c r="FBO89" s="231"/>
      <c r="FBP89" s="231"/>
      <c r="FBQ89" s="232"/>
      <c r="FBR89" s="235"/>
      <c r="FBS89" s="231"/>
      <c r="FBT89" s="231"/>
      <c r="FBU89" s="231"/>
      <c r="FBV89" s="231"/>
      <c r="FBW89" s="247"/>
      <c r="FBX89" s="250"/>
      <c r="FBY89" s="235"/>
      <c r="FBZ89" s="235"/>
      <c r="FCA89" s="235"/>
      <c r="FCB89" s="99"/>
      <c r="FCC89" s="235"/>
      <c r="FCD89" s="235"/>
      <c r="FCE89" s="235"/>
      <c r="FCF89" s="226"/>
      <c r="FCG89" s="230"/>
      <c r="FCH89" s="227"/>
      <c r="FCI89" s="250"/>
      <c r="FCJ89" s="235"/>
      <c r="FCK89" s="235"/>
      <c r="FCL89" s="235"/>
      <c r="FCM89" s="235"/>
      <c r="FCN89" s="231"/>
      <c r="FCO89" s="231"/>
      <c r="FCP89" s="232"/>
      <c r="FCQ89" s="235"/>
      <c r="FCR89" s="231"/>
      <c r="FCS89" s="231"/>
      <c r="FCT89" s="231"/>
      <c r="FCU89" s="231"/>
      <c r="FCV89" s="247"/>
      <c r="FCW89" s="250"/>
      <c r="FCX89" s="235"/>
      <c r="FCY89" s="235"/>
      <c r="FCZ89" s="235"/>
      <c r="FDA89" s="99"/>
      <c r="FDB89" s="235"/>
      <c r="FDC89" s="235"/>
      <c r="FDD89" s="235"/>
      <c r="FDE89" s="226"/>
      <c r="FDF89" s="230"/>
      <c r="FDG89" s="227"/>
      <c r="FDH89" s="250"/>
      <c r="FDI89" s="235"/>
      <c r="FDJ89" s="235"/>
      <c r="FDK89" s="235"/>
      <c r="FDL89" s="235"/>
      <c r="FDM89" s="231"/>
      <c r="FDN89" s="231"/>
      <c r="FDO89" s="232"/>
      <c r="FDP89" s="235"/>
      <c r="FDQ89" s="231"/>
      <c r="FDR89" s="231"/>
      <c r="FDS89" s="231"/>
      <c r="FDT89" s="231"/>
      <c r="FDU89" s="247"/>
      <c r="FDV89" s="250"/>
      <c r="FDW89" s="235"/>
      <c r="FDX89" s="235"/>
      <c r="FDY89" s="235"/>
      <c r="FDZ89" s="99"/>
      <c r="FEA89" s="235"/>
      <c r="FEB89" s="235"/>
      <c r="FEC89" s="235"/>
      <c r="FED89" s="226"/>
      <c r="FEE89" s="230"/>
      <c r="FEF89" s="227"/>
      <c r="FEG89" s="250"/>
      <c r="FEH89" s="235"/>
      <c r="FEI89" s="235"/>
      <c r="FEJ89" s="235"/>
      <c r="FEK89" s="235"/>
      <c r="FEL89" s="231"/>
      <c r="FEM89" s="231"/>
      <c r="FEN89" s="232"/>
      <c r="FEO89" s="235"/>
      <c r="FEP89" s="231"/>
      <c r="FEQ89" s="231"/>
      <c r="FER89" s="231"/>
      <c r="FES89" s="231"/>
      <c r="FET89" s="247"/>
      <c r="FEU89" s="250"/>
      <c r="FEV89" s="235"/>
      <c r="FEW89" s="235"/>
      <c r="FEX89" s="235"/>
      <c r="FEY89" s="99"/>
      <c r="FEZ89" s="235"/>
      <c r="FFA89" s="235"/>
      <c r="FFB89" s="235"/>
      <c r="FFC89" s="226"/>
      <c r="FFD89" s="230"/>
      <c r="FFE89" s="227"/>
      <c r="FFF89" s="250"/>
      <c r="FFG89" s="235"/>
      <c r="FFH89" s="235"/>
      <c r="FFI89" s="235"/>
      <c r="FFJ89" s="235"/>
      <c r="FFK89" s="231"/>
      <c r="FFL89" s="231"/>
      <c r="FFM89" s="232"/>
      <c r="FFN89" s="235"/>
      <c r="FFO89" s="231"/>
      <c r="FFP89" s="231"/>
      <c r="FFQ89" s="231"/>
      <c r="FFR89" s="231"/>
      <c r="FFS89" s="247"/>
      <c r="FFT89" s="250"/>
      <c r="FFU89" s="235"/>
      <c r="FFV89" s="235"/>
      <c r="FFW89" s="235"/>
      <c r="FFX89" s="99"/>
      <c r="FFY89" s="235"/>
      <c r="FFZ89" s="235"/>
      <c r="FGA89" s="235"/>
      <c r="FGB89" s="226"/>
      <c r="FGC89" s="230"/>
      <c r="FGD89" s="227"/>
      <c r="FGE89" s="250"/>
      <c r="FGF89" s="235"/>
      <c r="FGG89" s="235"/>
      <c r="FGH89" s="235"/>
      <c r="FGI89" s="235"/>
      <c r="FGJ89" s="231"/>
      <c r="FGK89" s="231"/>
      <c r="FGL89" s="232"/>
      <c r="FGM89" s="235"/>
      <c r="FGN89" s="231"/>
      <c r="FGO89" s="231"/>
      <c r="FGP89" s="231"/>
      <c r="FGQ89" s="231"/>
      <c r="FGR89" s="247"/>
      <c r="FGS89" s="250"/>
      <c r="FGT89" s="235"/>
      <c r="FGU89" s="235"/>
      <c r="FGV89" s="235"/>
      <c r="FGW89" s="99"/>
      <c r="FGX89" s="235"/>
      <c r="FGY89" s="235"/>
      <c r="FGZ89" s="235"/>
      <c r="FHA89" s="226"/>
      <c r="FHB89" s="230"/>
      <c r="FHC89" s="227"/>
      <c r="FHD89" s="250"/>
      <c r="FHE89" s="235"/>
      <c r="FHF89" s="235"/>
      <c r="FHG89" s="235"/>
      <c r="FHH89" s="235"/>
      <c r="FHI89" s="231"/>
      <c r="FHJ89" s="231"/>
      <c r="FHK89" s="232"/>
      <c r="FHL89" s="235"/>
      <c r="FHM89" s="231"/>
      <c r="FHN89" s="231"/>
      <c r="FHO89" s="231"/>
      <c r="FHP89" s="231"/>
      <c r="FHQ89" s="247"/>
      <c r="FHR89" s="250"/>
      <c r="FHS89" s="235"/>
      <c r="FHT89" s="235"/>
      <c r="FHU89" s="235"/>
      <c r="FHV89" s="99"/>
      <c r="FHW89" s="235"/>
      <c r="FHX89" s="235"/>
      <c r="FHY89" s="235"/>
      <c r="FHZ89" s="226"/>
      <c r="FIA89" s="230"/>
      <c r="FIB89" s="227"/>
      <c r="FIC89" s="250"/>
      <c r="FID89" s="235"/>
      <c r="FIE89" s="235"/>
      <c r="FIF89" s="235"/>
      <c r="FIG89" s="235"/>
      <c r="FIH89" s="231"/>
      <c r="FII89" s="231"/>
      <c r="FIJ89" s="232"/>
      <c r="FIK89" s="235"/>
      <c r="FIL89" s="231"/>
      <c r="FIM89" s="231"/>
      <c r="FIN89" s="231"/>
      <c r="FIO89" s="231"/>
      <c r="FIP89" s="247"/>
      <c r="FIQ89" s="250"/>
      <c r="FIR89" s="235"/>
      <c r="FIS89" s="235"/>
      <c r="FIT89" s="235"/>
      <c r="FIU89" s="99"/>
      <c r="FIV89" s="235"/>
      <c r="FIW89" s="235"/>
      <c r="FIX89" s="235"/>
      <c r="FIY89" s="226"/>
      <c r="FIZ89" s="230"/>
      <c r="FJA89" s="227"/>
      <c r="FJB89" s="250"/>
      <c r="FJC89" s="235"/>
      <c r="FJD89" s="235"/>
      <c r="FJE89" s="235"/>
      <c r="FJF89" s="235"/>
      <c r="FJG89" s="231"/>
      <c r="FJH89" s="231"/>
      <c r="FJI89" s="232"/>
      <c r="FJJ89" s="235"/>
      <c r="FJK89" s="231"/>
      <c r="FJL89" s="231"/>
      <c r="FJM89" s="231"/>
      <c r="FJN89" s="231"/>
      <c r="FJO89" s="247"/>
      <c r="FJP89" s="250"/>
      <c r="FJQ89" s="235"/>
      <c r="FJR89" s="235"/>
      <c r="FJS89" s="235"/>
      <c r="FJT89" s="99"/>
      <c r="FJU89" s="235"/>
      <c r="FJV89" s="235"/>
      <c r="FJW89" s="235"/>
      <c r="FJX89" s="226"/>
      <c r="FJY89" s="230"/>
      <c r="FJZ89" s="227"/>
      <c r="FKA89" s="250"/>
      <c r="FKB89" s="235"/>
      <c r="FKC89" s="235"/>
      <c r="FKD89" s="235"/>
      <c r="FKE89" s="235"/>
      <c r="FKF89" s="231"/>
      <c r="FKG89" s="231"/>
      <c r="FKH89" s="232"/>
      <c r="FKI89" s="235"/>
      <c r="FKJ89" s="231"/>
      <c r="FKK89" s="231"/>
      <c r="FKL89" s="231"/>
      <c r="FKM89" s="231"/>
      <c r="FKN89" s="247"/>
      <c r="FKO89" s="250"/>
      <c r="FKP89" s="235"/>
      <c r="FKQ89" s="235"/>
      <c r="FKR89" s="235"/>
      <c r="FKS89" s="99"/>
      <c r="FKT89" s="235"/>
      <c r="FKU89" s="235"/>
      <c r="FKV89" s="235"/>
      <c r="FKW89" s="226"/>
      <c r="FKX89" s="230"/>
      <c r="FKY89" s="227"/>
      <c r="FKZ89" s="250"/>
      <c r="FLA89" s="235"/>
      <c r="FLB89" s="235"/>
      <c r="FLC89" s="235"/>
      <c r="FLD89" s="235"/>
      <c r="FLE89" s="231"/>
      <c r="FLF89" s="231"/>
      <c r="FLG89" s="232"/>
      <c r="FLH89" s="235"/>
      <c r="FLI89" s="231"/>
      <c r="FLJ89" s="231"/>
      <c r="FLK89" s="231"/>
      <c r="FLL89" s="231"/>
      <c r="FLM89" s="247"/>
      <c r="FLN89" s="250"/>
      <c r="FLO89" s="235"/>
      <c r="FLP89" s="235"/>
      <c r="FLQ89" s="235"/>
      <c r="FLR89" s="99"/>
      <c r="FLS89" s="235"/>
      <c r="FLT89" s="235"/>
      <c r="FLU89" s="235"/>
      <c r="FLV89" s="226"/>
      <c r="FLW89" s="230"/>
      <c r="FLX89" s="227"/>
      <c r="FLY89" s="250"/>
      <c r="FLZ89" s="235"/>
      <c r="FMA89" s="235"/>
      <c r="FMB89" s="235"/>
      <c r="FMC89" s="235"/>
      <c r="FMD89" s="231"/>
      <c r="FME89" s="231"/>
      <c r="FMF89" s="232"/>
      <c r="FMG89" s="235"/>
      <c r="FMH89" s="231"/>
      <c r="FMI89" s="231"/>
      <c r="FMJ89" s="231"/>
      <c r="FMK89" s="231"/>
      <c r="FML89" s="247"/>
      <c r="FMM89" s="250"/>
      <c r="FMN89" s="235"/>
      <c r="FMO89" s="235"/>
      <c r="FMP89" s="235"/>
      <c r="FMQ89" s="99"/>
      <c r="FMR89" s="235"/>
      <c r="FMS89" s="235"/>
      <c r="FMT89" s="235"/>
      <c r="FMU89" s="226"/>
      <c r="FMV89" s="230"/>
      <c r="FMW89" s="227"/>
      <c r="FMX89" s="250"/>
      <c r="FMY89" s="235"/>
      <c r="FMZ89" s="235"/>
      <c r="FNA89" s="235"/>
      <c r="FNB89" s="235"/>
      <c r="FNC89" s="231"/>
      <c r="FND89" s="231"/>
      <c r="FNE89" s="232"/>
      <c r="FNF89" s="235"/>
      <c r="FNG89" s="231"/>
      <c r="FNH89" s="231"/>
      <c r="FNI89" s="231"/>
      <c r="FNJ89" s="231"/>
      <c r="FNK89" s="247"/>
      <c r="FNL89" s="250"/>
      <c r="FNM89" s="235"/>
      <c r="FNN89" s="235"/>
      <c r="FNO89" s="235"/>
      <c r="FNP89" s="99"/>
      <c r="FNQ89" s="235"/>
      <c r="FNR89" s="235"/>
      <c r="FNS89" s="235"/>
      <c r="FNT89" s="226"/>
      <c r="FNU89" s="230"/>
      <c r="FNV89" s="227"/>
      <c r="FNW89" s="250"/>
      <c r="FNX89" s="235"/>
      <c r="FNY89" s="235"/>
      <c r="FNZ89" s="235"/>
      <c r="FOA89" s="235"/>
      <c r="FOB89" s="231"/>
      <c r="FOC89" s="231"/>
      <c r="FOD89" s="232"/>
      <c r="FOE89" s="235"/>
      <c r="FOF89" s="231"/>
      <c r="FOG89" s="231"/>
      <c r="FOH89" s="231"/>
      <c r="FOI89" s="231"/>
      <c r="FOJ89" s="247"/>
      <c r="FOK89" s="250"/>
      <c r="FOL89" s="235"/>
      <c r="FOM89" s="235"/>
      <c r="FON89" s="235"/>
      <c r="FOO89" s="99"/>
      <c r="FOP89" s="235"/>
      <c r="FOQ89" s="235"/>
      <c r="FOR89" s="235"/>
      <c r="FOS89" s="226"/>
      <c r="FOT89" s="230"/>
      <c r="FOU89" s="227"/>
      <c r="FOV89" s="250"/>
      <c r="FOW89" s="235"/>
      <c r="FOX89" s="235"/>
      <c r="FOY89" s="235"/>
      <c r="FOZ89" s="235"/>
      <c r="FPA89" s="231"/>
      <c r="FPB89" s="231"/>
      <c r="FPC89" s="232"/>
      <c r="FPD89" s="235"/>
      <c r="FPE89" s="231"/>
      <c r="FPF89" s="231"/>
      <c r="FPG89" s="231"/>
      <c r="FPH89" s="231"/>
      <c r="FPI89" s="247"/>
      <c r="FPJ89" s="250"/>
      <c r="FPK89" s="235"/>
      <c r="FPL89" s="235"/>
      <c r="FPM89" s="235"/>
      <c r="FPN89" s="99"/>
      <c r="FPO89" s="235"/>
      <c r="FPP89" s="235"/>
      <c r="FPQ89" s="235"/>
      <c r="FPR89" s="226"/>
      <c r="FPS89" s="230"/>
      <c r="FPT89" s="227"/>
      <c r="FPU89" s="250"/>
      <c r="FPV89" s="235"/>
      <c r="FPW89" s="235"/>
      <c r="FPX89" s="235"/>
      <c r="FPY89" s="235"/>
      <c r="FPZ89" s="231"/>
      <c r="FQA89" s="231"/>
      <c r="FQB89" s="232"/>
      <c r="FQC89" s="235"/>
      <c r="FQD89" s="231"/>
      <c r="FQE89" s="231"/>
      <c r="FQF89" s="231"/>
      <c r="FQG89" s="231"/>
      <c r="FQH89" s="247"/>
      <c r="FQI89" s="250"/>
      <c r="FQJ89" s="235"/>
      <c r="FQK89" s="235"/>
      <c r="FQL89" s="235"/>
      <c r="FQM89" s="99"/>
      <c r="FQN89" s="235"/>
      <c r="FQO89" s="235"/>
      <c r="FQP89" s="235"/>
      <c r="FQQ89" s="226"/>
      <c r="FQR89" s="230"/>
      <c r="FQS89" s="227"/>
      <c r="FQT89" s="250"/>
      <c r="FQU89" s="235"/>
      <c r="FQV89" s="235"/>
      <c r="FQW89" s="235"/>
      <c r="FQX89" s="235"/>
      <c r="FQY89" s="231"/>
      <c r="FQZ89" s="231"/>
      <c r="FRA89" s="232"/>
      <c r="FRB89" s="235"/>
      <c r="FRC89" s="231"/>
      <c r="FRD89" s="231"/>
      <c r="FRE89" s="231"/>
      <c r="FRF89" s="231"/>
      <c r="FRG89" s="247"/>
      <c r="FRH89" s="250"/>
      <c r="FRI89" s="235"/>
      <c r="FRJ89" s="235"/>
      <c r="FRK89" s="235"/>
      <c r="FRL89" s="99"/>
      <c r="FRM89" s="235"/>
      <c r="FRN89" s="235"/>
      <c r="FRO89" s="235"/>
      <c r="FRP89" s="226"/>
      <c r="FRQ89" s="230"/>
      <c r="FRR89" s="227"/>
      <c r="FRS89" s="250"/>
      <c r="FRT89" s="235"/>
      <c r="FRU89" s="235"/>
      <c r="FRV89" s="235"/>
      <c r="FRW89" s="235"/>
      <c r="FRX89" s="231"/>
      <c r="FRY89" s="231"/>
      <c r="FRZ89" s="232"/>
      <c r="FSA89" s="235"/>
      <c r="FSB89" s="231"/>
      <c r="FSC89" s="231"/>
      <c r="FSD89" s="231"/>
      <c r="FSE89" s="231"/>
      <c r="FSF89" s="247"/>
      <c r="FSG89" s="250"/>
      <c r="FSH89" s="235"/>
      <c r="FSI89" s="235"/>
      <c r="FSJ89" s="235"/>
      <c r="FSK89" s="99"/>
      <c r="FSL89" s="235"/>
      <c r="FSM89" s="235"/>
      <c r="FSN89" s="235"/>
      <c r="FSO89" s="226"/>
      <c r="FSP89" s="230"/>
      <c r="FSQ89" s="227"/>
      <c r="FSR89" s="250"/>
      <c r="FSS89" s="235"/>
      <c r="FST89" s="235"/>
      <c r="FSU89" s="235"/>
      <c r="FSV89" s="235"/>
      <c r="FSW89" s="231"/>
      <c r="FSX89" s="231"/>
      <c r="FSY89" s="232"/>
      <c r="FSZ89" s="235"/>
      <c r="FTA89" s="231"/>
      <c r="FTB89" s="231"/>
      <c r="FTC89" s="231"/>
      <c r="FTD89" s="231"/>
      <c r="FTE89" s="247"/>
      <c r="FTF89" s="250"/>
      <c r="FTG89" s="235"/>
      <c r="FTH89" s="235"/>
      <c r="FTI89" s="235"/>
      <c r="FTJ89" s="99"/>
      <c r="FTK89" s="235"/>
      <c r="FTL89" s="235"/>
      <c r="FTM89" s="235"/>
      <c r="FTN89" s="226"/>
      <c r="FTO89" s="230"/>
      <c r="FTP89" s="227"/>
      <c r="FTQ89" s="250"/>
      <c r="FTR89" s="235"/>
      <c r="FTS89" s="235"/>
      <c r="FTT89" s="235"/>
      <c r="FTU89" s="235"/>
      <c r="FTV89" s="231"/>
      <c r="FTW89" s="231"/>
      <c r="FTX89" s="232"/>
      <c r="FTY89" s="235"/>
      <c r="FTZ89" s="231"/>
      <c r="FUA89" s="231"/>
      <c r="FUB89" s="231"/>
      <c r="FUC89" s="231"/>
      <c r="FUD89" s="247"/>
      <c r="FUE89" s="250"/>
      <c r="FUF89" s="235"/>
      <c r="FUG89" s="235"/>
      <c r="FUH89" s="235"/>
      <c r="FUI89" s="99"/>
      <c r="FUJ89" s="235"/>
      <c r="FUK89" s="235"/>
      <c r="FUL89" s="235"/>
      <c r="FUM89" s="226"/>
      <c r="FUN89" s="230"/>
      <c r="FUO89" s="227"/>
      <c r="FUP89" s="250"/>
      <c r="FUQ89" s="235"/>
      <c r="FUR89" s="235"/>
      <c r="FUS89" s="235"/>
      <c r="FUT89" s="235"/>
      <c r="FUU89" s="231"/>
      <c r="FUV89" s="231"/>
      <c r="FUW89" s="232"/>
      <c r="FUX89" s="235"/>
      <c r="FUY89" s="231"/>
      <c r="FUZ89" s="231"/>
      <c r="FVA89" s="231"/>
      <c r="FVB89" s="231"/>
      <c r="FVC89" s="247"/>
      <c r="FVD89" s="250"/>
      <c r="FVE89" s="235"/>
      <c r="FVF89" s="235"/>
      <c r="FVG89" s="235"/>
      <c r="FVH89" s="99"/>
      <c r="FVI89" s="235"/>
      <c r="FVJ89" s="235"/>
      <c r="FVK89" s="235"/>
      <c r="FVL89" s="226"/>
      <c r="FVM89" s="230"/>
      <c r="FVN89" s="227"/>
      <c r="FVO89" s="250"/>
      <c r="FVP89" s="235"/>
      <c r="FVQ89" s="235"/>
      <c r="FVR89" s="235"/>
      <c r="FVS89" s="235"/>
      <c r="FVT89" s="231"/>
      <c r="FVU89" s="231"/>
      <c r="FVV89" s="232"/>
      <c r="FVW89" s="235"/>
      <c r="FVX89" s="231"/>
      <c r="FVY89" s="231"/>
      <c r="FVZ89" s="231"/>
      <c r="FWA89" s="231"/>
      <c r="FWB89" s="247"/>
      <c r="FWC89" s="250"/>
      <c r="FWD89" s="235"/>
      <c r="FWE89" s="235"/>
      <c r="FWF89" s="235"/>
      <c r="FWG89" s="99"/>
      <c r="FWH89" s="235"/>
      <c r="FWI89" s="235"/>
      <c r="FWJ89" s="235"/>
      <c r="FWK89" s="226"/>
      <c r="FWL89" s="230"/>
      <c r="FWM89" s="227"/>
      <c r="FWN89" s="250"/>
      <c r="FWO89" s="235"/>
      <c r="FWP89" s="235"/>
      <c r="FWQ89" s="235"/>
      <c r="FWR89" s="235"/>
      <c r="FWS89" s="231"/>
      <c r="FWT89" s="231"/>
      <c r="FWU89" s="232"/>
      <c r="FWV89" s="235"/>
      <c r="FWW89" s="231"/>
      <c r="FWX89" s="231"/>
      <c r="FWY89" s="231"/>
      <c r="FWZ89" s="231"/>
      <c r="FXA89" s="247"/>
      <c r="FXB89" s="250"/>
      <c r="FXC89" s="235"/>
      <c r="FXD89" s="235"/>
      <c r="FXE89" s="235"/>
      <c r="FXF89" s="99"/>
      <c r="FXG89" s="235"/>
      <c r="FXH89" s="235"/>
      <c r="FXI89" s="235"/>
      <c r="FXJ89" s="226"/>
      <c r="FXK89" s="230"/>
      <c r="FXL89" s="227"/>
      <c r="FXM89" s="250"/>
      <c r="FXN89" s="235"/>
      <c r="FXO89" s="235"/>
      <c r="FXP89" s="235"/>
      <c r="FXQ89" s="235"/>
      <c r="FXR89" s="231"/>
      <c r="FXS89" s="231"/>
      <c r="FXT89" s="232"/>
      <c r="FXU89" s="235"/>
      <c r="FXV89" s="231"/>
      <c r="FXW89" s="231"/>
      <c r="FXX89" s="231"/>
      <c r="FXY89" s="231"/>
      <c r="FXZ89" s="247"/>
      <c r="FYA89" s="250"/>
      <c r="FYB89" s="235"/>
      <c r="FYC89" s="235"/>
      <c r="FYD89" s="235"/>
      <c r="FYE89" s="99"/>
      <c r="FYF89" s="235"/>
      <c r="FYG89" s="235"/>
      <c r="FYH89" s="235"/>
      <c r="FYI89" s="226"/>
      <c r="FYJ89" s="230"/>
      <c r="FYK89" s="227"/>
      <c r="FYL89" s="250"/>
      <c r="FYM89" s="235"/>
      <c r="FYN89" s="235"/>
      <c r="FYO89" s="235"/>
      <c r="FYP89" s="235"/>
      <c r="FYQ89" s="231"/>
      <c r="FYR89" s="231"/>
      <c r="FYS89" s="232"/>
      <c r="FYT89" s="235"/>
      <c r="FYU89" s="231"/>
      <c r="FYV89" s="231"/>
      <c r="FYW89" s="231"/>
      <c r="FYX89" s="231"/>
      <c r="FYY89" s="247"/>
      <c r="FYZ89" s="250"/>
      <c r="FZA89" s="235"/>
      <c r="FZB89" s="235"/>
      <c r="FZC89" s="235"/>
      <c r="FZD89" s="99"/>
      <c r="FZE89" s="235"/>
      <c r="FZF89" s="235"/>
      <c r="FZG89" s="235"/>
      <c r="FZH89" s="226"/>
      <c r="FZI89" s="230"/>
      <c r="FZJ89" s="227"/>
      <c r="FZK89" s="250"/>
      <c r="FZL89" s="235"/>
      <c r="FZM89" s="235"/>
      <c r="FZN89" s="235"/>
      <c r="FZO89" s="235"/>
      <c r="FZP89" s="231"/>
      <c r="FZQ89" s="231"/>
      <c r="FZR89" s="232"/>
      <c r="FZS89" s="235"/>
      <c r="FZT89" s="231"/>
      <c r="FZU89" s="231"/>
      <c r="FZV89" s="231"/>
      <c r="FZW89" s="231"/>
      <c r="FZX89" s="247"/>
      <c r="FZY89" s="250"/>
      <c r="FZZ89" s="235"/>
      <c r="GAA89" s="235"/>
      <c r="GAB89" s="235"/>
      <c r="GAC89" s="99"/>
      <c r="GAD89" s="235"/>
      <c r="GAE89" s="235"/>
      <c r="GAF89" s="235"/>
      <c r="GAG89" s="226"/>
      <c r="GAH89" s="230"/>
      <c r="GAI89" s="227"/>
      <c r="GAJ89" s="250"/>
      <c r="GAK89" s="235"/>
      <c r="GAL89" s="235"/>
      <c r="GAM89" s="235"/>
      <c r="GAN89" s="235"/>
      <c r="GAO89" s="231"/>
      <c r="GAP89" s="231"/>
      <c r="GAQ89" s="232"/>
      <c r="GAR89" s="235"/>
      <c r="GAS89" s="231"/>
      <c r="GAT89" s="231"/>
      <c r="GAU89" s="231"/>
      <c r="GAV89" s="231"/>
      <c r="GAW89" s="247"/>
      <c r="GAX89" s="250"/>
      <c r="GAY89" s="235"/>
      <c r="GAZ89" s="235"/>
      <c r="GBA89" s="235"/>
      <c r="GBB89" s="99"/>
      <c r="GBC89" s="235"/>
      <c r="GBD89" s="235"/>
      <c r="GBE89" s="235"/>
      <c r="GBF89" s="226"/>
      <c r="GBG89" s="230"/>
      <c r="GBH89" s="227"/>
      <c r="GBI89" s="250"/>
      <c r="GBJ89" s="235"/>
      <c r="GBK89" s="235"/>
      <c r="GBL89" s="235"/>
      <c r="GBM89" s="235"/>
      <c r="GBN89" s="231"/>
      <c r="GBO89" s="231"/>
      <c r="GBP89" s="232"/>
      <c r="GBQ89" s="235"/>
      <c r="GBR89" s="231"/>
      <c r="GBS89" s="231"/>
      <c r="GBT89" s="231"/>
      <c r="GBU89" s="231"/>
      <c r="GBV89" s="247"/>
      <c r="GBW89" s="250"/>
      <c r="GBX89" s="235"/>
      <c r="GBY89" s="235"/>
      <c r="GBZ89" s="235"/>
      <c r="GCA89" s="99"/>
      <c r="GCB89" s="235"/>
      <c r="GCC89" s="235"/>
      <c r="GCD89" s="235"/>
      <c r="GCE89" s="226"/>
      <c r="GCF89" s="230"/>
      <c r="GCG89" s="227"/>
      <c r="GCH89" s="250"/>
      <c r="GCI89" s="235"/>
      <c r="GCJ89" s="235"/>
      <c r="GCK89" s="235"/>
      <c r="GCL89" s="235"/>
      <c r="GCM89" s="231"/>
      <c r="GCN89" s="231"/>
      <c r="GCO89" s="232"/>
      <c r="GCP89" s="235"/>
      <c r="GCQ89" s="231"/>
      <c r="GCR89" s="231"/>
      <c r="GCS89" s="231"/>
      <c r="GCT89" s="231"/>
      <c r="GCU89" s="247"/>
      <c r="GCV89" s="250"/>
      <c r="GCW89" s="235"/>
      <c r="GCX89" s="235"/>
      <c r="GCY89" s="235"/>
      <c r="GCZ89" s="99"/>
      <c r="GDA89" s="235"/>
      <c r="GDB89" s="235"/>
      <c r="GDC89" s="235"/>
      <c r="GDD89" s="226"/>
      <c r="GDE89" s="230"/>
      <c r="GDF89" s="227"/>
      <c r="GDG89" s="250"/>
      <c r="GDH89" s="235"/>
      <c r="GDI89" s="235"/>
      <c r="GDJ89" s="235"/>
      <c r="GDK89" s="235"/>
      <c r="GDL89" s="231"/>
      <c r="GDM89" s="231"/>
      <c r="GDN89" s="232"/>
      <c r="GDO89" s="235"/>
      <c r="GDP89" s="231"/>
      <c r="GDQ89" s="231"/>
      <c r="GDR89" s="231"/>
      <c r="GDS89" s="231"/>
      <c r="GDT89" s="247"/>
      <c r="GDU89" s="250"/>
      <c r="GDV89" s="235"/>
      <c r="GDW89" s="235"/>
      <c r="GDX89" s="235"/>
      <c r="GDY89" s="99"/>
      <c r="GDZ89" s="235"/>
      <c r="GEA89" s="235"/>
      <c r="GEB89" s="235"/>
      <c r="GEC89" s="226"/>
      <c r="GED89" s="230"/>
      <c r="GEE89" s="227"/>
      <c r="GEF89" s="250"/>
      <c r="GEG89" s="235"/>
      <c r="GEH89" s="235"/>
      <c r="GEI89" s="235"/>
      <c r="GEJ89" s="235"/>
      <c r="GEK89" s="231"/>
      <c r="GEL89" s="231"/>
      <c r="GEM89" s="232"/>
      <c r="GEN89" s="235"/>
      <c r="GEO89" s="231"/>
      <c r="GEP89" s="231"/>
      <c r="GEQ89" s="231"/>
      <c r="GER89" s="231"/>
      <c r="GES89" s="247"/>
      <c r="GET89" s="250"/>
      <c r="GEU89" s="235"/>
      <c r="GEV89" s="235"/>
      <c r="GEW89" s="235"/>
      <c r="GEX89" s="99"/>
      <c r="GEY89" s="235"/>
      <c r="GEZ89" s="235"/>
      <c r="GFA89" s="235"/>
      <c r="GFB89" s="226"/>
      <c r="GFC89" s="230"/>
      <c r="GFD89" s="227"/>
      <c r="GFE89" s="250"/>
      <c r="GFF89" s="235"/>
      <c r="GFG89" s="235"/>
      <c r="GFH89" s="235"/>
      <c r="GFI89" s="235"/>
      <c r="GFJ89" s="231"/>
      <c r="GFK89" s="231"/>
      <c r="GFL89" s="232"/>
      <c r="GFM89" s="235"/>
      <c r="GFN89" s="231"/>
      <c r="GFO89" s="231"/>
      <c r="GFP89" s="231"/>
      <c r="GFQ89" s="231"/>
      <c r="GFR89" s="247"/>
      <c r="GFS89" s="250"/>
      <c r="GFT89" s="235"/>
      <c r="GFU89" s="235"/>
      <c r="GFV89" s="235"/>
      <c r="GFW89" s="99"/>
      <c r="GFX89" s="235"/>
      <c r="GFY89" s="235"/>
      <c r="GFZ89" s="235"/>
      <c r="GGA89" s="226"/>
      <c r="GGB89" s="230"/>
      <c r="GGC89" s="227"/>
      <c r="GGD89" s="250"/>
      <c r="GGE89" s="235"/>
      <c r="GGF89" s="235"/>
      <c r="GGG89" s="235"/>
      <c r="GGH89" s="235"/>
      <c r="GGI89" s="231"/>
      <c r="GGJ89" s="231"/>
      <c r="GGK89" s="232"/>
      <c r="GGL89" s="235"/>
      <c r="GGM89" s="231"/>
      <c r="GGN89" s="231"/>
      <c r="GGO89" s="231"/>
      <c r="GGP89" s="231"/>
      <c r="GGQ89" s="247"/>
      <c r="GGR89" s="250"/>
      <c r="GGS89" s="235"/>
      <c r="GGT89" s="235"/>
      <c r="GGU89" s="235"/>
      <c r="GGV89" s="99"/>
      <c r="GGW89" s="235"/>
      <c r="GGX89" s="235"/>
      <c r="GGY89" s="235"/>
      <c r="GGZ89" s="226"/>
      <c r="GHA89" s="230"/>
      <c r="GHB89" s="227"/>
      <c r="GHC89" s="250"/>
      <c r="GHD89" s="235"/>
      <c r="GHE89" s="235"/>
      <c r="GHF89" s="235"/>
      <c r="GHG89" s="235"/>
      <c r="GHH89" s="231"/>
      <c r="GHI89" s="231"/>
      <c r="GHJ89" s="232"/>
      <c r="GHK89" s="235"/>
      <c r="GHL89" s="231"/>
      <c r="GHM89" s="231"/>
      <c r="GHN89" s="231"/>
      <c r="GHO89" s="231"/>
      <c r="GHP89" s="247"/>
      <c r="GHQ89" s="250"/>
      <c r="GHR89" s="235"/>
      <c r="GHS89" s="235"/>
      <c r="GHT89" s="235"/>
      <c r="GHU89" s="99"/>
      <c r="GHV89" s="235"/>
      <c r="GHW89" s="235"/>
      <c r="GHX89" s="235"/>
      <c r="GHY89" s="226"/>
      <c r="GHZ89" s="230"/>
      <c r="GIA89" s="227"/>
      <c r="GIB89" s="250"/>
      <c r="GIC89" s="235"/>
      <c r="GID89" s="235"/>
      <c r="GIE89" s="235"/>
      <c r="GIF89" s="235"/>
      <c r="GIG89" s="231"/>
      <c r="GIH89" s="231"/>
      <c r="GII89" s="232"/>
      <c r="GIJ89" s="235"/>
      <c r="GIK89" s="231"/>
      <c r="GIL89" s="231"/>
      <c r="GIM89" s="231"/>
      <c r="GIN89" s="231"/>
      <c r="GIO89" s="247"/>
      <c r="GIP89" s="250"/>
      <c r="GIQ89" s="235"/>
      <c r="GIR89" s="235"/>
      <c r="GIS89" s="235"/>
      <c r="GIT89" s="99"/>
      <c r="GIU89" s="235"/>
      <c r="GIV89" s="235"/>
      <c r="GIW89" s="235"/>
      <c r="GIX89" s="226"/>
      <c r="GIY89" s="230"/>
      <c r="GIZ89" s="227"/>
      <c r="GJA89" s="250"/>
      <c r="GJB89" s="235"/>
      <c r="GJC89" s="235"/>
      <c r="GJD89" s="235"/>
      <c r="GJE89" s="235"/>
      <c r="GJF89" s="231"/>
      <c r="GJG89" s="231"/>
      <c r="GJH89" s="232"/>
      <c r="GJI89" s="235"/>
      <c r="GJJ89" s="231"/>
      <c r="GJK89" s="231"/>
      <c r="GJL89" s="231"/>
      <c r="GJM89" s="231"/>
      <c r="GJN89" s="247"/>
      <c r="GJO89" s="250"/>
      <c r="GJP89" s="235"/>
      <c r="GJQ89" s="235"/>
      <c r="GJR89" s="235"/>
      <c r="GJS89" s="99"/>
      <c r="GJT89" s="235"/>
      <c r="GJU89" s="235"/>
      <c r="GJV89" s="235"/>
      <c r="GJW89" s="226"/>
      <c r="GJX89" s="230"/>
      <c r="GJY89" s="227"/>
      <c r="GJZ89" s="250"/>
      <c r="GKA89" s="235"/>
      <c r="GKB89" s="235"/>
      <c r="GKC89" s="235"/>
      <c r="GKD89" s="235"/>
      <c r="GKE89" s="231"/>
      <c r="GKF89" s="231"/>
      <c r="GKG89" s="232"/>
      <c r="GKH89" s="235"/>
      <c r="GKI89" s="231"/>
      <c r="GKJ89" s="231"/>
      <c r="GKK89" s="231"/>
      <c r="GKL89" s="231"/>
      <c r="GKM89" s="247"/>
      <c r="GKN89" s="250"/>
      <c r="GKO89" s="235"/>
      <c r="GKP89" s="235"/>
      <c r="GKQ89" s="235"/>
      <c r="GKR89" s="99"/>
      <c r="GKS89" s="235"/>
      <c r="GKT89" s="235"/>
      <c r="GKU89" s="235"/>
      <c r="GKV89" s="226"/>
      <c r="GKW89" s="230"/>
      <c r="GKX89" s="227"/>
      <c r="GKY89" s="250"/>
      <c r="GKZ89" s="235"/>
      <c r="GLA89" s="235"/>
      <c r="GLB89" s="235"/>
      <c r="GLC89" s="235"/>
      <c r="GLD89" s="231"/>
      <c r="GLE89" s="231"/>
      <c r="GLF89" s="232"/>
      <c r="GLG89" s="235"/>
      <c r="GLH89" s="231"/>
      <c r="GLI89" s="231"/>
      <c r="GLJ89" s="231"/>
      <c r="GLK89" s="231"/>
      <c r="GLL89" s="247"/>
      <c r="GLM89" s="250"/>
      <c r="GLN89" s="235"/>
      <c r="GLO89" s="235"/>
      <c r="GLP89" s="235"/>
      <c r="GLQ89" s="99"/>
      <c r="GLR89" s="235"/>
      <c r="GLS89" s="235"/>
      <c r="GLT89" s="235"/>
      <c r="GLU89" s="226"/>
      <c r="GLV89" s="230"/>
      <c r="GLW89" s="227"/>
      <c r="GLX89" s="250"/>
      <c r="GLY89" s="235"/>
      <c r="GLZ89" s="235"/>
      <c r="GMA89" s="235"/>
      <c r="GMB89" s="235"/>
      <c r="GMC89" s="231"/>
      <c r="GMD89" s="231"/>
      <c r="GME89" s="232"/>
      <c r="GMF89" s="235"/>
      <c r="GMG89" s="231"/>
      <c r="GMH89" s="231"/>
      <c r="GMI89" s="231"/>
      <c r="GMJ89" s="231"/>
      <c r="GMK89" s="247"/>
      <c r="GML89" s="250"/>
      <c r="GMM89" s="235"/>
      <c r="GMN89" s="235"/>
      <c r="GMO89" s="235"/>
      <c r="GMP89" s="99"/>
      <c r="GMQ89" s="235"/>
      <c r="GMR89" s="235"/>
      <c r="GMS89" s="235"/>
      <c r="GMT89" s="226"/>
      <c r="GMU89" s="230"/>
      <c r="GMV89" s="227"/>
      <c r="GMW89" s="250"/>
      <c r="GMX89" s="235"/>
      <c r="GMY89" s="235"/>
      <c r="GMZ89" s="235"/>
      <c r="GNA89" s="235"/>
      <c r="GNB89" s="231"/>
      <c r="GNC89" s="231"/>
      <c r="GND89" s="232"/>
      <c r="GNE89" s="235"/>
      <c r="GNF89" s="231"/>
      <c r="GNG89" s="231"/>
      <c r="GNH89" s="231"/>
      <c r="GNI89" s="231"/>
      <c r="GNJ89" s="247"/>
      <c r="GNK89" s="250"/>
      <c r="GNL89" s="235"/>
      <c r="GNM89" s="235"/>
      <c r="GNN89" s="235"/>
      <c r="GNO89" s="99"/>
      <c r="GNP89" s="235"/>
      <c r="GNQ89" s="235"/>
      <c r="GNR89" s="235"/>
      <c r="GNS89" s="226"/>
      <c r="GNT89" s="230"/>
      <c r="GNU89" s="227"/>
      <c r="GNV89" s="250"/>
      <c r="GNW89" s="235"/>
      <c r="GNX89" s="235"/>
      <c r="GNY89" s="235"/>
      <c r="GNZ89" s="235"/>
      <c r="GOA89" s="231"/>
      <c r="GOB89" s="231"/>
      <c r="GOC89" s="232"/>
      <c r="GOD89" s="235"/>
      <c r="GOE89" s="231"/>
      <c r="GOF89" s="231"/>
      <c r="GOG89" s="231"/>
      <c r="GOH89" s="231"/>
      <c r="GOI89" s="247"/>
      <c r="GOJ89" s="250"/>
      <c r="GOK89" s="235"/>
      <c r="GOL89" s="235"/>
      <c r="GOM89" s="235"/>
      <c r="GON89" s="99"/>
      <c r="GOO89" s="235"/>
      <c r="GOP89" s="235"/>
      <c r="GOQ89" s="235"/>
      <c r="GOR89" s="226"/>
      <c r="GOS89" s="230"/>
      <c r="GOT89" s="227"/>
      <c r="GOU89" s="250"/>
      <c r="GOV89" s="235"/>
      <c r="GOW89" s="235"/>
      <c r="GOX89" s="235"/>
      <c r="GOY89" s="235"/>
      <c r="GOZ89" s="231"/>
      <c r="GPA89" s="231"/>
      <c r="GPB89" s="232"/>
      <c r="GPC89" s="235"/>
      <c r="GPD89" s="231"/>
      <c r="GPE89" s="231"/>
      <c r="GPF89" s="231"/>
      <c r="GPG89" s="231"/>
      <c r="GPH89" s="247"/>
      <c r="GPI89" s="250"/>
      <c r="GPJ89" s="235"/>
      <c r="GPK89" s="235"/>
      <c r="GPL89" s="235"/>
      <c r="GPM89" s="99"/>
      <c r="GPN89" s="235"/>
      <c r="GPO89" s="235"/>
      <c r="GPP89" s="235"/>
      <c r="GPQ89" s="226"/>
      <c r="GPR89" s="230"/>
      <c r="GPS89" s="227"/>
      <c r="GPT89" s="250"/>
      <c r="GPU89" s="235"/>
      <c r="GPV89" s="235"/>
      <c r="GPW89" s="235"/>
      <c r="GPX89" s="235"/>
      <c r="GPY89" s="231"/>
      <c r="GPZ89" s="231"/>
      <c r="GQA89" s="232"/>
      <c r="GQB89" s="235"/>
      <c r="GQC89" s="231"/>
      <c r="GQD89" s="231"/>
      <c r="GQE89" s="231"/>
      <c r="GQF89" s="231"/>
      <c r="GQG89" s="247"/>
      <c r="GQH89" s="250"/>
      <c r="GQI89" s="235"/>
      <c r="GQJ89" s="235"/>
      <c r="GQK89" s="235"/>
      <c r="GQL89" s="99"/>
      <c r="GQM89" s="235"/>
      <c r="GQN89" s="235"/>
      <c r="GQO89" s="235"/>
      <c r="GQP89" s="226"/>
      <c r="GQQ89" s="230"/>
      <c r="GQR89" s="227"/>
      <c r="GQS89" s="250"/>
      <c r="GQT89" s="235"/>
      <c r="GQU89" s="235"/>
      <c r="GQV89" s="235"/>
      <c r="GQW89" s="235"/>
      <c r="GQX89" s="231"/>
      <c r="GQY89" s="231"/>
      <c r="GQZ89" s="232"/>
      <c r="GRA89" s="235"/>
      <c r="GRB89" s="231"/>
      <c r="GRC89" s="231"/>
      <c r="GRD89" s="231"/>
      <c r="GRE89" s="231"/>
      <c r="GRF89" s="247"/>
      <c r="GRG89" s="250"/>
      <c r="GRH89" s="235"/>
      <c r="GRI89" s="235"/>
      <c r="GRJ89" s="235"/>
      <c r="GRK89" s="99"/>
      <c r="GRL89" s="235"/>
      <c r="GRM89" s="235"/>
      <c r="GRN89" s="235"/>
      <c r="GRO89" s="226"/>
      <c r="GRP89" s="230"/>
      <c r="GRQ89" s="227"/>
      <c r="GRR89" s="250"/>
      <c r="GRS89" s="235"/>
      <c r="GRT89" s="235"/>
      <c r="GRU89" s="235"/>
      <c r="GRV89" s="235"/>
      <c r="GRW89" s="231"/>
      <c r="GRX89" s="231"/>
      <c r="GRY89" s="232"/>
      <c r="GRZ89" s="235"/>
      <c r="GSA89" s="231"/>
      <c r="GSB89" s="231"/>
      <c r="GSC89" s="231"/>
      <c r="GSD89" s="231"/>
      <c r="GSE89" s="247"/>
      <c r="GSF89" s="250"/>
      <c r="GSG89" s="235"/>
      <c r="GSH89" s="235"/>
      <c r="GSI89" s="235"/>
      <c r="GSJ89" s="99"/>
      <c r="GSK89" s="235"/>
      <c r="GSL89" s="235"/>
      <c r="GSM89" s="235"/>
      <c r="GSN89" s="226"/>
      <c r="GSO89" s="230"/>
      <c r="GSP89" s="227"/>
      <c r="GSQ89" s="250"/>
      <c r="GSR89" s="235"/>
      <c r="GSS89" s="235"/>
      <c r="GST89" s="235"/>
      <c r="GSU89" s="235"/>
      <c r="GSV89" s="231"/>
      <c r="GSW89" s="231"/>
      <c r="GSX89" s="232"/>
      <c r="GSY89" s="235"/>
      <c r="GSZ89" s="231"/>
      <c r="GTA89" s="231"/>
      <c r="GTB89" s="231"/>
      <c r="GTC89" s="231"/>
      <c r="GTD89" s="247"/>
      <c r="GTE89" s="250"/>
      <c r="GTF89" s="235"/>
      <c r="GTG89" s="235"/>
      <c r="GTH89" s="235"/>
      <c r="GTI89" s="99"/>
      <c r="GTJ89" s="235"/>
      <c r="GTK89" s="235"/>
      <c r="GTL89" s="235"/>
      <c r="GTM89" s="226"/>
      <c r="GTN89" s="230"/>
      <c r="GTO89" s="227"/>
      <c r="GTP89" s="250"/>
      <c r="GTQ89" s="235"/>
      <c r="GTR89" s="235"/>
      <c r="GTS89" s="235"/>
      <c r="GTT89" s="235"/>
      <c r="GTU89" s="231"/>
      <c r="GTV89" s="231"/>
      <c r="GTW89" s="232"/>
      <c r="GTX89" s="235"/>
      <c r="GTY89" s="231"/>
      <c r="GTZ89" s="231"/>
      <c r="GUA89" s="231"/>
      <c r="GUB89" s="231"/>
      <c r="GUC89" s="247"/>
      <c r="GUD89" s="250"/>
      <c r="GUE89" s="235"/>
      <c r="GUF89" s="235"/>
      <c r="GUG89" s="235"/>
      <c r="GUH89" s="99"/>
      <c r="GUI89" s="235"/>
      <c r="GUJ89" s="235"/>
      <c r="GUK89" s="235"/>
      <c r="GUL89" s="226"/>
      <c r="GUM89" s="230"/>
      <c r="GUN89" s="227"/>
      <c r="GUO89" s="250"/>
      <c r="GUP89" s="235"/>
      <c r="GUQ89" s="235"/>
      <c r="GUR89" s="235"/>
      <c r="GUS89" s="235"/>
      <c r="GUT89" s="231"/>
      <c r="GUU89" s="231"/>
      <c r="GUV89" s="232"/>
      <c r="GUW89" s="235"/>
      <c r="GUX89" s="231"/>
      <c r="GUY89" s="231"/>
      <c r="GUZ89" s="231"/>
      <c r="GVA89" s="231"/>
      <c r="GVB89" s="247"/>
      <c r="GVC89" s="250"/>
      <c r="GVD89" s="235"/>
      <c r="GVE89" s="235"/>
      <c r="GVF89" s="235"/>
      <c r="GVG89" s="99"/>
      <c r="GVH89" s="235"/>
      <c r="GVI89" s="235"/>
      <c r="GVJ89" s="235"/>
      <c r="GVK89" s="226"/>
      <c r="GVL89" s="230"/>
      <c r="GVM89" s="227"/>
      <c r="GVN89" s="250"/>
      <c r="GVO89" s="235"/>
      <c r="GVP89" s="235"/>
      <c r="GVQ89" s="235"/>
      <c r="GVR89" s="235"/>
      <c r="GVS89" s="231"/>
      <c r="GVT89" s="231"/>
      <c r="GVU89" s="232"/>
      <c r="GVV89" s="235"/>
      <c r="GVW89" s="231"/>
      <c r="GVX89" s="231"/>
      <c r="GVY89" s="231"/>
      <c r="GVZ89" s="231"/>
      <c r="GWA89" s="247"/>
      <c r="GWB89" s="250"/>
      <c r="GWC89" s="235"/>
      <c r="GWD89" s="235"/>
      <c r="GWE89" s="235"/>
      <c r="GWF89" s="99"/>
      <c r="GWG89" s="235"/>
      <c r="GWH89" s="235"/>
      <c r="GWI89" s="235"/>
      <c r="GWJ89" s="226"/>
      <c r="GWK89" s="230"/>
      <c r="GWL89" s="227"/>
      <c r="GWM89" s="250"/>
      <c r="GWN89" s="235"/>
      <c r="GWO89" s="235"/>
      <c r="GWP89" s="235"/>
      <c r="GWQ89" s="235"/>
      <c r="GWR89" s="231"/>
      <c r="GWS89" s="231"/>
      <c r="GWT89" s="232"/>
      <c r="GWU89" s="235"/>
      <c r="GWV89" s="231"/>
      <c r="GWW89" s="231"/>
      <c r="GWX89" s="231"/>
      <c r="GWY89" s="231"/>
      <c r="GWZ89" s="247"/>
      <c r="GXA89" s="250"/>
      <c r="GXB89" s="235"/>
      <c r="GXC89" s="235"/>
      <c r="GXD89" s="235"/>
      <c r="GXE89" s="99"/>
      <c r="GXF89" s="235"/>
      <c r="GXG89" s="235"/>
      <c r="GXH89" s="235"/>
      <c r="GXI89" s="226"/>
      <c r="GXJ89" s="230"/>
      <c r="GXK89" s="227"/>
      <c r="GXL89" s="250"/>
      <c r="GXM89" s="235"/>
      <c r="GXN89" s="235"/>
      <c r="GXO89" s="235"/>
      <c r="GXP89" s="235"/>
      <c r="GXQ89" s="231"/>
      <c r="GXR89" s="231"/>
      <c r="GXS89" s="232"/>
      <c r="GXT89" s="235"/>
      <c r="GXU89" s="231"/>
      <c r="GXV89" s="231"/>
      <c r="GXW89" s="231"/>
      <c r="GXX89" s="231"/>
      <c r="GXY89" s="247"/>
      <c r="GXZ89" s="250"/>
      <c r="GYA89" s="235"/>
      <c r="GYB89" s="235"/>
      <c r="GYC89" s="235"/>
      <c r="GYD89" s="99"/>
      <c r="GYE89" s="235"/>
      <c r="GYF89" s="235"/>
      <c r="GYG89" s="235"/>
      <c r="GYH89" s="226"/>
      <c r="GYI89" s="230"/>
      <c r="GYJ89" s="227"/>
      <c r="GYK89" s="250"/>
      <c r="GYL89" s="235"/>
      <c r="GYM89" s="235"/>
      <c r="GYN89" s="235"/>
      <c r="GYO89" s="235"/>
      <c r="GYP89" s="231"/>
      <c r="GYQ89" s="231"/>
      <c r="GYR89" s="232"/>
      <c r="GYS89" s="235"/>
      <c r="GYT89" s="231"/>
      <c r="GYU89" s="231"/>
      <c r="GYV89" s="231"/>
      <c r="GYW89" s="231"/>
      <c r="GYX89" s="247"/>
      <c r="GYY89" s="250"/>
      <c r="GYZ89" s="235"/>
      <c r="GZA89" s="235"/>
      <c r="GZB89" s="235"/>
      <c r="GZC89" s="99"/>
      <c r="GZD89" s="235"/>
      <c r="GZE89" s="235"/>
      <c r="GZF89" s="235"/>
      <c r="GZG89" s="226"/>
      <c r="GZH89" s="230"/>
      <c r="GZI89" s="227"/>
      <c r="GZJ89" s="250"/>
      <c r="GZK89" s="235"/>
      <c r="GZL89" s="235"/>
      <c r="GZM89" s="235"/>
      <c r="GZN89" s="235"/>
      <c r="GZO89" s="231"/>
      <c r="GZP89" s="231"/>
      <c r="GZQ89" s="232"/>
      <c r="GZR89" s="235"/>
      <c r="GZS89" s="231"/>
      <c r="GZT89" s="231"/>
      <c r="GZU89" s="231"/>
      <c r="GZV89" s="231"/>
      <c r="GZW89" s="247"/>
      <c r="GZX89" s="250"/>
      <c r="GZY89" s="235"/>
      <c r="GZZ89" s="235"/>
      <c r="HAA89" s="235"/>
      <c r="HAB89" s="99"/>
      <c r="HAC89" s="235"/>
      <c r="HAD89" s="235"/>
      <c r="HAE89" s="235"/>
      <c r="HAF89" s="226"/>
      <c r="HAG89" s="230"/>
      <c r="HAH89" s="227"/>
      <c r="HAI89" s="250"/>
      <c r="HAJ89" s="235"/>
      <c r="HAK89" s="235"/>
      <c r="HAL89" s="235"/>
      <c r="HAM89" s="235"/>
      <c r="HAN89" s="231"/>
      <c r="HAO89" s="231"/>
      <c r="HAP89" s="232"/>
      <c r="HAQ89" s="235"/>
      <c r="HAR89" s="231"/>
      <c r="HAS89" s="231"/>
      <c r="HAT89" s="231"/>
      <c r="HAU89" s="231"/>
      <c r="HAV89" s="247"/>
      <c r="HAW89" s="250"/>
      <c r="HAX89" s="235"/>
      <c r="HAY89" s="235"/>
      <c r="HAZ89" s="235"/>
      <c r="HBA89" s="99"/>
      <c r="HBB89" s="235"/>
      <c r="HBC89" s="235"/>
      <c r="HBD89" s="235"/>
      <c r="HBE89" s="226"/>
      <c r="HBF89" s="230"/>
      <c r="HBG89" s="227"/>
      <c r="HBH89" s="250"/>
      <c r="HBI89" s="235"/>
      <c r="HBJ89" s="235"/>
      <c r="HBK89" s="235"/>
      <c r="HBL89" s="235"/>
      <c r="HBM89" s="231"/>
      <c r="HBN89" s="231"/>
      <c r="HBO89" s="232"/>
      <c r="HBP89" s="235"/>
      <c r="HBQ89" s="231"/>
      <c r="HBR89" s="231"/>
      <c r="HBS89" s="231"/>
      <c r="HBT89" s="231"/>
      <c r="HBU89" s="247"/>
      <c r="HBV89" s="250"/>
      <c r="HBW89" s="235"/>
      <c r="HBX89" s="235"/>
      <c r="HBY89" s="235"/>
      <c r="HBZ89" s="99"/>
      <c r="HCA89" s="235"/>
      <c r="HCB89" s="235"/>
      <c r="HCC89" s="235"/>
      <c r="HCD89" s="226"/>
      <c r="HCE89" s="230"/>
      <c r="HCF89" s="227"/>
      <c r="HCG89" s="250"/>
      <c r="HCH89" s="235"/>
      <c r="HCI89" s="235"/>
      <c r="HCJ89" s="235"/>
      <c r="HCK89" s="235"/>
      <c r="HCL89" s="231"/>
      <c r="HCM89" s="231"/>
      <c r="HCN89" s="232"/>
      <c r="HCO89" s="235"/>
      <c r="HCP89" s="231"/>
      <c r="HCQ89" s="231"/>
      <c r="HCR89" s="231"/>
      <c r="HCS89" s="231"/>
      <c r="HCT89" s="247"/>
      <c r="HCU89" s="250"/>
      <c r="HCV89" s="235"/>
      <c r="HCW89" s="235"/>
      <c r="HCX89" s="235"/>
      <c r="HCY89" s="99"/>
      <c r="HCZ89" s="235"/>
      <c r="HDA89" s="235"/>
      <c r="HDB89" s="235"/>
      <c r="HDC89" s="226"/>
      <c r="HDD89" s="230"/>
      <c r="HDE89" s="227"/>
      <c r="HDF89" s="250"/>
      <c r="HDG89" s="235"/>
      <c r="HDH89" s="235"/>
      <c r="HDI89" s="235"/>
      <c r="HDJ89" s="235"/>
      <c r="HDK89" s="231"/>
      <c r="HDL89" s="231"/>
      <c r="HDM89" s="232"/>
      <c r="HDN89" s="235"/>
      <c r="HDO89" s="231"/>
      <c r="HDP89" s="231"/>
      <c r="HDQ89" s="231"/>
      <c r="HDR89" s="231"/>
      <c r="HDS89" s="247"/>
      <c r="HDT89" s="250"/>
      <c r="HDU89" s="235"/>
      <c r="HDV89" s="235"/>
      <c r="HDW89" s="235"/>
      <c r="HDX89" s="99"/>
      <c r="HDY89" s="235"/>
      <c r="HDZ89" s="235"/>
      <c r="HEA89" s="235"/>
      <c r="HEB89" s="226"/>
      <c r="HEC89" s="230"/>
      <c r="HED89" s="227"/>
      <c r="HEE89" s="250"/>
      <c r="HEF89" s="235"/>
      <c r="HEG89" s="235"/>
      <c r="HEH89" s="235"/>
      <c r="HEI89" s="235"/>
      <c r="HEJ89" s="231"/>
      <c r="HEK89" s="231"/>
      <c r="HEL89" s="232"/>
      <c r="HEM89" s="235"/>
      <c r="HEN89" s="231"/>
      <c r="HEO89" s="231"/>
      <c r="HEP89" s="231"/>
      <c r="HEQ89" s="231"/>
      <c r="HER89" s="247"/>
      <c r="HES89" s="250"/>
      <c r="HET89" s="235"/>
      <c r="HEU89" s="235"/>
      <c r="HEV89" s="235"/>
      <c r="HEW89" s="99"/>
      <c r="HEX89" s="235"/>
      <c r="HEY89" s="235"/>
      <c r="HEZ89" s="235"/>
      <c r="HFA89" s="226"/>
      <c r="HFB89" s="230"/>
      <c r="HFC89" s="227"/>
      <c r="HFD89" s="250"/>
      <c r="HFE89" s="235"/>
      <c r="HFF89" s="235"/>
      <c r="HFG89" s="235"/>
      <c r="HFH89" s="235"/>
      <c r="HFI89" s="231"/>
      <c r="HFJ89" s="231"/>
      <c r="HFK89" s="232"/>
      <c r="HFL89" s="235"/>
      <c r="HFM89" s="231"/>
      <c r="HFN89" s="231"/>
      <c r="HFO89" s="231"/>
      <c r="HFP89" s="231"/>
      <c r="HFQ89" s="247"/>
      <c r="HFR89" s="250"/>
      <c r="HFS89" s="235"/>
      <c r="HFT89" s="235"/>
      <c r="HFU89" s="235"/>
      <c r="HFV89" s="99"/>
      <c r="HFW89" s="235"/>
      <c r="HFX89" s="235"/>
      <c r="HFY89" s="235"/>
      <c r="HFZ89" s="226"/>
      <c r="HGA89" s="230"/>
      <c r="HGB89" s="227"/>
      <c r="HGC89" s="250"/>
      <c r="HGD89" s="235"/>
      <c r="HGE89" s="235"/>
      <c r="HGF89" s="235"/>
      <c r="HGG89" s="235"/>
      <c r="HGH89" s="231"/>
      <c r="HGI89" s="231"/>
      <c r="HGJ89" s="232"/>
      <c r="HGK89" s="235"/>
      <c r="HGL89" s="231"/>
      <c r="HGM89" s="231"/>
      <c r="HGN89" s="231"/>
      <c r="HGO89" s="231"/>
      <c r="HGP89" s="247"/>
      <c r="HGQ89" s="250"/>
      <c r="HGR89" s="235"/>
      <c r="HGS89" s="235"/>
      <c r="HGT89" s="235"/>
      <c r="HGU89" s="99"/>
      <c r="HGV89" s="235"/>
      <c r="HGW89" s="235"/>
      <c r="HGX89" s="235"/>
      <c r="HGY89" s="226"/>
      <c r="HGZ89" s="230"/>
      <c r="HHA89" s="227"/>
      <c r="HHB89" s="250"/>
      <c r="HHC89" s="235"/>
      <c r="HHD89" s="235"/>
      <c r="HHE89" s="235"/>
      <c r="HHF89" s="235"/>
      <c r="HHG89" s="231"/>
      <c r="HHH89" s="231"/>
      <c r="HHI89" s="232"/>
      <c r="HHJ89" s="235"/>
      <c r="HHK89" s="231"/>
      <c r="HHL89" s="231"/>
      <c r="HHM89" s="231"/>
      <c r="HHN89" s="231"/>
      <c r="HHO89" s="247"/>
      <c r="HHP89" s="250"/>
      <c r="HHQ89" s="235"/>
      <c r="HHR89" s="235"/>
      <c r="HHS89" s="235"/>
      <c r="HHT89" s="99"/>
      <c r="HHU89" s="235"/>
      <c r="HHV89" s="235"/>
      <c r="HHW89" s="235"/>
      <c r="HHX89" s="226"/>
      <c r="HHY89" s="230"/>
      <c r="HHZ89" s="227"/>
      <c r="HIA89" s="250"/>
      <c r="HIB89" s="235"/>
      <c r="HIC89" s="235"/>
      <c r="HID89" s="235"/>
      <c r="HIE89" s="235"/>
      <c r="HIF89" s="231"/>
      <c r="HIG89" s="231"/>
      <c r="HIH89" s="232"/>
      <c r="HII89" s="235"/>
      <c r="HIJ89" s="231"/>
      <c r="HIK89" s="231"/>
      <c r="HIL89" s="231"/>
      <c r="HIM89" s="231"/>
      <c r="HIN89" s="247"/>
      <c r="HIO89" s="250"/>
      <c r="HIP89" s="235"/>
      <c r="HIQ89" s="235"/>
      <c r="HIR89" s="235"/>
      <c r="HIS89" s="99"/>
      <c r="HIT89" s="235"/>
      <c r="HIU89" s="235"/>
      <c r="HIV89" s="235"/>
      <c r="HIW89" s="226"/>
      <c r="HIX89" s="230"/>
      <c r="HIY89" s="227"/>
      <c r="HIZ89" s="250"/>
      <c r="HJA89" s="235"/>
      <c r="HJB89" s="235"/>
      <c r="HJC89" s="235"/>
      <c r="HJD89" s="235"/>
      <c r="HJE89" s="231"/>
      <c r="HJF89" s="231"/>
      <c r="HJG89" s="232"/>
      <c r="HJH89" s="235"/>
      <c r="HJI89" s="231"/>
      <c r="HJJ89" s="231"/>
      <c r="HJK89" s="231"/>
      <c r="HJL89" s="231"/>
      <c r="HJM89" s="247"/>
      <c r="HJN89" s="250"/>
      <c r="HJO89" s="235"/>
      <c r="HJP89" s="235"/>
      <c r="HJQ89" s="235"/>
      <c r="HJR89" s="99"/>
      <c r="HJS89" s="235"/>
      <c r="HJT89" s="235"/>
      <c r="HJU89" s="235"/>
      <c r="HJV89" s="226"/>
      <c r="HJW89" s="230"/>
      <c r="HJX89" s="227"/>
      <c r="HJY89" s="250"/>
      <c r="HJZ89" s="235"/>
      <c r="HKA89" s="235"/>
      <c r="HKB89" s="235"/>
      <c r="HKC89" s="235"/>
      <c r="HKD89" s="231"/>
      <c r="HKE89" s="231"/>
      <c r="HKF89" s="232"/>
      <c r="HKG89" s="235"/>
      <c r="HKH89" s="231"/>
      <c r="HKI89" s="231"/>
      <c r="HKJ89" s="231"/>
      <c r="HKK89" s="231"/>
      <c r="HKL89" s="247"/>
      <c r="HKM89" s="250"/>
      <c r="HKN89" s="235"/>
      <c r="HKO89" s="235"/>
      <c r="HKP89" s="235"/>
      <c r="HKQ89" s="99"/>
      <c r="HKR89" s="235"/>
      <c r="HKS89" s="235"/>
      <c r="HKT89" s="235"/>
      <c r="HKU89" s="226"/>
      <c r="HKV89" s="230"/>
      <c r="HKW89" s="227"/>
      <c r="HKX89" s="250"/>
      <c r="HKY89" s="235"/>
      <c r="HKZ89" s="235"/>
      <c r="HLA89" s="235"/>
      <c r="HLB89" s="235"/>
      <c r="HLC89" s="231"/>
      <c r="HLD89" s="231"/>
      <c r="HLE89" s="232"/>
      <c r="HLF89" s="235"/>
      <c r="HLG89" s="231"/>
      <c r="HLH89" s="231"/>
      <c r="HLI89" s="231"/>
      <c r="HLJ89" s="231"/>
      <c r="HLK89" s="247"/>
      <c r="HLL89" s="250"/>
      <c r="HLM89" s="235"/>
      <c r="HLN89" s="235"/>
      <c r="HLO89" s="235"/>
      <c r="HLP89" s="99"/>
      <c r="HLQ89" s="235"/>
      <c r="HLR89" s="235"/>
      <c r="HLS89" s="235"/>
      <c r="HLT89" s="226"/>
      <c r="HLU89" s="230"/>
      <c r="HLV89" s="227"/>
      <c r="HLW89" s="250"/>
      <c r="HLX89" s="235"/>
      <c r="HLY89" s="235"/>
      <c r="HLZ89" s="235"/>
      <c r="HMA89" s="235"/>
      <c r="HMB89" s="231"/>
      <c r="HMC89" s="231"/>
      <c r="HMD89" s="232"/>
      <c r="HME89" s="235"/>
      <c r="HMF89" s="231"/>
      <c r="HMG89" s="231"/>
      <c r="HMH89" s="231"/>
      <c r="HMI89" s="231"/>
      <c r="HMJ89" s="247"/>
      <c r="HMK89" s="250"/>
      <c r="HML89" s="235"/>
      <c r="HMM89" s="235"/>
      <c r="HMN89" s="235"/>
      <c r="HMO89" s="99"/>
      <c r="HMP89" s="235"/>
      <c r="HMQ89" s="235"/>
      <c r="HMR89" s="235"/>
      <c r="HMS89" s="226"/>
      <c r="HMT89" s="230"/>
      <c r="HMU89" s="227"/>
      <c r="HMV89" s="250"/>
      <c r="HMW89" s="235"/>
      <c r="HMX89" s="235"/>
      <c r="HMY89" s="235"/>
      <c r="HMZ89" s="235"/>
      <c r="HNA89" s="231"/>
      <c r="HNB89" s="231"/>
      <c r="HNC89" s="232"/>
      <c r="HND89" s="235"/>
      <c r="HNE89" s="231"/>
      <c r="HNF89" s="231"/>
      <c r="HNG89" s="231"/>
      <c r="HNH89" s="231"/>
      <c r="HNI89" s="247"/>
      <c r="HNJ89" s="250"/>
      <c r="HNK89" s="235"/>
      <c r="HNL89" s="235"/>
      <c r="HNM89" s="235"/>
      <c r="HNN89" s="99"/>
      <c r="HNO89" s="235"/>
      <c r="HNP89" s="235"/>
      <c r="HNQ89" s="235"/>
      <c r="HNR89" s="226"/>
      <c r="HNS89" s="230"/>
      <c r="HNT89" s="227"/>
      <c r="HNU89" s="250"/>
      <c r="HNV89" s="235"/>
      <c r="HNW89" s="235"/>
      <c r="HNX89" s="235"/>
      <c r="HNY89" s="235"/>
      <c r="HNZ89" s="231"/>
      <c r="HOA89" s="231"/>
      <c r="HOB89" s="232"/>
      <c r="HOC89" s="235"/>
      <c r="HOD89" s="231"/>
      <c r="HOE89" s="231"/>
      <c r="HOF89" s="231"/>
      <c r="HOG89" s="231"/>
      <c r="HOH89" s="247"/>
      <c r="HOI89" s="250"/>
      <c r="HOJ89" s="235"/>
      <c r="HOK89" s="235"/>
      <c r="HOL89" s="235"/>
      <c r="HOM89" s="99"/>
      <c r="HON89" s="235"/>
      <c r="HOO89" s="235"/>
      <c r="HOP89" s="235"/>
      <c r="HOQ89" s="226"/>
      <c r="HOR89" s="230"/>
      <c r="HOS89" s="227"/>
      <c r="HOT89" s="250"/>
      <c r="HOU89" s="235"/>
      <c r="HOV89" s="235"/>
      <c r="HOW89" s="235"/>
      <c r="HOX89" s="235"/>
      <c r="HOY89" s="231"/>
      <c r="HOZ89" s="231"/>
      <c r="HPA89" s="232"/>
      <c r="HPB89" s="235"/>
      <c r="HPC89" s="231"/>
      <c r="HPD89" s="231"/>
      <c r="HPE89" s="231"/>
      <c r="HPF89" s="231"/>
      <c r="HPG89" s="247"/>
      <c r="HPH89" s="250"/>
      <c r="HPI89" s="235"/>
      <c r="HPJ89" s="235"/>
      <c r="HPK89" s="235"/>
      <c r="HPL89" s="99"/>
      <c r="HPM89" s="235"/>
      <c r="HPN89" s="235"/>
      <c r="HPO89" s="235"/>
      <c r="HPP89" s="226"/>
      <c r="HPQ89" s="230"/>
      <c r="HPR89" s="227"/>
      <c r="HPS89" s="250"/>
      <c r="HPT89" s="235"/>
      <c r="HPU89" s="235"/>
      <c r="HPV89" s="235"/>
      <c r="HPW89" s="235"/>
      <c r="HPX89" s="231"/>
      <c r="HPY89" s="231"/>
      <c r="HPZ89" s="232"/>
      <c r="HQA89" s="235"/>
      <c r="HQB89" s="231"/>
      <c r="HQC89" s="231"/>
      <c r="HQD89" s="231"/>
      <c r="HQE89" s="231"/>
      <c r="HQF89" s="247"/>
      <c r="HQG89" s="250"/>
      <c r="HQH89" s="235"/>
      <c r="HQI89" s="235"/>
      <c r="HQJ89" s="235"/>
      <c r="HQK89" s="99"/>
      <c r="HQL89" s="235"/>
      <c r="HQM89" s="235"/>
      <c r="HQN89" s="235"/>
      <c r="HQO89" s="226"/>
      <c r="HQP89" s="230"/>
      <c r="HQQ89" s="227"/>
      <c r="HQR89" s="250"/>
      <c r="HQS89" s="235"/>
      <c r="HQT89" s="235"/>
      <c r="HQU89" s="235"/>
      <c r="HQV89" s="235"/>
      <c r="HQW89" s="231"/>
      <c r="HQX89" s="231"/>
      <c r="HQY89" s="232"/>
      <c r="HQZ89" s="235"/>
      <c r="HRA89" s="231"/>
      <c r="HRB89" s="231"/>
      <c r="HRC89" s="231"/>
      <c r="HRD89" s="231"/>
      <c r="HRE89" s="247"/>
      <c r="HRF89" s="250"/>
      <c r="HRG89" s="235"/>
      <c r="HRH89" s="235"/>
      <c r="HRI89" s="235"/>
      <c r="HRJ89" s="99"/>
      <c r="HRK89" s="235"/>
      <c r="HRL89" s="235"/>
      <c r="HRM89" s="235"/>
      <c r="HRN89" s="226"/>
      <c r="HRO89" s="230"/>
      <c r="HRP89" s="227"/>
      <c r="HRQ89" s="250"/>
      <c r="HRR89" s="235"/>
      <c r="HRS89" s="235"/>
      <c r="HRT89" s="235"/>
      <c r="HRU89" s="235"/>
      <c r="HRV89" s="231"/>
      <c r="HRW89" s="231"/>
      <c r="HRX89" s="232"/>
      <c r="HRY89" s="235"/>
      <c r="HRZ89" s="231"/>
      <c r="HSA89" s="231"/>
      <c r="HSB89" s="231"/>
      <c r="HSC89" s="231"/>
      <c r="HSD89" s="247"/>
      <c r="HSE89" s="250"/>
      <c r="HSF89" s="235"/>
      <c r="HSG89" s="235"/>
      <c r="HSH89" s="235"/>
      <c r="HSI89" s="99"/>
      <c r="HSJ89" s="235"/>
      <c r="HSK89" s="235"/>
      <c r="HSL89" s="235"/>
      <c r="HSM89" s="226"/>
      <c r="HSN89" s="230"/>
      <c r="HSO89" s="227"/>
      <c r="HSP89" s="250"/>
      <c r="HSQ89" s="235"/>
      <c r="HSR89" s="235"/>
      <c r="HSS89" s="235"/>
      <c r="HST89" s="235"/>
      <c r="HSU89" s="231"/>
      <c r="HSV89" s="231"/>
      <c r="HSW89" s="232"/>
      <c r="HSX89" s="235"/>
      <c r="HSY89" s="231"/>
      <c r="HSZ89" s="231"/>
      <c r="HTA89" s="231"/>
      <c r="HTB89" s="231"/>
      <c r="HTC89" s="247"/>
      <c r="HTD89" s="250"/>
      <c r="HTE89" s="235"/>
      <c r="HTF89" s="235"/>
      <c r="HTG89" s="235"/>
      <c r="HTH89" s="99"/>
      <c r="HTI89" s="235"/>
      <c r="HTJ89" s="235"/>
      <c r="HTK89" s="235"/>
      <c r="HTL89" s="226"/>
      <c r="HTM89" s="230"/>
      <c r="HTN89" s="227"/>
      <c r="HTO89" s="250"/>
      <c r="HTP89" s="235"/>
      <c r="HTQ89" s="235"/>
      <c r="HTR89" s="235"/>
      <c r="HTS89" s="235"/>
      <c r="HTT89" s="231"/>
      <c r="HTU89" s="231"/>
      <c r="HTV89" s="232"/>
      <c r="HTW89" s="235"/>
      <c r="HTX89" s="231"/>
      <c r="HTY89" s="231"/>
      <c r="HTZ89" s="231"/>
      <c r="HUA89" s="231"/>
      <c r="HUB89" s="247"/>
      <c r="HUC89" s="250"/>
      <c r="HUD89" s="235"/>
      <c r="HUE89" s="235"/>
      <c r="HUF89" s="235"/>
      <c r="HUG89" s="99"/>
      <c r="HUH89" s="235"/>
      <c r="HUI89" s="235"/>
      <c r="HUJ89" s="235"/>
      <c r="HUK89" s="226"/>
      <c r="HUL89" s="230"/>
      <c r="HUM89" s="227"/>
      <c r="HUN89" s="250"/>
      <c r="HUO89" s="235"/>
      <c r="HUP89" s="235"/>
      <c r="HUQ89" s="235"/>
      <c r="HUR89" s="235"/>
      <c r="HUS89" s="231"/>
      <c r="HUT89" s="231"/>
      <c r="HUU89" s="232"/>
      <c r="HUV89" s="235"/>
      <c r="HUW89" s="231"/>
      <c r="HUX89" s="231"/>
      <c r="HUY89" s="231"/>
      <c r="HUZ89" s="231"/>
      <c r="HVA89" s="247"/>
      <c r="HVB89" s="250"/>
      <c r="HVC89" s="235"/>
      <c r="HVD89" s="235"/>
      <c r="HVE89" s="235"/>
      <c r="HVF89" s="99"/>
      <c r="HVG89" s="235"/>
      <c r="HVH89" s="235"/>
      <c r="HVI89" s="235"/>
      <c r="HVJ89" s="226"/>
      <c r="HVK89" s="230"/>
      <c r="HVL89" s="227"/>
      <c r="HVM89" s="250"/>
      <c r="HVN89" s="235"/>
      <c r="HVO89" s="235"/>
      <c r="HVP89" s="235"/>
      <c r="HVQ89" s="235"/>
      <c r="HVR89" s="231"/>
      <c r="HVS89" s="231"/>
      <c r="HVT89" s="232"/>
      <c r="HVU89" s="235"/>
      <c r="HVV89" s="231"/>
      <c r="HVW89" s="231"/>
      <c r="HVX89" s="231"/>
      <c r="HVY89" s="231"/>
      <c r="HVZ89" s="247"/>
      <c r="HWA89" s="250"/>
      <c r="HWB89" s="235"/>
      <c r="HWC89" s="235"/>
      <c r="HWD89" s="235"/>
      <c r="HWE89" s="99"/>
      <c r="HWF89" s="235"/>
      <c r="HWG89" s="235"/>
      <c r="HWH89" s="235"/>
      <c r="HWI89" s="226"/>
      <c r="HWJ89" s="230"/>
      <c r="HWK89" s="227"/>
      <c r="HWL89" s="250"/>
      <c r="HWM89" s="235"/>
      <c r="HWN89" s="235"/>
      <c r="HWO89" s="235"/>
      <c r="HWP89" s="235"/>
      <c r="HWQ89" s="231"/>
      <c r="HWR89" s="231"/>
      <c r="HWS89" s="232"/>
      <c r="HWT89" s="235"/>
      <c r="HWU89" s="231"/>
      <c r="HWV89" s="231"/>
      <c r="HWW89" s="231"/>
      <c r="HWX89" s="231"/>
      <c r="HWY89" s="247"/>
      <c r="HWZ89" s="250"/>
      <c r="HXA89" s="235"/>
      <c r="HXB89" s="235"/>
      <c r="HXC89" s="235"/>
      <c r="HXD89" s="99"/>
      <c r="HXE89" s="235"/>
      <c r="HXF89" s="235"/>
      <c r="HXG89" s="235"/>
      <c r="HXH89" s="226"/>
      <c r="HXI89" s="230"/>
      <c r="HXJ89" s="227"/>
      <c r="HXK89" s="250"/>
      <c r="HXL89" s="235"/>
      <c r="HXM89" s="235"/>
      <c r="HXN89" s="235"/>
      <c r="HXO89" s="235"/>
      <c r="HXP89" s="231"/>
      <c r="HXQ89" s="231"/>
      <c r="HXR89" s="232"/>
      <c r="HXS89" s="235"/>
      <c r="HXT89" s="231"/>
      <c r="HXU89" s="231"/>
      <c r="HXV89" s="231"/>
      <c r="HXW89" s="231"/>
      <c r="HXX89" s="247"/>
      <c r="HXY89" s="250"/>
      <c r="HXZ89" s="235"/>
      <c r="HYA89" s="235"/>
      <c r="HYB89" s="235"/>
      <c r="HYC89" s="99"/>
      <c r="HYD89" s="235"/>
      <c r="HYE89" s="235"/>
      <c r="HYF89" s="235"/>
      <c r="HYG89" s="226"/>
      <c r="HYH89" s="230"/>
      <c r="HYI89" s="227"/>
      <c r="HYJ89" s="250"/>
      <c r="HYK89" s="235"/>
      <c r="HYL89" s="235"/>
      <c r="HYM89" s="235"/>
      <c r="HYN89" s="235"/>
      <c r="HYO89" s="231"/>
      <c r="HYP89" s="231"/>
      <c r="HYQ89" s="232"/>
      <c r="HYR89" s="235"/>
      <c r="HYS89" s="231"/>
      <c r="HYT89" s="231"/>
      <c r="HYU89" s="231"/>
      <c r="HYV89" s="231"/>
      <c r="HYW89" s="247"/>
      <c r="HYX89" s="250"/>
      <c r="HYY89" s="235"/>
      <c r="HYZ89" s="235"/>
      <c r="HZA89" s="235"/>
      <c r="HZB89" s="99"/>
      <c r="HZC89" s="235"/>
      <c r="HZD89" s="235"/>
      <c r="HZE89" s="235"/>
      <c r="HZF89" s="226"/>
      <c r="HZG89" s="230"/>
      <c r="HZH89" s="227"/>
      <c r="HZI89" s="250"/>
      <c r="HZJ89" s="235"/>
      <c r="HZK89" s="235"/>
      <c r="HZL89" s="235"/>
      <c r="HZM89" s="235"/>
      <c r="HZN89" s="231"/>
      <c r="HZO89" s="231"/>
      <c r="HZP89" s="232"/>
      <c r="HZQ89" s="235"/>
      <c r="HZR89" s="231"/>
      <c r="HZS89" s="231"/>
      <c r="HZT89" s="231"/>
      <c r="HZU89" s="231"/>
      <c r="HZV89" s="247"/>
      <c r="HZW89" s="250"/>
      <c r="HZX89" s="235"/>
      <c r="HZY89" s="235"/>
      <c r="HZZ89" s="235"/>
      <c r="IAA89" s="99"/>
      <c r="IAB89" s="235"/>
      <c r="IAC89" s="235"/>
      <c r="IAD89" s="235"/>
      <c r="IAE89" s="226"/>
      <c r="IAF89" s="230"/>
      <c r="IAG89" s="227"/>
      <c r="IAH89" s="250"/>
      <c r="IAI89" s="235"/>
      <c r="IAJ89" s="235"/>
      <c r="IAK89" s="235"/>
      <c r="IAL89" s="235"/>
      <c r="IAM89" s="231"/>
      <c r="IAN89" s="231"/>
      <c r="IAO89" s="232"/>
      <c r="IAP89" s="235"/>
      <c r="IAQ89" s="231"/>
      <c r="IAR89" s="231"/>
      <c r="IAS89" s="231"/>
      <c r="IAT89" s="231"/>
      <c r="IAU89" s="247"/>
      <c r="IAV89" s="250"/>
      <c r="IAW89" s="235"/>
      <c r="IAX89" s="235"/>
      <c r="IAY89" s="235"/>
      <c r="IAZ89" s="99"/>
      <c r="IBA89" s="235"/>
      <c r="IBB89" s="235"/>
      <c r="IBC89" s="235"/>
      <c r="IBD89" s="226"/>
      <c r="IBE89" s="230"/>
      <c r="IBF89" s="227"/>
      <c r="IBG89" s="250"/>
      <c r="IBH89" s="235"/>
      <c r="IBI89" s="235"/>
      <c r="IBJ89" s="235"/>
      <c r="IBK89" s="235"/>
      <c r="IBL89" s="231"/>
      <c r="IBM89" s="231"/>
      <c r="IBN89" s="232"/>
      <c r="IBO89" s="235"/>
      <c r="IBP89" s="231"/>
      <c r="IBQ89" s="231"/>
      <c r="IBR89" s="231"/>
      <c r="IBS89" s="231"/>
      <c r="IBT89" s="247"/>
      <c r="IBU89" s="250"/>
      <c r="IBV89" s="235"/>
      <c r="IBW89" s="235"/>
      <c r="IBX89" s="235"/>
      <c r="IBY89" s="99"/>
      <c r="IBZ89" s="235"/>
      <c r="ICA89" s="235"/>
      <c r="ICB89" s="235"/>
      <c r="ICC89" s="226"/>
      <c r="ICD89" s="230"/>
      <c r="ICE89" s="227"/>
      <c r="ICF89" s="250"/>
      <c r="ICG89" s="235"/>
      <c r="ICH89" s="235"/>
      <c r="ICI89" s="235"/>
      <c r="ICJ89" s="235"/>
      <c r="ICK89" s="231"/>
      <c r="ICL89" s="231"/>
      <c r="ICM89" s="232"/>
      <c r="ICN89" s="235"/>
      <c r="ICO89" s="231"/>
      <c r="ICP89" s="231"/>
      <c r="ICQ89" s="231"/>
      <c r="ICR89" s="231"/>
      <c r="ICS89" s="247"/>
      <c r="ICT89" s="250"/>
      <c r="ICU89" s="235"/>
      <c r="ICV89" s="235"/>
      <c r="ICW89" s="235"/>
      <c r="ICX89" s="99"/>
      <c r="ICY89" s="235"/>
      <c r="ICZ89" s="235"/>
      <c r="IDA89" s="235"/>
      <c r="IDB89" s="226"/>
      <c r="IDC89" s="230"/>
      <c r="IDD89" s="227"/>
      <c r="IDE89" s="250"/>
      <c r="IDF89" s="235"/>
      <c r="IDG89" s="235"/>
      <c r="IDH89" s="235"/>
      <c r="IDI89" s="235"/>
      <c r="IDJ89" s="231"/>
      <c r="IDK89" s="231"/>
      <c r="IDL89" s="232"/>
      <c r="IDM89" s="235"/>
      <c r="IDN89" s="231"/>
      <c r="IDO89" s="231"/>
      <c r="IDP89" s="231"/>
      <c r="IDQ89" s="231"/>
      <c r="IDR89" s="247"/>
      <c r="IDS89" s="250"/>
      <c r="IDT89" s="235"/>
      <c r="IDU89" s="235"/>
      <c r="IDV89" s="235"/>
      <c r="IDW89" s="99"/>
      <c r="IDX89" s="235"/>
      <c r="IDY89" s="235"/>
      <c r="IDZ89" s="235"/>
      <c r="IEA89" s="226"/>
      <c r="IEB89" s="230"/>
      <c r="IEC89" s="227"/>
      <c r="IED89" s="250"/>
      <c r="IEE89" s="235"/>
      <c r="IEF89" s="235"/>
      <c r="IEG89" s="235"/>
      <c r="IEH89" s="235"/>
      <c r="IEI89" s="231"/>
      <c r="IEJ89" s="231"/>
      <c r="IEK89" s="232"/>
      <c r="IEL89" s="235"/>
      <c r="IEM89" s="231"/>
      <c r="IEN89" s="231"/>
      <c r="IEO89" s="231"/>
      <c r="IEP89" s="231"/>
      <c r="IEQ89" s="247"/>
      <c r="IER89" s="250"/>
      <c r="IES89" s="235"/>
      <c r="IET89" s="235"/>
      <c r="IEU89" s="235"/>
      <c r="IEV89" s="99"/>
      <c r="IEW89" s="235"/>
      <c r="IEX89" s="235"/>
      <c r="IEY89" s="235"/>
      <c r="IEZ89" s="226"/>
      <c r="IFA89" s="230"/>
      <c r="IFB89" s="227"/>
      <c r="IFC89" s="250"/>
      <c r="IFD89" s="235"/>
      <c r="IFE89" s="235"/>
      <c r="IFF89" s="235"/>
      <c r="IFG89" s="235"/>
      <c r="IFH89" s="231"/>
      <c r="IFI89" s="231"/>
      <c r="IFJ89" s="232"/>
      <c r="IFK89" s="235"/>
      <c r="IFL89" s="231"/>
      <c r="IFM89" s="231"/>
      <c r="IFN89" s="231"/>
      <c r="IFO89" s="231"/>
      <c r="IFP89" s="247"/>
      <c r="IFQ89" s="250"/>
      <c r="IFR89" s="235"/>
      <c r="IFS89" s="235"/>
      <c r="IFT89" s="235"/>
      <c r="IFU89" s="99"/>
      <c r="IFV89" s="235"/>
      <c r="IFW89" s="235"/>
      <c r="IFX89" s="235"/>
      <c r="IFY89" s="226"/>
      <c r="IFZ89" s="230"/>
      <c r="IGA89" s="227"/>
      <c r="IGB89" s="250"/>
      <c r="IGC89" s="235"/>
      <c r="IGD89" s="235"/>
      <c r="IGE89" s="235"/>
      <c r="IGF89" s="235"/>
      <c r="IGG89" s="231"/>
      <c r="IGH89" s="231"/>
      <c r="IGI89" s="232"/>
      <c r="IGJ89" s="235"/>
      <c r="IGK89" s="231"/>
      <c r="IGL89" s="231"/>
      <c r="IGM89" s="231"/>
      <c r="IGN89" s="231"/>
      <c r="IGO89" s="247"/>
      <c r="IGP89" s="250"/>
      <c r="IGQ89" s="235"/>
      <c r="IGR89" s="235"/>
      <c r="IGS89" s="235"/>
      <c r="IGT89" s="99"/>
      <c r="IGU89" s="235"/>
      <c r="IGV89" s="235"/>
      <c r="IGW89" s="235"/>
      <c r="IGX89" s="226"/>
      <c r="IGY89" s="230"/>
      <c r="IGZ89" s="227"/>
      <c r="IHA89" s="250"/>
      <c r="IHB89" s="235"/>
      <c r="IHC89" s="235"/>
      <c r="IHD89" s="235"/>
      <c r="IHE89" s="235"/>
      <c r="IHF89" s="231"/>
      <c r="IHG89" s="231"/>
      <c r="IHH89" s="232"/>
      <c r="IHI89" s="235"/>
      <c r="IHJ89" s="231"/>
      <c r="IHK89" s="231"/>
      <c r="IHL89" s="231"/>
      <c r="IHM89" s="231"/>
      <c r="IHN89" s="247"/>
      <c r="IHO89" s="250"/>
      <c r="IHP89" s="235"/>
      <c r="IHQ89" s="235"/>
      <c r="IHR89" s="235"/>
      <c r="IHS89" s="99"/>
      <c r="IHT89" s="235"/>
      <c r="IHU89" s="235"/>
      <c r="IHV89" s="235"/>
      <c r="IHW89" s="226"/>
      <c r="IHX89" s="230"/>
      <c r="IHY89" s="227"/>
      <c r="IHZ89" s="250"/>
      <c r="IIA89" s="235"/>
      <c r="IIB89" s="235"/>
      <c r="IIC89" s="235"/>
      <c r="IID89" s="235"/>
      <c r="IIE89" s="231"/>
      <c r="IIF89" s="231"/>
      <c r="IIG89" s="232"/>
      <c r="IIH89" s="235"/>
      <c r="III89" s="231"/>
      <c r="IIJ89" s="231"/>
      <c r="IIK89" s="231"/>
      <c r="IIL89" s="231"/>
      <c r="IIM89" s="247"/>
      <c r="IIN89" s="250"/>
      <c r="IIO89" s="235"/>
      <c r="IIP89" s="235"/>
      <c r="IIQ89" s="235"/>
      <c r="IIR89" s="99"/>
      <c r="IIS89" s="235"/>
      <c r="IIT89" s="235"/>
      <c r="IIU89" s="235"/>
      <c r="IIV89" s="226"/>
      <c r="IIW89" s="230"/>
      <c r="IIX89" s="227"/>
      <c r="IIY89" s="250"/>
      <c r="IIZ89" s="235"/>
      <c r="IJA89" s="235"/>
      <c r="IJB89" s="235"/>
      <c r="IJC89" s="235"/>
      <c r="IJD89" s="231"/>
      <c r="IJE89" s="231"/>
      <c r="IJF89" s="232"/>
      <c r="IJG89" s="235"/>
      <c r="IJH89" s="231"/>
      <c r="IJI89" s="231"/>
      <c r="IJJ89" s="231"/>
      <c r="IJK89" s="231"/>
      <c r="IJL89" s="247"/>
      <c r="IJM89" s="250"/>
      <c r="IJN89" s="235"/>
      <c r="IJO89" s="235"/>
      <c r="IJP89" s="235"/>
      <c r="IJQ89" s="99"/>
      <c r="IJR89" s="235"/>
      <c r="IJS89" s="235"/>
      <c r="IJT89" s="235"/>
      <c r="IJU89" s="226"/>
      <c r="IJV89" s="230"/>
      <c r="IJW89" s="227"/>
      <c r="IJX89" s="250"/>
      <c r="IJY89" s="235"/>
      <c r="IJZ89" s="235"/>
      <c r="IKA89" s="235"/>
      <c r="IKB89" s="235"/>
      <c r="IKC89" s="231"/>
      <c r="IKD89" s="231"/>
      <c r="IKE89" s="232"/>
      <c r="IKF89" s="235"/>
      <c r="IKG89" s="231"/>
      <c r="IKH89" s="231"/>
      <c r="IKI89" s="231"/>
      <c r="IKJ89" s="231"/>
      <c r="IKK89" s="247"/>
      <c r="IKL89" s="250"/>
      <c r="IKM89" s="235"/>
      <c r="IKN89" s="235"/>
      <c r="IKO89" s="235"/>
      <c r="IKP89" s="99"/>
      <c r="IKQ89" s="235"/>
      <c r="IKR89" s="235"/>
      <c r="IKS89" s="235"/>
      <c r="IKT89" s="226"/>
      <c r="IKU89" s="230"/>
      <c r="IKV89" s="227"/>
      <c r="IKW89" s="250"/>
      <c r="IKX89" s="235"/>
      <c r="IKY89" s="235"/>
      <c r="IKZ89" s="235"/>
      <c r="ILA89" s="235"/>
      <c r="ILB89" s="231"/>
      <c r="ILC89" s="231"/>
      <c r="ILD89" s="232"/>
      <c r="ILE89" s="235"/>
      <c r="ILF89" s="231"/>
      <c r="ILG89" s="231"/>
      <c r="ILH89" s="231"/>
      <c r="ILI89" s="231"/>
      <c r="ILJ89" s="247"/>
      <c r="ILK89" s="250"/>
      <c r="ILL89" s="235"/>
      <c r="ILM89" s="235"/>
      <c r="ILN89" s="235"/>
      <c r="ILO89" s="99"/>
      <c r="ILP89" s="235"/>
      <c r="ILQ89" s="235"/>
      <c r="ILR89" s="235"/>
      <c r="ILS89" s="226"/>
      <c r="ILT89" s="230"/>
      <c r="ILU89" s="227"/>
      <c r="ILV89" s="250"/>
      <c r="ILW89" s="235"/>
      <c r="ILX89" s="235"/>
      <c r="ILY89" s="235"/>
      <c r="ILZ89" s="235"/>
      <c r="IMA89" s="231"/>
      <c r="IMB89" s="231"/>
      <c r="IMC89" s="232"/>
      <c r="IMD89" s="235"/>
      <c r="IME89" s="231"/>
      <c r="IMF89" s="231"/>
      <c r="IMG89" s="231"/>
      <c r="IMH89" s="231"/>
      <c r="IMI89" s="247"/>
      <c r="IMJ89" s="250"/>
      <c r="IMK89" s="235"/>
      <c r="IML89" s="235"/>
      <c r="IMM89" s="235"/>
      <c r="IMN89" s="99"/>
      <c r="IMO89" s="235"/>
      <c r="IMP89" s="235"/>
      <c r="IMQ89" s="235"/>
      <c r="IMR89" s="226"/>
      <c r="IMS89" s="230"/>
      <c r="IMT89" s="227"/>
      <c r="IMU89" s="250"/>
      <c r="IMV89" s="235"/>
      <c r="IMW89" s="235"/>
      <c r="IMX89" s="235"/>
      <c r="IMY89" s="235"/>
      <c r="IMZ89" s="231"/>
      <c r="INA89" s="231"/>
      <c r="INB89" s="232"/>
      <c r="INC89" s="235"/>
      <c r="IND89" s="231"/>
      <c r="INE89" s="231"/>
      <c r="INF89" s="231"/>
      <c r="ING89" s="231"/>
      <c r="INH89" s="247"/>
      <c r="INI89" s="250"/>
      <c r="INJ89" s="235"/>
      <c r="INK89" s="235"/>
      <c r="INL89" s="235"/>
      <c r="INM89" s="99"/>
      <c r="INN89" s="235"/>
      <c r="INO89" s="235"/>
      <c r="INP89" s="235"/>
      <c r="INQ89" s="226"/>
      <c r="INR89" s="230"/>
      <c r="INS89" s="227"/>
      <c r="INT89" s="250"/>
      <c r="INU89" s="235"/>
      <c r="INV89" s="235"/>
      <c r="INW89" s="235"/>
      <c r="INX89" s="235"/>
      <c r="INY89" s="231"/>
      <c r="INZ89" s="231"/>
      <c r="IOA89" s="232"/>
      <c r="IOB89" s="235"/>
      <c r="IOC89" s="231"/>
      <c r="IOD89" s="231"/>
      <c r="IOE89" s="231"/>
      <c r="IOF89" s="231"/>
      <c r="IOG89" s="247"/>
      <c r="IOH89" s="250"/>
      <c r="IOI89" s="235"/>
      <c r="IOJ89" s="235"/>
      <c r="IOK89" s="235"/>
      <c r="IOL89" s="99"/>
      <c r="IOM89" s="235"/>
      <c r="ION89" s="235"/>
      <c r="IOO89" s="235"/>
      <c r="IOP89" s="226"/>
      <c r="IOQ89" s="230"/>
      <c r="IOR89" s="227"/>
      <c r="IOS89" s="250"/>
      <c r="IOT89" s="235"/>
      <c r="IOU89" s="235"/>
      <c r="IOV89" s="235"/>
      <c r="IOW89" s="235"/>
      <c r="IOX89" s="231"/>
      <c r="IOY89" s="231"/>
      <c r="IOZ89" s="232"/>
      <c r="IPA89" s="235"/>
      <c r="IPB89" s="231"/>
      <c r="IPC89" s="231"/>
      <c r="IPD89" s="231"/>
      <c r="IPE89" s="231"/>
      <c r="IPF89" s="247"/>
      <c r="IPG89" s="250"/>
      <c r="IPH89" s="235"/>
      <c r="IPI89" s="235"/>
      <c r="IPJ89" s="235"/>
      <c r="IPK89" s="99"/>
      <c r="IPL89" s="235"/>
      <c r="IPM89" s="235"/>
      <c r="IPN89" s="235"/>
      <c r="IPO89" s="226"/>
      <c r="IPP89" s="230"/>
      <c r="IPQ89" s="227"/>
      <c r="IPR89" s="250"/>
      <c r="IPS89" s="235"/>
      <c r="IPT89" s="235"/>
      <c r="IPU89" s="235"/>
      <c r="IPV89" s="235"/>
      <c r="IPW89" s="231"/>
      <c r="IPX89" s="231"/>
      <c r="IPY89" s="232"/>
      <c r="IPZ89" s="235"/>
      <c r="IQA89" s="231"/>
      <c r="IQB89" s="231"/>
      <c r="IQC89" s="231"/>
      <c r="IQD89" s="231"/>
      <c r="IQE89" s="247"/>
      <c r="IQF89" s="250"/>
      <c r="IQG89" s="235"/>
      <c r="IQH89" s="235"/>
      <c r="IQI89" s="235"/>
      <c r="IQJ89" s="99"/>
      <c r="IQK89" s="235"/>
      <c r="IQL89" s="235"/>
      <c r="IQM89" s="235"/>
      <c r="IQN89" s="226"/>
      <c r="IQO89" s="230"/>
      <c r="IQP89" s="227"/>
      <c r="IQQ89" s="250"/>
      <c r="IQR89" s="235"/>
      <c r="IQS89" s="235"/>
      <c r="IQT89" s="235"/>
      <c r="IQU89" s="235"/>
      <c r="IQV89" s="231"/>
      <c r="IQW89" s="231"/>
      <c r="IQX89" s="232"/>
      <c r="IQY89" s="235"/>
      <c r="IQZ89" s="231"/>
      <c r="IRA89" s="231"/>
      <c r="IRB89" s="231"/>
      <c r="IRC89" s="231"/>
      <c r="IRD89" s="247"/>
      <c r="IRE89" s="250"/>
      <c r="IRF89" s="235"/>
      <c r="IRG89" s="235"/>
      <c r="IRH89" s="235"/>
      <c r="IRI89" s="99"/>
      <c r="IRJ89" s="235"/>
      <c r="IRK89" s="235"/>
      <c r="IRL89" s="235"/>
      <c r="IRM89" s="226"/>
      <c r="IRN89" s="230"/>
      <c r="IRO89" s="227"/>
      <c r="IRP89" s="250"/>
      <c r="IRQ89" s="235"/>
      <c r="IRR89" s="235"/>
      <c r="IRS89" s="235"/>
      <c r="IRT89" s="235"/>
      <c r="IRU89" s="231"/>
      <c r="IRV89" s="231"/>
      <c r="IRW89" s="232"/>
      <c r="IRX89" s="235"/>
      <c r="IRY89" s="231"/>
      <c r="IRZ89" s="231"/>
      <c r="ISA89" s="231"/>
      <c r="ISB89" s="231"/>
      <c r="ISC89" s="247"/>
      <c r="ISD89" s="250"/>
      <c r="ISE89" s="235"/>
      <c r="ISF89" s="235"/>
      <c r="ISG89" s="235"/>
      <c r="ISH89" s="99"/>
      <c r="ISI89" s="235"/>
      <c r="ISJ89" s="235"/>
      <c r="ISK89" s="235"/>
      <c r="ISL89" s="226"/>
      <c r="ISM89" s="230"/>
      <c r="ISN89" s="227"/>
      <c r="ISO89" s="250"/>
      <c r="ISP89" s="235"/>
      <c r="ISQ89" s="235"/>
      <c r="ISR89" s="235"/>
      <c r="ISS89" s="235"/>
      <c r="IST89" s="231"/>
      <c r="ISU89" s="231"/>
      <c r="ISV89" s="232"/>
      <c r="ISW89" s="235"/>
      <c r="ISX89" s="231"/>
      <c r="ISY89" s="231"/>
      <c r="ISZ89" s="231"/>
      <c r="ITA89" s="231"/>
      <c r="ITB89" s="247"/>
      <c r="ITC89" s="250"/>
      <c r="ITD89" s="235"/>
      <c r="ITE89" s="235"/>
      <c r="ITF89" s="235"/>
      <c r="ITG89" s="99"/>
      <c r="ITH89" s="235"/>
      <c r="ITI89" s="235"/>
      <c r="ITJ89" s="235"/>
      <c r="ITK89" s="226"/>
      <c r="ITL89" s="230"/>
      <c r="ITM89" s="227"/>
      <c r="ITN89" s="250"/>
      <c r="ITO89" s="235"/>
      <c r="ITP89" s="235"/>
      <c r="ITQ89" s="235"/>
      <c r="ITR89" s="235"/>
      <c r="ITS89" s="231"/>
      <c r="ITT89" s="231"/>
      <c r="ITU89" s="232"/>
      <c r="ITV89" s="235"/>
      <c r="ITW89" s="231"/>
      <c r="ITX89" s="231"/>
      <c r="ITY89" s="231"/>
      <c r="ITZ89" s="231"/>
      <c r="IUA89" s="247"/>
      <c r="IUB89" s="250"/>
      <c r="IUC89" s="235"/>
      <c r="IUD89" s="235"/>
      <c r="IUE89" s="235"/>
      <c r="IUF89" s="99"/>
      <c r="IUG89" s="235"/>
      <c r="IUH89" s="235"/>
      <c r="IUI89" s="235"/>
      <c r="IUJ89" s="226"/>
      <c r="IUK89" s="230"/>
      <c r="IUL89" s="227"/>
      <c r="IUM89" s="250"/>
      <c r="IUN89" s="235"/>
      <c r="IUO89" s="235"/>
      <c r="IUP89" s="235"/>
      <c r="IUQ89" s="235"/>
      <c r="IUR89" s="231"/>
      <c r="IUS89" s="231"/>
      <c r="IUT89" s="232"/>
      <c r="IUU89" s="235"/>
      <c r="IUV89" s="231"/>
      <c r="IUW89" s="231"/>
      <c r="IUX89" s="231"/>
      <c r="IUY89" s="231"/>
      <c r="IUZ89" s="247"/>
      <c r="IVA89" s="250"/>
      <c r="IVB89" s="235"/>
      <c r="IVC89" s="235"/>
      <c r="IVD89" s="235"/>
      <c r="IVE89" s="99"/>
      <c r="IVF89" s="235"/>
      <c r="IVG89" s="235"/>
      <c r="IVH89" s="235"/>
      <c r="IVI89" s="226"/>
      <c r="IVJ89" s="230"/>
      <c r="IVK89" s="227"/>
      <c r="IVL89" s="250"/>
      <c r="IVM89" s="235"/>
      <c r="IVN89" s="235"/>
      <c r="IVO89" s="235"/>
      <c r="IVP89" s="235"/>
      <c r="IVQ89" s="231"/>
      <c r="IVR89" s="231"/>
      <c r="IVS89" s="232"/>
      <c r="IVT89" s="235"/>
      <c r="IVU89" s="231"/>
      <c r="IVV89" s="231"/>
      <c r="IVW89" s="231"/>
      <c r="IVX89" s="231"/>
      <c r="IVY89" s="247"/>
      <c r="IVZ89" s="250"/>
      <c r="IWA89" s="235"/>
      <c r="IWB89" s="235"/>
      <c r="IWC89" s="235"/>
      <c r="IWD89" s="99"/>
      <c r="IWE89" s="235"/>
      <c r="IWF89" s="235"/>
      <c r="IWG89" s="235"/>
      <c r="IWH89" s="226"/>
      <c r="IWI89" s="230"/>
      <c r="IWJ89" s="227"/>
      <c r="IWK89" s="250"/>
      <c r="IWL89" s="235"/>
      <c r="IWM89" s="235"/>
      <c r="IWN89" s="235"/>
      <c r="IWO89" s="235"/>
      <c r="IWP89" s="231"/>
      <c r="IWQ89" s="231"/>
      <c r="IWR89" s="232"/>
      <c r="IWS89" s="235"/>
      <c r="IWT89" s="231"/>
      <c r="IWU89" s="231"/>
      <c r="IWV89" s="231"/>
      <c r="IWW89" s="231"/>
      <c r="IWX89" s="247"/>
      <c r="IWY89" s="250"/>
      <c r="IWZ89" s="235"/>
      <c r="IXA89" s="235"/>
      <c r="IXB89" s="235"/>
      <c r="IXC89" s="99"/>
      <c r="IXD89" s="235"/>
      <c r="IXE89" s="235"/>
      <c r="IXF89" s="235"/>
      <c r="IXG89" s="226"/>
      <c r="IXH89" s="230"/>
      <c r="IXI89" s="227"/>
      <c r="IXJ89" s="250"/>
      <c r="IXK89" s="235"/>
      <c r="IXL89" s="235"/>
      <c r="IXM89" s="235"/>
      <c r="IXN89" s="235"/>
      <c r="IXO89" s="231"/>
      <c r="IXP89" s="231"/>
      <c r="IXQ89" s="232"/>
      <c r="IXR89" s="235"/>
      <c r="IXS89" s="231"/>
      <c r="IXT89" s="231"/>
      <c r="IXU89" s="231"/>
      <c r="IXV89" s="231"/>
      <c r="IXW89" s="247"/>
      <c r="IXX89" s="250"/>
      <c r="IXY89" s="235"/>
      <c r="IXZ89" s="235"/>
      <c r="IYA89" s="235"/>
      <c r="IYB89" s="99"/>
      <c r="IYC89" s="235"/>
      <c r="IYD89" s="235"/>
      <c r="IYE89" s="235"/>
      <c r="IYF89" s="226"/>
      <c r="IYG89" s="230"/>
      <c r="IYH89" s="227"/>
      <c r="IYI89" s="250"/>
      <c r="IYJ89" s="235"/>
      <c r="IYK89" s="235"/>
      <c r="IYL89" s="235"/>
      <c r="IYM89" s="235"/>
      <c r="IYN89" s="231"/>
      <c r="IYO89" s="231"/>
      <c r="IYP89" s="232"/>
      <c r="IYQ89" s="235"/>
      <c r="IYR89" s="231"/>
      <c r="IYS89" s="231"/>
      <c r="IYT89" s="231"/>
      <c r="IYU89" s="231"/>
      <c r="IYV89" s="247"/>
      <c r="IYW89" s="250"/>
      <c r="IYX89" s="235"/>
      <c r="IYY89" s="235"/>
      <c r="IYZ89" s="235"/>
      <c r="IZA89" s="99"/>
      <c r="IZB89" s="235"/>
      <c r="IZC89" s="235"/>
      <c r="IZD89" s="235"/>
      <c r="IZE89" s="226"/>
      <c r="IZF89" s="230"/>
      <c r="IZG89" s="227"/>
      <c r="IZH89" s="250"/>
      <c r="IZI89" s="235"/>
      <c r="IZJ89" s="235"/>
      <c r="IZK89" s="235"/>
      <c r="IZL89" s="235"/>
      <c r="IZM89" s="231"/>
      <c r="IZN89" s="231"/>
      <c r="IZO89" s="232"/>
      <c r="IZP89" s="235"/>
      <c r="IZQ89" s="231"/>
      <c r="IZR89" s="231"/>
      <c r="IZS89" s="231"/>
      <c r="IZT89" s="231"/>
      <c r="IZU89" s="247"/>
      <c r="IZV89" s="250"/>
      <c r="IZW89" s="235"/>
      <c r="IZX89" s="235"/>
      <c r="IZY89" s="235"/>
      <c r="IZZ89" s="99"/>
      <c r="JAA89" s="235"/>
      <c r="JAB89" s="235"/>
      <c r="JAC89" s="235"/>
      <c r="JAD89" s="226"/>
      <c r="JAE89" s="230"/>
      <c r="JAF89" s="227"/>
      <c r="JAG89" s="250"/>
      <c r="JAH89" s="235"/>
      <c r="JAI89" s="235"/>
      <c r="JAJ89" s="235"/>
      <c r="JAK89" s="235"/>
      <c r="JAL89" s="231"/>
      <c r="JAM89" s="231"/>
      <c r="JAN89" s="232"/>
      <c r="JAO89" s="235"/>
      <c r="JAP89" s="231"/>
      <c r="JAQ89" s="231"/>
      <c r="JAR89" s="231"/>
      <c r="JAS89" s="231"/>
      <c r="JAT89" s="247"/>
      <c r="JAU89" s="250"/>
      <c r="JAV89" s="235"/>
      <c r="JAW89" s="235"/>
      <c r="JAX89" s="235"/>
      <c r="JAY89" s="99"/>
      <c r="JAZ89" s="235"/>
      <c r="JBA89" s="235"/>
      <c r="JBB89" s="235"/>
      <c r="JBC89" s="226"/>
      <c r="JBD89" s="230"/>
      <c r="JBE89" s="227"/>
      <c r="JBF89" s="250"/>
      <c r="JBG89" s="235"/>
      <c r="JBH89" s="235"/>
      <c r="JBI89" s="235"/>
      <c r="JBJ89" s="235"/>
      <c r="JBK89" s="231"/>
      <c r="JBL89" s="231"/>
      <c r="JBM89" s="232"/>
      <c r="JBN89" s="235"/>
      <c r="JBO89" s="231"/>
      <c r="JBP89" s="231"/>
      <c r="JBQ89" s="231"/>
      <c r="JBR89" s="231"/>
      <c r="JBS89" s="247"/>
      <c r="JBT89" s="250"/>
      <c r="JBU89" s="235"/>
      <c r="JBV89" s="235"/>
      <c r="JBW89" s="235"/>
      <c r="JBX89" s="99"/>
      <c r="JBY89" s="235"/>
      <c r="JBZ89" s="235"/>
      <c r="JCA89" s="235"/>
      <c r="JCB89" s="226"/>
      <c r="JCC89" s="230"/>
      <c r="JCD89" s="227"/>
      <c r="JCE89" s="250"/>
      <c r="JCF89" s="235"/>
      <c r="JCG89" s="235"/>
      <c r="JCH89" s="235"/>
      <c r="JCI89" s="235"/>
      <c r="JCJ89" s="231"/>
      <c r="JCK89" s="231"/>
      <c r="JCL89" s="232"/>
      <c r="JCM89" s="235"/>
      <c r="JCN89" s="231"/>
      <c r="JCO89" s="231"/>
      <c r="JCP89" s="231"/>
      <c r="JCQ89" s="231"/>
      <c r="JCR89" s="247"/>
      <c r="JCS89" s="250"/>
      <c r="JCT89" s="235"/>
      <c r="JCU89" s="235"/>
      <c r="JCV89" s="235"/>
      <c r="JCW89" s="99"/>
      <c r="JCX89" s="235"/>
      <c r="JCY89" s="235"/>
      <c r="JCZ89" s="235"/>
      <c r="JDA89" s="226"/>
      <c r="JDB89" s="230"/>
      <c r="JDC89" s="227"/>
      <c r="JDD89" s="250"/>
      <c r="JDE89" s="235"/>
      <c r="JDF89" s="235"/>
      <c r="JDG89" s="235"/>
      <c r="JDH89" s="235"/>
      <c r="JDI89" s="231"/>
      <c r="JDJ89" s="231"/>
      <c r="JDK89" s="232"/>
      <c r="JDL89" s="235"/>
      <c r="JDM89" s="231"/>
      <c r="JDN89" s="231"/>
      <c r="JDO89" s="231"/>
      <c r="JDP89" s="231"/>
      <c r="JDQ89" s="247"/>
      <c r="JDR89" s="250"/>
      <c r="JDS89" s="235"/>
      <c r="JDT89" s="235"/>
      <c r="JDU89" s="235"/>
      <c r="JDV89" s="99"/>
      <c r="JDW89" s="235"/>
      <c r="JDX89" s="235"/>
      <c r="JDY89" s="235"/>
      <c r="JDZ89" s="226"/>
      <c r="JEA89" s="230"/>
      <c r="JEB89" s="227"/>
      <c r="JEC89" s="250"/>
      <c r="JED89" s="235"/>
      <c r="JEE89" s="235"/>
      <c r="JEF89" s="235"/>
      <c r="JEG89" s="235"/>
      <c r="JEH89" s="231"/>
      <c r="JEI89" s="231"/>
      <c r="JEJ89" s="232"/>
      <c r="JEK89" s="235"/>
      <c r="JEL89" s="231"/>
      <c r="JEM89" s="231"/>
      <c r="JEN89" s="231"/>
      <c r="JEO89" s="231"/>
      <c r="JEP89" s="247"/>
      <c r="JEQ89" s="250"/>
      <c r="JER89" s="235"/>
      <c r="JES89" s="235"/>
      <c r="JET89" s="235"/>
      <c r="JEU89" s="99"/>
      <c r="JEV89" s="235"/>
      <c r="JEW89" s="235"/>
      <c r="JEX89" s="235"/>
      <c r="JEY89" s="226"/>
      <c r="JEZ89" s="230"/>
      <c r="JFA89" s="227"/>
      <c r="JFB89" s="250"/>
      <c r="JFC89" s="235"/>
      <c r="JFD89" s="235"/>
      <c r="JFE89" s="235"/>
      <c r="JFF89" s="235"/>
      <c r="JFG89" s="231"/>
      <c r="JFH89" s="231"/>
      <c r="JFI89" s="232"/>
      <c r="JFJ89" s="235"/>
      <c r="JFK89" s="231"/>
      <c r="JFL89" s="231"/>
      <c r="JFM89" s="231"/>
      <c r="JFN89" s="231"/>
      <c r="JFO89" s="247"/>
      <c r="JFP89" s="250"/>
      <c r="JFQ89" s="235"/>
      <c r="JFR89" s="235"/>
      <c r="JFS89" s="235"/>
      <c r="JFT89" s="99"/>
      <c r="JFU89" s="235"/>
      <c r="JFV89" s="235"/>
      <c r="JFW89" s="235"/>
      <c r="JFX89" s="226"/>
      <c r="JFY89" s="230"/>
      <c r="JFZ89" s="227"/>
      <c r="JGA89" s="250"/>
      <c r="JGB89" s="235"/>
      <c r="JGC89" s="235"/>
      <c r="JGD89" s="235"/>
      <c r="JGE89" s="235"/>
      <c r="JGF89" s="231"/>
      <c r="JGG89" s="231"/>
      <c r="JGH89" s="232"/>
      <c r="JGI89" s="235"/>
      <c r="JGJ89" s="231"/>
      <c r="JGK89" s="231"/>
      <c r="JGL89" s="231"/>
      <c r="JGM89" s="231"/>
      <c r="JGN89" s="247"/>
      <c r="JGO89" s="250"/>
      <c r="JGP89" s="235"/>
      <c r="JGQ89" s="235"/>
      <c r="JGR89" s="235"/>
      <c r="JGS89" s="99"/>
      <c r="JGT89" s="235"/>
      <c r="JGU89" s="235"/>
      <c r="JGV89" s="235"/>
      <c r="JGW89" s="226"/>
      <c r="JGX89" s="230"/>
      <c r="JGY89" s="227"/>
      <c r="JGZ89" s="250"/>
      <c r="JHA89" s="235"/>
      <c r="JHB89" s="235"/>
      <c r="JHC89" s="235"/>
      <c r="JHD89" s="235"/>
      <c r="JHE89" s="231"/>
      <c r="JHF89" s="231"/>
      <c r="JHG89" s="232"/>
      <c r="JHH89" s="235"/>
      <c r="JHI89" s="231"/>
      <c r="JHJ89" s="231"/>
      <c r="JHK89" s="231"/>
      <c r="JHL89" s="231"/>
      <c r="JHM89" s="247"/>
      <c r="JHN89" s="250"/>
      <c r="JHO89" s="235"/>
      <c r="JHP89" s="235"/>
      <c r="JHQ89" s="235"/>
      <c r="JHR89" s="99"/>
      <c r="JHS89" s="235"/>
      <c r="JHT89" s="235"/>
      <c r="JHU89" s="235"/>
      <c r="JHV89" s="226"/>
      <c r="JHW89" s="230"/>
      <c r="JHX89" s="227"/>
      <c r="JHY89" s="250"/>
      <c r="JHZ89" s="235"/>
      <c r="JIA89" s="235"/>
      <c r="JIB89" s="235"/>
      <c r="JIC89" s="235"/>
      <c r="JID89" s="231"/>
      <c r="JIE89" s="231"/>
      <c r="JIF89" s="232"/>
      <c r="JIG89" s="235"/>
      <c r="JIH89" s="231"/>
      <c r="JII89" s="231"/>
      <c r="JIJ89" s="231"/>
      <c r="JIK89" s="231"/>
      <c r="JIL89" s="247"/>
      <c r="JIM89" s="250"/>
      <c r="JIN89" s="235"/>
      <c r="JIO89" s="235"/>
      <c r="JIP89" s="235"/>
      <c r="JIQ89" s="99"/>
      <c r="JIR89" s="235"/>
      <c r="JIS89" s="235"/>
      <c r="JIT89" s="235"/>
      <c r="JIU89" s="226"/>
      <c r="JIV89" s="230"/>
      <c r="JIW89" s="227"/>
      <c r="JIX89" s="250"/>
      <c r="JIY89" s="235"/>
      <c r="JIZ89" s="235"/>
      <c r="JJA89" s="235"/>
      <c r="JJB89" s="235"/>
      <c r="JJC89" s="231"/>
      <c r="JJD89" s="231"/>
      <c r="JJE89" s="232"/>
      <c r="JJF89" s="235"/>
      <c r="JJG89" s="231"/>
      <c r="JJH89" s="231"/>
      <c r="JJI89" s="231"/>
      <c r="JJJ89" s="231"/>
      <c r="JJK89" s="247"/>
      <c r="JJL89" s="250"/>
      <c r="JJM89" s="235"/>
      <c r="JJN89" s="235"/>
      <c r="JJO89" s="235"/>
      <c r="JJP89" s="99"/>
      <c r="JJQ89" s="235"/>
      <c r="JJR89" s="235"/>
      <c r="JJS89" s="235"/>
      <c r="JJT89" s="226"/>
      <c r="JJU89" s="230"/>
      <c r="JJV89" s="227"/>
      <c r="JJW89" s="250"/>
      <c r="JJX89" s="235"/>
      <c r="JJY89" s="235"/>
      <c r="JJZ89" s="235"/>
      <c r="JKA89" s="235"/>
      <c r="JKB89" s="231"/>
      <c r="JKC89" s="231"/>
      <c r="JKD89" s="232"/>
      <c r="JKE89" s="235"/>
      <c r="JKF89" s="231"/>
      <c r="JKG89" s="231"/>
      <c r="JKH89" s="231"/>
      <c r="JKI89" s="231"/>
      <c r="JKJ89" s="247"/>
      <c r="JKK89" s="250"/>
      <c r="JKL89" s="235"/>
      <c r="JKM89" s="235"/>
      <c r="JKN89" s="235"/>
      <c r="JKO89" s="99"/>
      <c r="JKP89" s="235"/>
      <c r="JKQ89" s="235"/>
      <c r="JKR89" s="235"/>
      <c r="JKS89" s="226"/>
      <c r="JKT89" s="230"/>
      <c r="JKU89" s="227"/>
      <c r="JKV89" s="250"/>
      <c r="JKW89" s="235"/>
      <c r="JKX89" s="235"/>
      <c r="JKY89" s="235"/>
      <c r="JKZ89" s="235"/>
      <c r="JLA89" s="231"/>
      <c r="JLB89" s="231"/>
      <c r="JLC89" s="232"/>
      <c r="JLD89" s="235"/>
      <c r="JLE89" s="231"/>
      <c r="JLF89" s="231"/>
      <c r="JLG89" s="231"/>
      <c r="JLH89" s="231"/>
      <c r="JLI89" s="247"/>
      <c r="JLJ89" s="250"/>
      <c r="JLK89" s="235"/>
      <c r="JLL89" s="235"/>
      <c r="JLM89" s="235"/>
      <c r="JLN89" s="99"/>
      <c r="JLO89" s="235"/>
      <c r="JLP89" s="235"/>
      <c r="JLQ89" s="235"/>
      <c r="JLR89" s="226"/>
      <c r="JLS89" s="230"/>
      <c r="JLT89" s="227"/>
      <c r="JLU89" s="250"/>
      <c r="JLV89" s="235"/>
      <c r="JLW89" s="235"/>
      <c r="JLX89" s="235"/>
      <c r="JLY89" s="235"/>
      <c r="JLZ89" s="231"/>
      <c r="JMA89" s="231"/>
      <c r="JMB89" s="232"/>
      <c r="JMC89" s="235"/>
      <c r="JMD89" s="231"/>
      <c r="JME89" s="231"/>
      <c r="JMF89" s="231"/>
      <c r="JMG89" s="231"/>
      <c r="JMH89" s="247"/>
      <c r="JMI89" s="250"/>
      <c r="JMJ89" s="235"/>
      <c r="JMK89" s="235"/>
      <c r="JML89" s="235"/>
      <c r="JMM89" s="99"/>
      <c r="JMN89" s="235"/>
      <c r="JMO89" s="235"/>
      <c r="JMP89" s="235"/>
      <c r="JMQ89" s="226"/>
      <c r="JMR89" s="230"/>
      <c r="JMS89" s="227"/>
      <c r="JMT89" s="250"/>
      <c r="JMU89" s="235"/>
      <c r="JMV89" s="235"/>
      <c r="JMW89" s="235"/>
      <c r="JMX89" s="235"/>
      <c r="JMY89" s="231"/>
      <c r="JMZ89" s="231"/>
      <c r="JNA89" s="232"/>
      <c r="JNB89" s="235"/>
      <c r="JNC89" s="231"/>
      <c r="JND89" s="231"/>
      <c r="JNE89" s="231"/>
      <c r="JNF89" s="231"/>
      <c r="JNG89" s="247"/>
      <c r="JNH89" s="250"/>
      <c r="JNI89" s="235"/>
      <c r="JNJ89" s="235"/>
      <c r="JNK89" s="235"/>
      <c r="JNL89" s="99"/>
      <c r="JNM89" s="235"/>
      <c r="JNN89" s="235"/>
      <c r="JNO89" s="235"/>
      <c r="JNP89" s="226"/>
      <c r="JNQ89" s="230"/>
      <c r="JNR89" s="227"/>
      <c r="JNS89" s="250"/>
      <c r="JNT89" s="235"/>
      <c r="JNU89" s="235"/>
      <c r="JNV89" s="235"/>
      <c r="JNW89" s="235"/>
      <c r="JNX89" s="231"/>
      <c r="JNY89" s="231"/>
      <c r="JNZ89" s="232"/>
      <c r="JOA89" s="235"/>
      <c r="JOB89" s="231"/>
      <c r="JOC89" s="231"/>
      <c r="JOD89" s="231"/>
      <c r="JOE89" s="231"/>
      <c r="JOF89" s="247"/>
      <c r="JOG89" s="250"/>
      <c r="JOH89" s="235"/>
      <c r="JOI89" s="235"/>
      <c r="JOJ89" s="235"/>
      <c r="JOK89" s="99"/>
      <c r="JOL89" s="235"/>
      <c r="JOM89" s="235"/>
      <c r="JON89" s="235"/>
      <c r="JOO89" s="226"/>
      <c r="JOP89" s="230"/>
      <c r="JOQ89" s="227"/>
      <c r="JOR89" s="250"/>
      <c r="JOS89" s="235"/>
      <c r="JOT89" s="235"/>
      <c r="JOU89" s="235"/>
      <c r="JOV89" s="235"/>
      <c r="JOW89" s="231"/>
      <c r="JOX89" s="231"/>
      <c r="JOY89" s="232"/>
      <c r="JOZ89" s="235"/>
      <c r="JPA89" s="231"/>
      <c r="JPB89" s="231"/>
      <c r="JPC89" s="231"/>
      <c r="JPD89" s="231"/>
      <c r="JPE89" s="247"/>
      <c r="JPF89" s="250"/>
      <c r="JPG89" s="235"/>
      <c r="JPH89" s="235"/>
      <c r="JPI89" s="235"/>
      <c r="JPJ89" s="99"/>
      <c r="JPK89" s="235"/>
      <c r="JPL89" s="235"/>
      <c r="JPM89" s="235"/>
      <c r="JPN89" s="226"/>
      <c r="JPO89" s="230"/>
      <c r="JPP89" s="227"/>
      <c r="JPQ89" s="250"/>
      <c r="JPR89" s="235"/>
      <c r="JPS89" s="235"/>
      <c r="JPT89" s="235"/>
      <c r="JPU89" s="235"/>
      <c r="JPV89" s="231"/>
      <c r="JPW89" s="231"/>
      <c r="JPX89" s="232"/>
      <c r="JPY89" s="235"/>
      <c r="JPZ89" s="231"/>
      <c r="JQA89" s="231"/>
      <c r="JQB89" s="231"/>
      <c r="JQC89" s="231"/>
      <c r="JQD89" s="247"/>
      <c r="JQE89" s="250"/>
      <c r="JQF89" s="235"/>
      <c r="JQG89" s="235"/>
      <c r="JQH89" s="235"/>
      <c r="JQI89" s="99"/>
      <c r="JQJ89" s="235"/>
      <c r="JQK89" s="235"/>
      <c r="JQL89" s="235"/>
      <c r="JQM89" s="226"/>
      <c r="JQN89" s="230"/>
      <c r="JQO89" s="227"/>
      <c r="JQP89" s="250"/>
      <c r="JQQ89" s="235"/>
      <c r="JQR89" s="235"/>
      <c r="JQS89" s="235"/>
      <c r="JQT89" s="235"/>
      <c r="JQU89" s="231"/>
      <c r="JQV89" s="231"/>
      <c r="JQW89" s="232"/>
      <c r="JQX89" s="235"/>
      <c r="JQY89" s="231"/>
      <c r="JQZ89" s="231"/>
      <c r="JRA89" s="231"/>
      <c r="JRB89" s="231"/>
      <c r="JRC89" s="247"/>
      <c r="JRD89" s="250"/>
      <c r="JRE89" s="235"/>
      <c r="JRF89" s="235"/>
      <c r="JRG89" s="235"/>
      <c r="JRH89" s="99"/>
      <c r="JRI89" s="235"/>
      <c r="JRJ89" s="235"/>
      <c r="JRK89" s="235"/>
      <c r="JRL89" s="226"/>
      <c r="JRM89" s="230"/>
      <c r="JRN89" s="227"/>
      <c r="JRO89" s="250"/>
      <c r="JRP89" s="235"/>
      <c r="JRQ89" s="235"/>
      <c r="JRR89" s="235"/>
      <c r="JRS89" s="235"/>
      <c r="JRT89" s="231"/>
      <c r="JRU89" s="231"/>
      <c r="JRV89" s="232"/>
      <c r="JRW89" s="235"/>
      <c r="JRX89" s="231"/>
      <c r="JRY89" s="231"/>
      <c r="JRZ89" s="231"/>
      <c r="JSA89" s="231"/>
      <c r="JSB89" s="247"/>
      <c r="JSC89" s="250"/>
      <c r="JSD89" s="235"/>
      <c r="JSE89" s="235"/>
      <c r="JSF89" s="235"/>
      <c r="JSG89" s="99"/>
      <c r="JSH89" s="235"/>
      <c r="JSI89" s="235"/>
      <c r="JSJ89" s="235"/>
      <c r="JSK89" s="226"/>
      <c r="JSL89" s="230"/>
      <c r="JSM89" s="227"/>
      <c r="JSN89" s="250"/>
      <c r="JSO89" s="235"/>
      <c r="JSP89" s="235"/>
      <c r="JSQ89" s="235"/>
      <c r="JSR89" s="235"/>
      <c r="JSS89" s="231"/>
      <c r="JST89" s="231"/>
      <c r="JSU89" s="232"/>
      <c r="JSV89" s="235"/>
      <c r="JSW89" s="231"/>
      <c r="JSX89" s="231"/>
      <c r="JSY89" s="231"/>
      <c r="JSZ89" s="231"/>
      <c r="JTA89" s="247"/>
      <c r="JTB89" s="250"/>
      <c r="JTC89" s="235"/>
      <c r="JTD89" s="235"/>
      <c r="JTE89" s="235"/>
      <c r="JTF89" s="99"/>
      <c r="JTG89" s="235"/>
      <c r="JTH89" s="235"/>
      <c r="JTI89" s="235"/>
      <c r="JTJ89" s="226"/>
      <c r="JTK89" s="230"/>
      <c r="JTL89" s="227"/>
      <c r="JTM89" s="250"/>
      <c r="JTN89" s="235"/>
      <c r="JTO89" s="235"/>
      <c r="JTP89" s="235"/>
      <c r="JTQ89" s="235"/>
      <c r="JTR89" s="231"/>
      <c r="JTS89" s="231"/>
      <c r="JTT89" s="232"/>
      <c r="JTU89" s="235"/>
      <c r="JTV89" s="231"/>
      <c r="JTW89" s="231"/>
      <c r="JTX89" s="231"/>
      <c r="JTY89" s="231"/>
      <c r="JTZ89" s="247"/>
      <c r="JUA89" s="250"/>
      <c r="JUB89" s="235"/>
      <c r="JUC89" s="235"/>
      <c r="JUD89" s="235"/>
      <c r="JUE89" s="99"/>
      <c r="JUF89" s="235"/>
      <c r="JUG89" s="235"/>
      <c r="JUH89" s="235"/>
      <c r="JUI89" s="226"/>
      <c r="JUJ89" s="230"/>
      <c r="JUK89" s="227"/>
      <c r="JUL89" s="250"/>
      <c r="JUM89" s="235"/>
      <c r="JUN89" s="235"/>
      <c r="JUO89" s="235"/>
      <c r="JUP89" s="235"/>
      <c r="JUQ89" s="231"/>
      <c r="JUR89" s="231"/>
      <c r="JUS89" s="232"/>
      <c r="JUT89" s="235"/>
      <c r="JUU89" s="231"/>
      <c r="JUV89" s="231"/>
      <c r="JUW89" s="231"/>
      <c r="JUX89" s="231"/>
      <c r="JUY89" s="247"/>
      <c r="JUZ89" s="250"/>
      <c r="JVA89" s="235"/>
      <c r="JVB89" s="235"/>
      <c r="JVC89" s="235"/>
      <c r="JVD89" s="99"/>
      <c r="JVE89" s="235"/>
      <c r="JVF89" s="235"/>
      <c r="JVG89" s="235"/>
      <c r="JVH89" s="226"/>
      <c r="JVI89" s="230"/>
      <c r="JVJ89" s="227"/>
      <c r="JVK89" s="250"/>
      <c r="JVL89" s="235"/>
      <c r="JVM89" s="235"/>
      <c r="JVN89" s="235"/>
      <c r="JVO89" s="235"/>
      <c r="JVP89" s="231"/>
      <c r="JVQ89" s="231"/>
      <c r="JVR89" s="232"/>
      <c r="JVS89" s="235"/>
      <c r="JVT89" s="231"/>
      <c r="JVU89" s="231"/>
      <c r="JVV89" s="231"/>
      <c r="JVW89" s="231"/>
      <c r="JVX89" s="247"/>
      <c r="JVY89" s="250"/>
      <c r="JVZ89" s="235"/>
      <c r="JWA89" s="235"/>
      <c r="JWB89" s="235"/>
      <c r="JWC89" s="99"/>
      <c r="JWD89" s="235"/>
      <c r="JWE89" s="235"/>
      <c r="JWF89" s="235"/>
      <c r="JWG89" s="226"/>
      <c r="JWH89" s="230"/>
      <c r="JWI89" s="227"/>
      <c r="JWJ89" s="250"/>
      <c r="JWK89" s="235"/>
      <c r="JWL89" s="235"/>
      <c r="JWM89" s="235"/>
      <c r="JWN89" s="235"/>
      <c r="JWO89" s="231"/>
      <c r="JWP89" s="231"/>
      <c r="JWQ89" s="232"/>
      <c r="JWR89" s="235"/>
      <c r="JWS89" s="231"/>
      <c r="JWT89" s="231"/>
      <c r="JWU89" s="231"/>
      <c r="JWV89" s="231"/>
      <c r="JWW89" s="247"/>
      <c r="JWX89" s="250"/>
      <c r="JWY89" s="235"/>
      <c r="JWZ89" s="235"/>
      <c r="JXA89" s="235"/>
      <c r="JXB89" s="99"/>
      <c r="JXC89" s="235"/>
      <c r="JXD89" s="235"/>
      <c r="JXE89" s="235"/>
      <c r="JXF89" s="226"/>
      <c r="JXG89" s="230"/>
      <c r="JXH89" s="227"/>
      <c r="JXI89" s="250"/>
      <c r="JXJ89" s="235"/>
      <c r="JXK89" s="235"/>
      <c r="JXL89" s="235"/>
      <c r="JXM89" s="235"/>
      <c r="JXN89" s="231"/>
      <c r="JXO89" s="231"/>
      <c r="JXP89" s="232"/>
      <c r="JXQ89" s="235"/>
      <c r="JXR89" s="231"/>
      <c r="JXS89" s="231"/>
      <c r="JXT89" s="231"/>
      <c r="JXU89" s="231"/>
      <c r="JXV89" s="247"/>
      <c r="JXW89" s="250"/>
      <c r="JXX89" s="235"/>
      <c r="JXY89" s="235"/>
      <c r="JXZ89" s="235"/>
      <c r="JYA89" s="99"/>
      <c r="JYB89" s="235"/>
      <c r="JYC89" s="235"/>
      <c r="JYD89" s="235"/>
      <c r="JYE89" s="226"/>
      <c r="JYF89" s="230"/>
      <c r="JYG89" s="227"/>
      <c r="JYH89" s="250"/>
      <c r="JYI89" s="235"/>
      <c r="JYJ89" s="235"/>
      <c r="JYK89" s="235"/>
      <c r="JYL89" s="235"/>
      <c r="JYM89" s="231"/>
      <c r="JYN89" s="231"/>
      <c r="JYO89" s="232"/>
      <c r="JYP89" s="235"/>
      <c r="JYQ89" s="231"/>
      <c r="JYR89" s="231"/>
      <c r="JYS89" s="231"/>
      <c r="JYT89" s="231"/>
      <c r="JYU89" s="247"/>
      <c r="JYV89" s="250"/>
      <c r="JYW89" s="235"/>
      <c r="JYX89" s="235"/>
      <c r="JYY89" s="235"/>
      <c r="JYZ89" s="99"/>
      <c r="JZA89" s="235"/>
      <c r="JZB89" s="235"/>
      <c r="JZC89" s="235"/>
      <c r="JZD89" s="226"/>
      <c r="JZE89" s="230"/>
      <c r="JZF89" s="227"/>
      <c r="JZG89" s="250"/>
      <c r="JZH89" s="235"/>
      <c r="JZI89" s="235"/>
      <c r="JZJ89" s="235"/>
      <c r="JZK89" s="235"/>
      <c r="JZL89" s="231"/>
      <c r="JZM89" s="231"/>
      <c r="JZN89" s="232"/>
      <c r="JZO89" s="235"/>
      <c r="JZP89" s="231"/>
      <c r="JZQ89" s="231"/>
      <c r="JZR89" s="231"/>
      <c r="JZS89" s="231"/>
      <c r="JZT89" s="247"/>
      <c r="JZU89" s="250"/>
      <c r="JZV89" s="235"/>
      <c r="JZW89" s="235"/>
      <c r="JZX89" s="235"/>
      <c r="JZY89" s="99"/>
      <c r="JZZ89" s="235"/>
      <c r="KAA89" s="235"/>
      <c r="KAB89" s="235"/>
      <c r="KAC89" s="226"/>
      <c r="KAD89" s="230"/>
      <c r="KAE89" s="227"/>
      <c r="KAF89" s="250"/>
      <c r="KAG89" s="235"/>
      <c r="KAH89" s="235"/>
      <c r="KAI89" s="235"/>
      <c r="KAJ89" s="235"/>
      <c r="KAK89" s="231"/>
      <c r="KAL89" s="231"/>
      <c r="KAM89" s="232"/>
      <c r="KAN89" s="235"/>
      <c r="KAO89" s="231"/>
      <c r="KAP89" s="231"/>
      <c r="KAQ89" s="231"/>
      <c r="KAR89" s="231"/>
      <c r="KAS89" s="247"/>
      <c r="KAT89" s="250"/>
      <c r="KAU89" s="235"/>
      <c r="KAV89" s="235"/>
      <c r="KAW89" s="235"/>
      <c r="KAX89" s="99"/>
      <c r="KAY89" s="235"/>
      <c r="KAZ89" s="235"/>
      <c r="KBA89" s="235"/>
      <c r="KBB89" s="226"/>
      <c r="KBC89" s="230"/>
      <c r="KBD89" s="227"/>
      <c r="KBE89" s="250"/>
      <c r="KBF89" s="235"/>
      <c r="KBG89" s="235"/>
      <c r="KBH89" s="235"/>
      <c r="KBI89" s="235"/>
      <c r="KBJ89" s="231"/>
      <c r="KBK89" s="231"/>
      <c r="KBL89" s="232"/>
      <c r="KBM89" s="235"/>
      <c r="KBN89" s="231"/>
      <c r="KBO89" s="231"/>
      <c r="KBP89" s="231"/>
      <c r="KBQ89" s="231"/>
      <c r="KBR89" s="247"/>
      <c r="KBS89" s="250"/>
      <c r="KBT89" s="235"/>
      <c r="KBU89" s="235"/>
      <c r="KBV89" s="235"/>
      <c r="KBW89" s="99"/>
      <c r="KBX89" s="235"/>
      <c r="KBY89" s="235"/>
      <c r="KBZ89" s="235"/>
      <c r="KCA89" s="226"/>
      <c r="KCB89" s="230"/>
      <c r="KCC89" s="227"/>
      <c r="KCD89" s="250"/>
      <c r="KCE89" s="235"/>
      <c r="KCF89" s="235"/>
      <c r="KCG89" s="235"/>
      <c r="KCH89" s="235"/>
      <c r="KCI89" s="231"/>
      <c r="KCJ89" s="231"/>
      <c r="KCK89" s="232"/>
      <c r="KCL89" s="235"/>
      <c r="KCM89" s="231"/>
      <c r="KCN89" s="231"/>
      <c r="KCO89" s="231"/>
      <c r="KCP89" s="231"/>
      <c r="KCQ89" s="247"/>
      <c r="KCR89" s="250"/>
      <c r="KCS89" s="235"/>
      <c r="KCT89" s="235"/>
      <c r="KCU89" s="235"/>
      <c r="KCV89" s="99"/>
      <c r="KCW89" s="235"/>
      <c r="KCX89" s="235"/>
      <c r="KCY89" s="235"/>
      <c r="KCZ89" s="226"/>
      <c r="KDA89" s="230"/>
      <c r="KDB89" s="227"/>
      <c r="KDC89" s="250"/>
      <c r="KDD89" s="235"/>
      <c r="KDE89" s="235"/>
      <c r="KDF89" s="235"/>
      <c r="KDG89" s="235"/>
      <c r="KDH89" s="231"/>
      <c r="KDI89" s="231"/>
      <c r="KDJ89" s="232"/>
      <c r="KDK89" s="235"/>
      <c r="KDL89" s="231"/>
      <c r="KDM89" s="231"/>
      <c r="KDN89" s="231"/>
      <c r="KDO89" s="231"/>
      <c r="KDP89" s="247"/>
      <c r="KDQ89" s="250"/>
      <c r="KDR89" s="235"/>
      <c r="KDS89" s="235"/>
      <c r="KDT89" s="235"/>
      <c r="KDU89" s="99"/>
      <c r="KDV89" s="235"/>
      <c r="KDW89" s="235"/>
      <c r="KDX89" s="235"/>
      <c r="KDY89" s="226"/>
      <c r="KDZ89" s="230"/>
      <c r="KEA89" s="227"/>
      <c r="KEB89" s="250"/>
      <c r="KEC89" s="235"/>
      <c r="KED89" s="235"/>
      <c r="KEE89" s="235"/>
      <c r="KEF89" s="235"/>
      <c r="KEG89" s="231"/>
      <c r="KEH89" s="231"/>
      <c r="KEI89" s="232"/>
      <c r="KEJ89" s="235"/>
      <c r="KEK89" s="231"/>
      <c r="KEL89" s="231"/>
      <c r="KEM89" s="231"/>
      <c r="KEN89" s="231"/>
      <c r="KEO89" s="247"/>
      <c r="KEP89" s="250"/>
      <c r="KEQ89" s="235"/>
      <c r="KER89" s="235"/>
      <c r="KES89" s="235"/>
      <c r="KET89" s="99"/>
      <c r="KEU89" s="235"/>
      <c r="KEV89" s="235"/>
      <c r="KEW89" s="235"/>
      <c r="KEX89" s="226"/>
      <c r="KEY89" s="230"/>
      <c r="KEZ89" s="227"/>
      <c r="KFA89" s="250"/>
      <c r="KFB89" s="235"/>
      <c r="KFC89" s="235"/>
      <c r="KFD89" s="235"/>
      <c r="KFE89" s="235"/>
      <c r="KFF89" s="231"/>
      <c r="KFG89" s="231"/>
      <c r="KFH89" s="232"/>
      <c r="KFI89" s="235"/>
      <c r="KFJ89" s="231"/>
      <c r="KFK89" s="231"/>
      <c r="KFL89" s="231"/>
      <c r="KFM89" s="231"/>
      <c r="KFN89" s="247"/>
      <c r="KFO89" s="250"/>
      <c r="KFP89" s="235"/>
      <c r="KFQ89" s="235"/>
      <c r="KFR89" s="235"/>
      <c r="KFS89" s="99"/>
      <c r="KFT89" s="235"/>
      <c r="KFU89" s="235"/>
      <c r="KFV89" s="235"/>
      <c r="KFW89" s="226"/>
      <c r="KFX89" s="230"/>
      <c r="KFY89" s="227"/>
      <c r="KFZ89" s="250"/>
      <c r="KGA89" s="235"/>
      <c r="KGB89" s="235"/>
      <c r="KGC89" s="235"/>
      <c r="KGD89" s="235"/>
      <c r="KGE89" s="231"/>
      <c r="KGF89" s="231"/>
      <c r="KGG89" s="232"/>
      <c r="KGH89" s="235"/>
      <c r="KGI89" s="231"/>
      <c r="KGJ89" s="231"/>
      <c r="KGK89" s="231"/>
      <c r="KGL89" s="231"/>
      <c r="KGM89" s="247"/>
      <c r="KGN89" s="250"/>
      <c r="KGO89" s="235"/>
      <c r="KGP89" s="235"/>
      <c r="KGQ89" s="235"/>
      <c r="KGR89" s="99"/>
      <c r="KGS89" s="235"/>
      <c r="KGT89" s="235"/>
      <c r="KGU89" s="235"/>
      <c r="KGV89" s="226"/>
      <c r="KGW89" s="230"/>
      <c r="KGX89" s="227"/>
      <c r="KGY89" s="250"/>
      <c r="KGZ89" s="235"/>
      <c r="KHA89" s="235"/>
      <c r="KHB89" s="235"/>
      <c r="KHC89" s="235"/>
      <c r="KHD89" s="231"/>
      <c r="KHE89" s="231"/>
      <c r="KHF89" s="232"/>
      <c r="KHG89" s="235"/>
      <c r="KHH89" s="231"/>
      <c r="KHI89" s="231"/>
      <c r="KHJ89" s="231"/>
      <c r="KHK89" s="231"/>
      <c r="KHL89" s="247"/>
      <c r="KHM89" s="250"/>
      <c r="KHN89" s="235"/>
      <c r="KHO89" s="235"/>
      <c r="KHP89" s="235"/>
      <c r="KHQ89" s="99"/>
      <c r="KHR89" s="235"/>
      <c r="KHS89" s="235"/>
      <c r="KHT89" s="235"/>
      <c r="KHU89" s="226"/>
      <c r="KHV89" s="230"/>
      <c r="KHW89" s="227"/>
      <c r="KHX89" s="250"/>
      <c r="KHY89" s="235"/>
      <c r="KHZ89" s="235"/>
      <c r="KIA89" s="235"/>
      <c r="KIB89" s="235"/>
      <c r="KIC89" s="231"/>
      <c r="KID89" s="231"/>
      <c r="KIE89" s="232"/>
      <c r="KIF89" s="235"/>
      <c r="KIG89" s="231"/>
      <c r="KIH89" s="231"/>
      <c r="KII89" s="231"/>
      <c r="KIJ89" s="231"/>
      <c r="KIK89" s="247"/>
      <c r="KIL89" s="250"/>
      <c r="KIM89" s="235"/>
      <c r="KIN89" s="235"/>
      <c r="KIO89" s="235"/>
      <c r="KIP89" s="99"/>
      <c r="KIQ89" s="235"/>
      <c r="KIR89" s="235"/>
      <c r="KIS89" s="235"/>
      <c r="KIT89" s="226"/>
      <c r="KIU89" s="230"/>
      <c r="KIV89" s="227"/>
      <c r="KIW89" s="250"/>
      <c r="KIX89" s="235"/>
      <c r="KIY89" s="235"/>
      <c r="KIZ89" s="235"/>
      <c r="KJA89" s="235"/>
      <c r="KJB89" s="231"/>
      <c r="KJC89" s="231"/>
      <c r="KJD89" s="232"/>
      <c r="KJE89" s="235"/>
      <c r="KJF89" s="231"/>
      <c r="KJG89" s="231"/>
      <c r="KJH89" s="231"/>
      <c r="KJI89" s="231"/>
      <c r="KJJ89" s="247"/>
      <c r="KJK89" s="250"/>
      <c r="KJL89" s="235"/>
      <c r="KJM89" s="235"/>
      <c r="KJN89" s="235"/>
      <c r="KJO89" s="99"/>
      <c r="KJP89" s="235"/>
      <c r="KJQ89" s="235"/>
      <c r="KJR89" s="235"/>
      <c r="KJS89" s="226"/>
      <c r="KJT89" s="230"/>
      <c r="KJU89" s="227"/>
      <c r="KJV89" s="250"/>
      <c r="KJW89" s="235"/>
      <c r="KJX89" s="235"/>
      <c r="KJY89" s="235"/>
      <c r="KJZ89" s="235"/>
      <c r="KKA89" s="231"/>
      <c r="KKB89" s="231"/>
      <c r="KKC89" s="232"/>
      <c r="KKD89" s="235"/>
      <c r="KKE89" s="231"/>
      <c r="KKF89" s="231"/>
      <c r="KKG89" s="231"/>
      <c r="KKH89" s="231"/>
      <c r="KKI89" s="247"/>
      <c r="KKJ89" s="250"/>
      <c r="KKK89" s="235"/>
      <c r="KKL89" s="235"/>
      <c r="KKM89" s="235"/>
      <c r="KKN89" s="99"/>
      <c r="KKO89" s="235"/>
      <c r="KKP89" s="235"/>
      <c r="KKQ89" s="235"/>
      <c r="KKR89" s="226"/>
      <c r="KKS89" s="230"/>
      <c r="KKT89" s="227"/>
      <c r="KKU89" s="250"/>
      <c r="KKV89" s="235"/>
      <c r="KKW89" s="235"/>
      <c r="KKX89" s="235"/>
      <c r="KKY89" s="235"/>
      <c r="KKZ89" s="231"/>
      <c r="KLA89" s="231"/>
      <c r="KLB89" s="232"/>
      <c r="KLC89" s="235"/>
      <c r="KLD89" s="231"/>
      <c r="KLE89" s="231"/>
      <c r="KLF89" s="231"/>
      <c r="KLG89" s="231"/>
      <c r="KLH89" s="247"/>
      <c r="KLI89" s="250"/>
      <c r="KLJ89" s="235"/>
      <c r="KLK89" s="235"/>
      <c r="KLL89" s="235"/>
      <c r="KLM89" s="99"/>
      <c r="KLN89" s="235"/>
      <c r="KLO89" s="235"/>
      <c r="KLP89" s="235"/>
      <c r="KLQ89" s="226"/>
      <c r="KLR89" s="230"/>
      <c r="KLS89" s="227"/>
      <c r="KLT89" s="250"/>
      <c r="KLU89" s="235"/>
      <c r="KLV89" s="235"/>
      <c r="KLW89" s="235"/>
      <c r="KLX89" s="235"/>
      <c r="KLY89" s="231"/>
      <c r="KLZ89" s="231"/>
      <c r="KMA89" s="232"/>
      <c r="KMB89" s="235"/>
      <c r="KMC89" s="231"/>
      <c r="KMD89" s="231"/>
      <c r="KME89" s="231"/>
      <c r="KMF89" s="231"/>
      <c r="KMG89" s="247"/>
      <c r="KMH89" s="250"/>
      <c r="KMI89" s="235"/>
      <c r="KMJ89" s="235"/>
      <c r="KMK89" s="235"/>
      <c r="KML89" s="99"/>
      <c r="KMM89" s="235"/>
      <c r="KMN89" s="235"/>
      <c r="KMO89" s="235"/>
      <c r="KMP89" s="226"/>
      <c r="KMQ89" s="230"/>
      <c r="KMR89" s="227"/>
      <c r="KMS89" s="250"/>
      <c r="KMT89" s="235"/>
      <c r="KMU89" s="235"/>
      <c r="KMV89" s="235"/>
      <c r="KMW89" s="235"/>
      <c r="KMX89" s="231"/>
      <c r="KMY89" s="231"/>
      <c r="KMZ89" s="232"/>
      <c r="KNA89" s="235"/>
      <c r="KNB89" s="231"/>
      <c r="KNC89" s="231"/>
      <c r="KND89" s="231"/>
      <c r="KNE89" s="231"/>
      <c r="KNF89" s="247"/>
      <c r="KNG89" s="250"/>
      <c r="KNH89" s="235"/>
      <c r="KNI89" s="235"/>
      <c r="KNJ89" s="235"/>
      <c r="KNK89" s="99"/>
      <c r="KNL89" s="235"/>
      <c r="KNM89" s="235"/>
      <c r="KNN89" s="235"/>
      <c r="KNO89" s="226"/>
      <c r="KNP89" s="230"/>
      <c r="KNQ89" s="227"/>
      <c r="KNR89" s="250"/>
      <c r="KNS89" s="235"/>
      <c r="KNT89" s="235"/>
      <c r="KNU89" s="235"/>
      <c r="KNV89" s="235"/>
      <c r="KNW89" s="231"/>
      <c r="KNX89" s="231"/>
      <c r="KNY89" s="232"/>
      <c r="KNZ89" s="235"/>
      <c r="KOA89" s="231"/>
      <c r="KOB89" s="231"/>
      <c r="KOC89" s="231"/>
      <c r="KOD89" s="231"/>
      <c r="KOE89" s="247"/>
      <c r="KOF89" s="250"/>
      <c r="KOG89" s="235"/>
      <c r="KOH89" s="235"/>
      <c r="KOI89" s="235"/>
      <c r="KOJ89" s="99"/>
      <c r="KOK89" s="235"/>
      <c r="KOL89" s="235"/>
      <c r="KOM89" s="235"/>
      <c r="KON89" s="226"/>
      <c r="KOO89" s="230"/>
      <c r="KOP89" s="227"/>
      <c r="KOQ89" s="250"/>
      <c r="KOR89" s="235"/>
      <c r="KOS89" s="235"/>
      <c r="KOT89" s="235"/>
      <c r="KOU89" s="235"/>
      <c r="KOV89" s="231"/>
      <c r="KOW89" s="231"/>
      <c r="KOX89" s="232"/>
      <c r="KOY89" s="235"/>
      <c r="KOZ89" s="231"/>
      <c r="KPA89" s="231"/>
      <c r="KPB89" s="231"/>
      <c r="KPC89" s="231"/>
      <c r="KPD89" s="247"/>
      <c r="KPE89" s="250"/>
      <c r="KPF89" s="235"/>
      <c r="KPG89" s="235"/>
      <c r="KPH89" s="235"/>
      <c r="KPI89" s="99"/>
      <c r="KPJ89" s="235"/>
      <c r="KPK89" s="235"/>
      <c r="KPL89" s="235"/>
      <c r="KPM89" s="226"/>
      <c r="KPN89" s="230"/>
      <c r="KPO89" s="227"/>
      <c r="KPP89" s="250"/>
      <c r="KPQ89" s="235"/>
      <c r="KPR89" s="235"/>
      <c r="KPS89" s="235"/>
      <c r="KPT89" s="235"/>
      <c r="KPU89" s="231"/>
      <c r="KPV89" s="231"/>
      <c r="KPW89" s="232"/>
      <c r="KPX89" s="235"/>
      <c r="KPY89" s="231"/>
      <c r="KPZ89" s="231"/>
      <c r="KQA89" s="231"/>
      <c r="KQB89" s="231"/>
      <c r="KQC89" s="247"/>
      <c r="KQD89" s="250"/>
      <c r="KQE89" s="235"/>
      <c r="KQF89" s="235"/>
      <c r="KQG89" s="235"/>
      <c r="KQH89" s="99"/>
      <c r="KQI89" s="235"/>
      <c r="KQJ89" s="235"/>
      <c r="KQK89" s="235"/>
      <c r="KQL89" s="226"/>
      <c r="KQM89" s="230"/>
      <c r="KQN89" s="227"/>
      <c r="KQO89" s="250"/>
      <c r="KQP89" s="235"/>
      <c r="KQQ89" s="235"/>
      <c r="KQR89" s="235"/>
      <c r="KQS89" s="235"/>
      <c r="KQT89" s="231"/>
      <c r="KQU89" s="231"/>
      <c r="KQV89" s="232"/>
      <c r="KQW89" s="235"/>
      <c r="KQX89" s="231"/>
      <c r="KQY89" s="231"/>
      <c r="KQZ89" s="231"/>
      <c r="KRA89" s="231"/>
      <c r="KRB89" s="247"/>
      <c r="KRC89" s="250"/>
      <c r="KRD89" s="235"/>
      <c r="KRE89" s="235"/>
      <c r="KRF89" s="235"/>
      <c r="KRG89" s="99"/>
      <c r="KRH89" s="235"/>
      <c r="KRI89" s="235"/>
      <c r="KRJ89" s="235"/>
      <c r="KRK89" s="226"/>
      <c r="KRL89" s="230"/>
      <c r="KRM89" s="227"/>
      <c r="KRN89" s="250"/>
      <c r="KRO89" s="235"/>
      <c r="KRP89" s="235"/>
      <c r="KRQ89" s="235"/>
      <c r="KRR89" s="235"/>
      <c r="KRS89" s="231"/>
      <c r="KRT89" s="231"/>
      <c r="KRU89" s="232"/>
      <c r="KRV89" s="235"/>
      <c r="KRW89" s="231"/>
      <c r="KRX89" s="231"/>
      <c r="KRY89" s="231"/>
      <c r="KRZ89" s="231"/>
      <c r="KSA89" s="247"/>
      <c r="KSB89" s="250"/>
      <c r="KSC89" s="235"/>
      <c r="KSD89" s="235"/>
      <c r="KSE89" s="235"/>
      <c r="KSF89" s="99"/>
      <c r="KSG89" s="235"/>
      <c r="KSH89" s="235"/>
      <c r="KSI89" s="235"/>
      <c r="KSJ89" s="226"/>
      <c r="KSK89" s="230"/>
      <c r="KSL89" s="227"/>
      <c r="KSM89" s="250"/>
      <c r="KSN89" s="235"/>
      <c r="KSO89" s="235"/>
      <c r="KSP89" s="235"/>
      <c r="KSQ89" s="235"/>
      <c r="KSR89" s="231"/>
      <c r="KSS89" s="231"/>
      <c r="KST89" s="232"/>
      <c r="KSU89" s="235"/>
      <c r="KSV89" s="231"/>
      <c r="KSW89" s="231"/>
      <c r="KSX89" s="231"/>
      <c r="KSY89" s="231"/>
      <c r="KSZ89" s="247"/>
      <c r="KTA89" s="250"/>
      <c r="KTB89" s="235"/>
      <c r="KTC89" s="235"/>
      <c r="KTD89" s="235"/>
      <c r="KTE89" s="99"/>
      <c r="KTF89" s="235"/>
      <c r="KTG89" s="235"/>
      <c r="KTH89" s="235"/>
      <c r="KTI89" s="226"/>
      <c r="KTJ89" s="230"/>
      <c r="KTK89" s="227"/>
      <c r="KTL89" s="250"/>
      <c r="KTM89" s="235"/>
      <c r="KTN89" s="235"/>
      <c r="KTO89" s="235"/>
      <c r="KTP89" s="235"/>
      <c r="KTQ89" s="231"/>
      <c r="KTR89" s="231"/>
      <c r="KTS89" s="232"/>
      <c r="KTT89" s="235"/>
      <c r="KTU89" s="231"/>
      <c r="KTV89" s="231"/>
      <c r="KTW89" s="231"/>
      <c r="KTX89" s="231"/>
      <c r="KTY89" s="247"/>
      <c r="KTZ89" s="250"/>
      <c r="KUA89" s="235"/>
      <c r="KUB89" s="235"/>
      <c r="KUC89" s="235"/>
      <c r="KUD89" s="99"/>
      <c r="KUE89" s="235"/>
      <c r="KUF89" s="235"/>
      <c r="KUG89" s="235"/>
      <c r="KUH89" s="226"/>
      <c r="KUI89" s="230"/>
      <c r="KUJ89" s="227"/>
      <c r="KUK89" s="250"/>
      <c r="KUL89" s="235"/>
      <c r="KUM89" s="235"/>
      <c r="KUN89" s="235"/>
      <c r="KUO89" s="235"/>
      <c r="KUP89" s="231"/>
      <c r="KUQ89" s="231"/>
      <c r="KUR89" s="232"/>
      <c r="KUS89" s="235"/>
      <c r="KUT89" s="231"/>
      <c r="KUU89" s="231"/>
      <c r="KUV89" s="231"/>
      <c r="KUW89" s="231"/>
      <c r="KUX89" s="247"/>
      <c r="KUY89" s="250"/>
      <c r="KUZ89" s="235"/>
      <c r="KVA89" s="235"/>
      <c r="KVB89" s="235"/>
      <c r="KVC89" s="99"/>
      <c r="KVD89" s="235"/>
      <c r="KVE89" s="235"/>
      <c r="KVF89" s="235"/>
      <c r="KVG89" s="226"/>
      <c r="KVH89" s="230"/>
      <c r="KVI89" s="227"/>
      <c r="KVJ89" s="250"/>
      <c r="KVK89" s="235"/>
      <c r="KVL89" s="235"/>
      <c r="KVM89" s="235"/>
      <c r="KVN89" s="235"/>
      <c r="KVO89" s="231"/>
      <c r="KVP89" s="231"/>
      <c r="KVQ89" s="232"/>
      <c r="KVR89" s="235"/>
      <c r="KVS89" s="231"/>
      <c r="KVT89" s="231"/>
      <c r="KVU89" s="231"/>
      <c r="KVV89" s="231"/>
      <c r="KVW89" s="247"/>
      <c r="KVX89" s="250"/>
      <c r="KVY89" s="235"/>
      <c r="KVZ89" s="235"/>
      <c r="KWA89" s="235"/>
      <c r="KWB89" s="99"/>
      <c r="KWC89" s="235"/>
      <c r="KWD89" s="235"/>
      <c r="KWE89" s="235"/>
      <c r="KWF89" s="226"/>
      <c r="KWG89" s="230"/>
      <c r="KWH89" s="227"/>
      <c r="KWI89" s="250"/>
      <c r="KWJ89" s="235"/>
      <c r="KWK89" s="235"/>
      <c r="KWL89" s="235"/>
      <c r="KWM89" s="235"/>
      <c r="KWN89" s="231"/>
      <c r="KWO89" s="231"/>
      <c r="KWP89" s="232"/>
      <c r="KWQ89" s="235"/>
      <c r="KWR89" s="231"/>
      <c r="KWS89" s="231"/>
      <c r="KWT89" s="231"/>
      <c r="KWU89" s="231"/>
      <c r="KWV89" s="247"/>
      <c r="KWW89" s="250"/>
      <c r="KWX89" s="235"/>
      <c r="KWY89" s="235"/>
      <c r="KWZ89" s="235"/>
      <c r="KXA89" s="99"/>
      <c r="KXB89" s="235"/>
      <c r="KXC89" s="235"/>
      <c r="KXD89" s="235"/>
      <c r="KXE89" s="226"/>
      <c r="KXF89" s="230"/>
      <c r="KXG89" s="227"/>
      <c r="KXH89" s="250"/>
      <c r="KXI89" s="235"/>
      <c r="KXJ89" s="235"/>
      <c r="KXK89" s="235"/>
      <c r="KXL89" s="235"/>
      <c r="KXM89" s="231"/>
      <c r="KXN89" s="231"/>
      <c r="KXO89" s="232"/>
      <c r="KXP89" s="235"/>
      <c r="KXQ89" s="231"/>
      <c r="KXR89" s="231"/>
      <c r="KXS89" s="231"/>
      <c r="KXT89" s="231"/>
      <c r="KXU89" s="247"/>
      <c r="KXV89" s="250"/>
      <c r="KXW89" s="235"/>
      <c r="KXX89" s="235"/>
      <c r="KXY89" s="235"/>
      <c r="KXZ89" s="99"/>
      <c r="KYA89" s="235"/>
      <c r="KYB89" s="235"/>
      <c r="KYC89" s="235"/>
      <c r="KYD89" s="226"/>
      <c r="KYE89" s="230"/>
      <c r="KYF89" s="227"/>
      <c r="KYG89" s="250"/>
      <c r="KYH89" s="235"/>
      <c r="KYI89" s="235"/>
      <c r="KYJ89" s="235"/>
      <c r="KYK89" s="235"/>
      <c r="KYL89" s="231"/>
      <c r="KYM89" s="231"/>
      <c r="KYN89" s="232"/>
      <c r="KYO89" s="235"/>
      <c r="KYP89" s="231"/>
      <c r="KYQ89" s="231"/>
      <c r="KYR89" s="231"/>
      <c r="KYS89" s="231"/>
      <c r="KYT89" s="247"/>
      <c r="KYU89" s="250"/>
      <c r="KYV89" s="235"/>
      <c r="KYW89" s="235"/>
      <c r="KYX89" s="235"/>
      <c r="KYY89" s="99"/>
      <c r="KYZ89" s="235"/>
      <c r="KZA89" s="235"/>
      <c r="KZB89" s="235"/>
      <c r="KZC89" s="226"/>
      <c r="KZD89" s="230"/>
      <c r="KZE89" s="227"/>
      <c r="KZF89" s="250"/>
      <c r="KZG89" s="235"/>
      <c r="KZH89" s="235"/>
      <c r="KZI89" s="235"/>
      <c r="KZJ89" s="235"/>
      <c r="KZK89" s="231"/>
      <c r="KZL89" s="231"/>
      <c r="KZM89" s="232"/>
      <c r="KZN89" s="235"/>
      <c r="KZO89" s="231"/>
      <c r="KZP89" s="231"/>
      <c r="KZQ89" s="231"/>
      <c r="KZR89" s="231"/>
      <c r="KZS89" s="247"/>
      <c r="KZT89" s="250"/>
      <c r="KZU89" s="235"/>
      <c r="KZV89" s="235"/>
      <c r="KZW89" s="235"/>
      <c r="KZX89" s="99"/>
      <c r="KZY89" s="235"/>
      <c r="KZZ89" s="235"/>
      <c r="LAA89" s="235"/>
      <c r="LAB89" s="226"/>
      <c r="LAC89" s="230"/>
      <c r="LAD89" s="227"/>
      <c r="LAE89" s="250"/>
      <c r="LAF89" s="235"/>
      <c r="LAG89" s="235"/>
      <c r="LAH89" s="235"/>
      <c r="LAI89" s="235"/>
      <c r="LAJ89" s="231"/>
      <c r="LAK89" s="231"/>
      <c r="LAL89" s="232"/>
      <c r="LAM89" s="235"/>
      <c r="LAN89" s="231"/>
      <c r="LAO89" s="231"/>
      <c r="LAP89" s="231"/>
      <c r="LAQ89" s="231"/>
      <c r="LAR89" s="247"/>
      <c r="LAS89" s="250"/>
      <c r="LAT89" s="235"/>
      <c r="LAU89" s="235"/>
      <c r="LAV89" s="235"/>
      <c r="LAW89" s="99"/>
      <c r="LAX89" s="235"/>
      <c r="LAY89" s="235"/>
      <c r="LAZ89" s="235"/>
      <c r="LBA89" s="226"/>
      <c r="LBB89" s="230"/>
      <c r="LBC89" s="227"/>
      <c r="LBD89" s="250"/>
      <c r="LBE89" s="235"/>
      <c r="LBF89" s="235"/>
      <c r="LBG89" s="235"/>
      <c r="LBH89" s="235"/>
      <c r="LBI89" s="231"/>
      <c r="LBJ89" s="231"/>
      <c r="LBK89" s="232"/>
      <c r="LBL89" s="235"/>
      <c r="LBM89" s="231"/>
      <c r="LBN89" s="231"/>
      <c r="LBO89" s="231"/>
      <c r="LBP89" s="231"/>
      <c r="LBQ89" s="247"/>
      <c r="LBR89" s="250"/>
      <c r="LBS89" s="235"/>
      <c r="LBT89" s="235"/>
      <c r="LBU89" s="235"/>
      <c r="LBV89" s="99"/>
      <c r="LBW89" s="235"/>
      <c r="LBX89" s="235"/>
      <c r="LBY89" s="235"/>
      <c r="LBZ89" s="226"/>
      <c r="LCA89" s="230"/>
      <c r="LCB89" s="227"/>
      <c r="LCC89" s="250"/>
      <c r="LCD89" s="235"/>
      <c r="LCE89" s="235"/>
      <c r="LCF89" s="235"/>
      <c r="LCG89" s="235"/>
      <c r="LCH89" s="231"/>
      <c r="LCI89" s="231"/>
      <c r="LCJ89" s="232"/>
      <c r="LCK89" s="235"/>
      <c r="LCL89" s="231"/>
      <c r="LCM89" s="231"/>
      <c r="LCN89" s="231"/>
      <c r="LCO89" s="231"/>
      <c r="LCP89" s="247"/>
      <c r="LCQ89" s="250"/>
      <c r="LCR89" s="235"/>
      <c r="LCS89" s="235"/>
      <c r="LCT89" s="235"/>
      <c r="LCU89" s="99"/>
      <c r="LCV89" s="235"/>
      <c r="LCW89" s="235"/>
      <c r="LCX89" s="235"/>
      <c r="LCY89" s="226"/>
      <c r="LCZ89" s="230"/>
      <c r="LDA89" s="227"/>
      <c r="LDB89" s="250"/>
      <c r="LDC89" s="235"/>
      <c r="LDD89" s="235"/>
      <c r="LDE89" s="235"/>
      <c r="LDF89" s="235"/>
      <c r="LDG89" s="231"/>
      <c r="LDH89" s="231"/>
      <c r="LDI89" s="232"/>
      <c r="LDJ89" s="235"/>
      <c r="LDK89" s="231"/>
      <c r="LDL89" s="231"/>
      <c r="LDM89" s="231"/>
      <c r="LDN89" s="231"/>
      <c r="LDO89" s="247"/>
      <c r="LDP89" s="250"/>
      <c r="LDQ89" s="235"/>
      <c r="LDR89" s="235"/>
      <c r="LDS89" s="235"/>
      <c r="LDT89" s="99"/>
      <c r="LDU89" s="235"/>
      <c r="LDV89" s="235"/>
      <c r="LDW89" s="235"/>
      <c r="LDX89" s="226"/>
      <c r="LDY89" s="230"/>
      <c r="LDZ89" s="227"/>
      <c r="LEA89" s="250"/>
      <c r="LEB89" s="235"/>
      <c r="LEC89" s="235"/>
      <c r="LED89" s="235"/>
      <c r="LEE89" s="235"/>
      <c r="LEF89" s="231"/>
      <c r="LEG89" s="231"/>
      <c r="LEH89" s="232"/>
      <c r="LEI89" s="235"/>
      <c r="LEJ89" s="231"/>
      <c r="LEK89" s="231"/>
      <c r="LEL89" s="231"/>
      <c r="LEM89" s="231"/>
      <c r="LEN89" s="247"/>
      <c r="LEO89" s="250"/>
      <c r="LEP89" s="235"/>
      <c r="LEQ89" s="235"/>
      <c r="LER89" s="235"/>
      <c r="LES89" s="99"/>
      <c r="LET89" s="235"/>
      <c r="LEU89" s="235"/>
      <c r="LEV89" s="235"/>
      <c r="LEW89" s="226"/>
      <c r="LEX89" s="230"/>
      <c r="LEY89" s="227"/>
      <c r="LEZ89" s="250"/>
      <c r="LFA89" s="235"/>
      <c r="LFB89" s="235"/>
      <c r="LFC89" s="235"/>
      <c r="LFD89" s="235"/>
      <c r="LFE89" s="231"/>
      <c r="LFF89" s="231"/>
      <c r="LFG89" s="232"/>
      <c r="LFH89" s="235"/>
      <c r="LFI89" s="231"/>
      <c r="LFJ89" s="231"/>
      <c r="LFK89" s="231"/>
      <c r="LFL89" s="231"/>
      <c r="LFM89" s="247"/>
      <c r="LFN89" s="250"/>
      <c r="LFO89" s="235"/>
      <c r="LFP89" s="235"/>
      <c r="LFQ89" s="235"/>
      <c r="LFR89" s="99"/>
      <c r="LFS89" s="235"/>
      <c r="LFT89" s="235"/>
      <c r="LFU89" s="235"/>
      <c r="LFV89" s="226"/>
      <c r="LFW89" s="230"/>
      <c r="LFX89" s="227"/>
      <c r="LFY89" s="250"/>
      <c r="LFZ89" s="235"/>
      <c r="LGA89" s="235"/>
      <c r="LGB89" s="235"/>
      <c r="LGC89" s="235"/>
      <c r="LGD89" s="231"/>
      <c r="LGE89" s="231"/>
      <c r="LGF89" s="232"/>
      <c r="LGG89" s="235"/>
      <c r="LGH89" s="231"/>
      <c r="LGI89" s="231"/>
      <c r="LGJ89" s="231"/>
      <c r="LGK89" s="231"/>
      <c r="LGL89" s="247"/>
      <c r="LGM89" s="250"/>
      <c r="LGN89" s="235"/>
      <c r="LGO89" s="235"/>
      <c r="LGP89" s="235"/>
      <c r="LGQ89" s="99"/>
      <c r="LGR89" s="235"/>
      <c r="LGS89" s="235"/>
      <c r="LGT89" s="235"/>
      <c r="LGU89" s="226"/>
      <c r="LGV89" s="230"/>
      <c r="LGW89" s="227"/>
      <c r="LGX89" s="250"/>
      <c r="LGY89" s="235"/>
      <c r="LGZ89" s="235"/>
      <c r="LHA89" s="235"/>
      <c r="LHB89" s="235"/>
      <c r="LHC89" s="231"/>
      <c r="LHD89" s="231"/>
      <c r="LHE89" s="232"/>
      <c r="LHF89" s="235"/>
      <c r="LHG89" s="231"/>
      <c r="LHH89" s="231"/>
      <c r="LHI89" s="231"/>
      <c r="LHJ89" s="231"/>
      <c r="LHK89" s="247"/>
      <c r="LHL89" s="250"/>
      <c r="LHM89" s="235"/>
      <c r="LHN89" s="235"/>
      <c r="LHO89" s="235"/>
      <c r="LHP89" s="99"/>
      <c r="LHQ89" s="235"/>
      <c r="LHR89" s="235"/>
      <c r="LHS89" s="235"/>
      <c r="LHT89" s="226"/>
      <c r="LHU89" s="230"/>
      <c r="LHV89" s="227"/>
      <c r="LHW89" s="250"/>
      <c r="LHX89" s="235"/>
      <c r="LHY89" s="235"/>
      <c r="LHZ89" s="235"/>
      <c r="LIA89" s="235"/>
      <c r="LIB89" s="231"/>
      <c r="LIC89" s="231"/>
      <c r="LID89" s="232"/>
      <c r="LIE89" s="235"/>
      <c r="LIF89" s="231"/>
      <c r="LIG89" s="231"/>
      <c r="LIH89" s="231"/>
      <c r="LII89" s="231"/>
      <c r="LIJ89" s="247"/>
      <c r="LIK89" s="250"/>
      <c r="LIL89" s="235"/>
      <c r="LIM89" s="235"/>
      <c r="LIN89" s="235"/>
      <c r="LIO89" s="99"/>
      <c r="LIP89" s="235"/>
      <c r="LIQ89" s="235"/>
      <c r="LIR89" s="235"/>
      <c r="LIS89" s="226"/>
      <c r="LIT89" s="230"/>
      <c r="LIU89" s="227"/>
      <c r="LIV89" s="250"/>
      <c r="LIW89" s="235"/>
      <c r="LIX89" s="235"/>
      <c r="LIY89" s="235"/>
      <c r="LIZ89" s="235"/>
      <c r="LJA89" s="231"/>
      <c r="LJB89" s="231"/>
      <c r="LJC89" s="232"/>
      <c r="LJD89" s="235"/>
      <c r="LJE89" s="231"/>
      <c r="LJF89" s="231"/>
      <c r="LJG89" s="231"/>
      <c r="LJH89" s="231"/>
      <c r="LJI89" s="247"/>
      <c r="LJJ89" s="250"/>
      <c r="LJK89" s="235"/>
      <c r="LJL89" s="235"/>
      <c r="LJM89" s="235"/>
      <c r="LJN89" s="99"/>
      <c r="LJO89" s="235"/>
      <c r="LJP89" s="235"/>
      <c r="LJQ89" s="235"/>
      <c r="LJR89" s="226"/>
      <c r="LJS89" s="230"/>
      <c r="LJT89" s="227"/>
      <c r="LJU89" s="250"/>
      <c r="LJV89" s="235"/>
      <c r="LJW89" s="235"/>
      <c r="LJX89" s="235"/>
      <c r="LJY89" s="235"/>
      <c r="LJZ89" s="231"/>
      <c r="LKA89" s="231"/>
      <c r="LKB89" s="232"/>
      <c r="LKC89" s="235"/>
      <c r="LKD89" s="231"/>
      <c r="LKE89" s="231"/>
      <c r="LKF89" s="231"/>
      <c r="LKG89" s="231"/>
      <c r="LKH89" s="247"/>
      <c r="LKI89" s="250"/>
      <c r="LKJ89" s="235"/>
      <c r="LKK89" s="235"/>
      <c r="LKL89" s="235"/>
      <c r="LKM89" s="99"/>
      <c r="LKN89" s="235"/>
      <c r="LKO89" s="235"/>
      <c r="LKP89" s="235"/>
      <c r="LKQ89" s="226"/>
      <c r="LKR89" s="230"/>
      <c r="LKS89" s="227"/>
      <c r="LKT89" s="250"/>
      <c r="LKU89" s="235"/>
      <c r="LKV89" s="235"/>
      <c r="LKW89" s="235"/>
      <c r="LKX89" s="235"/>
      <c r="LKY89" s="231"/>
      <c r="LKZ89" s="231"/>
      <c r="LLA89" s="232"/>
      <c r="LLB89" s="235"/>
      <c r="LLC89" s="231"/>
      <c r="LLD89" s="231"/>
      <c r="LLE89" s="231"/>
      <c r="LLF89" s="231"/>
      <c r="LLG89" s="247"/>
      <c r="LLH89" s="250"/>
      <c r="LLI89" s="235"/>
      <c r="LLJ89" s="235"/>
      <c r="LLK89" s="235"/>
      <c r="LLL89" s="99"/>
      <c r="LLM89" s="235"/>
      <c r="LLN89" s="235"/>
      <c r="LLO89" s="235"/>
      <c r="LLP89" s="226"/>
      <c r="LLQ89" s="230"/>
      <c r="LLR89" s="227"/>
      <c r="LLS89" s="250"/>
      <c r="LLT89" s="235"/>
      <c r="LLU89" s="235"/>
      <c r="LLV89" s="235"/>
      <c r="LLW89" s="235"/>
      <c r="LLX89" s="231"/>
      <c r="LLY89" s="231"/>
      <c r="LLZ89" s="232"/>
      <c r="LMA89" s="235"/>
      <c r="LMB89" s="231"/>
      <c r="LMC89" s="231"/>
      <c r="LMD89" s="231"/>
      <c r="LME89" s="231"/>
      <c r="LMF89" s="247"/>
      <c r="LMG89" s="250"/>
      <c r="LMH89" s="235"/>
      <c r="LMI89" s="235"/>
      <c r="LMJ89" s="235"/>
      <c r="LMK89" s="99"/>
      <c r="LML89" s="235"/>
      <c r="LMM89" s="235"/>
      <c r="LMN89" s="235"/>
      <c r="LMO89" s="226"/>
      <c r="LMP89" s="230"/>
      <c r="LMQ89" s="227"/>
      <c r="LMR89" s="250"/>
      <c r="LMS89" s="235"/>
      <c r="LMT89" s="235"/>
      <c r="LMU89" s="235"/>
      <c r="LMV89" s="235"/>
      <c r="LMW89" s="231"/>
      <c r="LMX89" s="231"/>
      <c r="LMY89" s="232"/>
      <c r="LMZ89" s="235"/>
      <c r="LNA89" s="231"/>
      <c r="LNB89" s="231"/>
      <c r="LNC89" s="231"/>
      <c r="LND89" s="231"/>
      <c r="LNE89" s="247"/>
      <c r="LNF89" s="250"/>
      <c r="LNG89" s="235"/>
      <c r="LNH89" s="235"/>
      <c r="LNI89" s="235"/>
      <c r="LNJ89" s="99"/>
      <c r="LNK89" s="235"/>
      <c r="LNL89" s="235"/>
      <c r="LNM89" s="235"/>
      <c r="LNN89" s="226"/>
      <c r="LNO89" s="230"/>
      <c r="LNP89" s="227"/>
      <c r="LNQ89" s="250"/>
      <c r="LNR89" s="235"/>
      <c r="LNS89" s="235"/>
      <c r="LNT89" s="235"/>
      <c r="LNU89" s="235"/>
      <c r="LNV89" s="231"/>
      <c r="LNW89" s="231"/>
      <c r="LNX89" s="232"/>
      <c r="LNY89" s="235"/>
      <c r="LNZ89" s="231"/>
      <c r="LOA89" s="231"/>
      <c r="LOB89" s="231"/>
      <c r="LOC89" s="231"/>
      <c r="LOD89" s="247"/>
      <c r="LOE89" s="250"/>
      <c r="LOF89" s="235"/>
      <c r="LOG89" s="235"/>
      <c r="LOH89" s="235"/>
      <c r="LOI89" s="99"/>
      <c r="LOJ89" s="235"/>
      <c r="LOK89" s="235"/>
      <c r="LOL89" s="235"/>
      <c r="LOM89" s="226"/>
      <c r="LON89" s="230"/>
      <c r="LOO89" s="227"/>
      <c r="LOP89" s="250"/>
      <c r="LOQ89" s="235"/>
      <c r="LOR89" s="235"/>
      <c r="LOS89" s="235"/>
      <c r="LOT89" s="235"/>
      <c r="LOU89" s="231"/>
      <c r="LOV89" s="231"/>
      <c r="LOW89" s="232"/>
      <c r="LOX89" s="235"/>
      <c r="LOY89" s="231"/>
      <c r="LOZ89" s="231"/>
      <c r="LPA89" s="231"/>
      <c r="LPB89" s="231"/>
      <c r="LPC89" s="247"/>
      <c r="LPD89" s="250"/>
      <c r="LPE89" s="235"/>
      <c r="LPF89" s="235"/>
      <c r="LPG89" s="235"/>
      <c r="LPH89" s="99"/>
      <c r="LPI89" s="235"/>
      <c r="LPJ89" s="235"/>
      <c r="LPK89" s="235"/>
      <c r="LPL89" s="226"/>
      <c r="LPM89" s="230"/>
      <c r="LPN89" s="227"/>
      <c r="LPO89" s="250"/>
      <c r="LPP89" s="235"/>
      <c r="LPQ89" s="235"/>
      <c r="LPR89" s="235"/>
      <c r="LPS89" s="235"/>
      <c r="LPT89" s="231"/>
      <c r="LPU89" s="231"/>
      <c r="LPV89" s="232"/>
      <c r="LPW89" s="235"/>
      <c r="LPX89" s="231"/>
      <c r="LPY89" s="231"/>
      <c r="LPZ89" s="231"/>
      <c r="LQA89" s="231"/>
      <c r="LQB89" s="247"/>
      <c r="LQC89" s="250"/>
      <c r="LQD89" s="235"/>
      <c r="LQE89" s="235"/>
      <c r="LQF89" s="235"/>
      <c r="LQG89" s="99"/>
      <c r="LQH89" s="235"/>
      <c r="LQI89" s="235"/>
      <c r="LQJ89" s="235"/>
      <c r="LQK89" s="226"/>
      <c r="LQL89" s="230"/>
      <c r="LQM89" s="227"/>
      <c r="LQN89" s="250"/>
      <c r="LQO89" s="235"/>
      <c r="LQP89" s="235"/>
      <c r="LQQ89" s="235"/>
      <c r="LQR89" s="235"/>
      <c r="LQS89" s="231"/>
      <c r="LQT89" s="231"/>
      <c r="LQU89" s="232"/>
      <c r="LQV89" s="235"/>
      <c r="LQW89" s="231"/>
      <c r="LQX89" s="231"/>
      <c r="LQY89" s="231"/>
      <c r="LQZ89" s="231"/>
      <c r="LRA89" s="247"/>
      <c r="LRB89" s="250"/>
      <c r="LRC89" s="235"/>
      <c r="LRD89" s="235"/>
      <c r="LRE89" s="235"/>
      <c r="LRF89" s="99"/>
      <c r="LRG89" s="235"/>
      <c r="LRH89" s="235"/>
      <c r="LRI89" s="235"/>
      <c r="LRJ89" s="226"/>
      <c r="LRK89" s="230"/>
      <c r="LRL89" s="227"/>
      <c r="LRM89" s="250"/>
      <c r="LRN89" s="235"/>
      <c r="LRO89" s="235"/>
      <c r="LRP89" s="235"/>
      <c r="LRQ89" s="235"/>
      <c r="LRR89" s="231"/>
      <c r="LRS89" s="231"/>
      <c r="LRT89" s="232"/>
      <c r="LRU89" s="235"/>
      <c r="LRV89" s="231"/>
      <c r="LRW89" s="231"/>
      <c r="LRX89" s="231"/>
      <c r="LRY89" s="231"/>
      <c r="LRZ89" s="247"/>
      <c r="LSA89" s="250"/>
      <c r="LSB89" s="235"/>
      <c r="LSC89" s="235"/>
      <c r="LSD89" s="235"/>
      <c r="LSE89" s="99"/>
      <c r="LSF89" s="235"/>
      <c r="LSG89" s="235"/>
      <c r="LSH89" s="235"/>
      <c r="LSI89" s="226"/>
      <c r="LSJ89" s="230"/>
      <c r="LSK89" s="227"/>
      <c r="LSL89" s="250"/>
      <c r="LSM89" s="235"/>
      <c r="LSN89" s="235"/>
      <c r="LSO89" s="235"/>
      <c r="LSP89" s="235"/>
      <c r="LSQ89" s="231"/>
      <c r="LSR89" s="231"/>
      <c r="LSS89" s="232"/>
      <c r="LST89" s="235"/>
      <c r="LSU89" s="231"/>
      <c r="LSV89" s="231"/>
      <c r="LSW89" s="231"/>
      <c r="LSX89" s="231"/>
      <c r="LSY89" s="247"/>
      <c r="LSZ89" s="250"/>
      <c r="LTA89" s="235"/>
      <c r="LTB89" s="235"/>
      <c r="LTC89" s="235"/>
      <c r="LTD89" s="99"/>
      <c r="LTE89" s="235"/>
      <c r="LTF89" s="235"/>
      <c r="LTG89" s="235"/>
      <c r="LTH89" s="226"/>
      <c r="LTI89" s="230"/>
      <c r="LTJ89" s="227"/>
      <c r="LTK89" s="250"/>
      <c r="LTL89" s="235"/>
      <c r="LTM89" s="235"/>
      <c r="LTN89" s="235"/>
      <c r="LTO89" s="235"/>
      <c r="LTP89" s="231"/>
      <c r="LTQ89" s="231"/>
      <c r="LTR89" s="232"/>
      <c r="LTS89" s="235"/>
      <c r="LTT89" s="231"/>
      <c r="LTU89" s="231"/>
      <c r="LTV89" s="231"/>
      <c r="LTW89" s="231"/>
      <c r="LTX89" s="247"/>
      <c r="LTY89" s="250"/>
      <c r="LTZ89" s="235"/>
      <c r="LUA89" s="235"/>
      <c r="LUB89" s="235"/>
      <c r="LUC89" s="99"/>
      <c r="LUD89" s="235"/>
      <c r="LUE89" s="235"/>
      <c r="LUF89" s="235"/>
      <c r="LUG89" s="226"/>
      <c r="LUH89" s="230"/>
      <c r="LUI89" s="227"/>
      <c r="LUJ89" s="250"/>
      <c r="LUK89" s="235"/>
      <c r="LUL89" s="235"/>
      <c r="LUM89" s="235"/>
      <c r="LUN89" s="235"/>
      <c r="LUO89" s="231"/>
      <c r="LUP89" s="231"/>
      <c r="LUQ89" s="232"/>
      <c r="LUR89" s="235"/>
      <c r="LUS89" s="231"/>
      <c r="LUT89" s="231"/>
      <c r="LUU89" s="231"/>
      <c r="LUV89" s="231"/>
      <c r="LUW89" s="247"/>
      <c r="LUX89" s="250"/>
      <c r="LUY89" s="235"/>
      <c r="LUZ89" s="235"/>
      <c r="LVA89" s="235"/>
      <c r="LVB89" s="99"/>
      <c r="LVC89" s="235"/>
      <c r="LVD89" s="235"/>
      <c r="LVE89" s="235"/>
      <c r="LVF89" s="226"/>
      <c r="LVG89" s="230"/>
      <c r="LVH89" s="227"/>
      <c r="LVI89" s="250"/>
      <c r="LVJ89" s="235"/>
      <c r="LVK89" s="235"/>
      <c r="LVL89" s="235"/>
      <c r="LVM89" s="235"/>
      <c r="LVN89" s="231"/>
      <c r="LVO89" s="231"/>
      <c r="LVP89" s="232"/>
      <c r="LVQ89" s="235"/>
      <c r="LVR89" s="231"/>
      <c r="LVS89" s="231"/>
      <c r="LVT89" s="231"/>
      <c r="LVU89" s="231"/>
      <c r="LVV89" s="247"/>
      <c r="LVW89" s="250"/>
      <c r="LVX89" s="235"/>
      <c r="LVY89" s="235"/>
      <c r="LVZ89" s="235"/>
      <c r="LWA89" s="99"/>
      <c r="LWB89" s="235"/>
      <c r="LWC89" s="235"/>
      <c r="LWD89" s="235"/>
      <c r="LWE89" s="226"/>
      <c r="LWF89" s="230"/>
      <c r="LWG89" s="227"/>
      <c r="LWH89" s="250"/>
      <c r="LWI89" s="235"/>
      <c r="LWJ89" s="235"/>
      <c r="LWK89" s="235"/>
      <c r="LWL89" s="235"/>
      <c r="LWM89" s="231"/>
      <c r="LWN89" s="231"/>
      <c r="LWO89" s="232"/>
      <c r="LWP89" s="235"/>
      <c r="LWQ89" s="231"/>
      <c r="LWR89" s="231"/>
      <c r="LWS89" s="231"/>
      <c r="LWT89" s="231"/>
      <c r="LWU89" s="247"/>
      <c r="LWV89" s="250"/>
      <c r="LWW89" s="235"/>
      <c r="LWX89" s="235"/>
      <c r="LWY89" s="235"/>
      <c r="LWZ89" s="99"/>
      <c r="LXA89" s="235"/>
      <c r="LXB89" s="235"/>
      <c r="LXC89" s="235"/>
      <c r="LXD89" s="226"/>
      <c r="LXE89" s="230"/>
      <c r="LXF89" s="227"/>
      <c r="LXG89" s="250"/>
      <c r="LXH89" s="235"/>
      <c r="LXI89" s="235"/>
      <c r="LXJ89" s="235"/>
      <c r="LXK89" s="235"/>
      <c r="LXL89" s="231"/>
      <c r="LXM89" s="231"/>
      <c r="LXN89" s="232"/>
      <c r="LXO89" s="235"/>
      <c r="LXP89" s="231"/>
      <c r="LXQ89" s="231"/>
      <c r="LXR89" s="231"/>
      <c r="LXS89" s="231"/>
      <c r="LXT89" s="247"/>
      <c r="LXU89" s="250"/>
      <c r="LXV89" s="235"/>
      <c r="LXW89" s="235"/>
      <c r="LXX89" s="235"/>
      <c r="LXY89" s="99"/>
      <c r="LXZ89" s="235"/>
      <c r="LYA89" s="235"/>
      <c r="LYB89" s="235"/>
      <c r="LYC89" s="226"/>
      <c r="LYD89" s="230"/>
      <c r="LYE89" s="227"/>
      <c r="LYF89" s="250"/>
      <c r="LYG89" s="235"/>
      <c r="LYH89" s="235"/>
      <c r="LYI89" s="235"/>
      <c r="LYJ89" s="235"/>
      <c r="LYK89" s="231"/>
      <c r="LYL89" s="231"/>
      <c r="LYM89" s="232"/>
      <c r="LYN89" s="235"/>
      <c r="LYO89" s="231"/>
      <c r="LYP89" s="231"/>
      <c r="LYQ89" s="231"/>
      <c r="LYR89" s="231"/>
      <c r="LYS89" s="247"/>
      <c r="LYT89" s="250"/>
      <c r="LYU89" s="235"/>
      <c r="LYV89" s="235"/>
      <c r="LYW89" s="235"/>
      <c r="LYX89" s="99"/>
      <c r="LYY89" s="235"/>
      <c r="LYZ89" s="235"/>
      <c r="LZA89" s="235"/>
      <c r="LZB89" s="226"/>
      <c r="LZC89" s="230"/>
      <c r="LZD89" s="227"/>
      <c r="LZE89" s="250"/>
      <c r="LZF89" s="235"/>
      <c r="LZG89" s="235"/>
      <c r="LZH89" s="235"/>
      <c r="LZI89" s="235"/>
      <c r="LZJ89" s="231"/>
      <c r="LZK89" s="231"/>
      <c r="LZL89" s="232"/>
      <c r="LZM89" s="235"/>
      <c r="LZN89" s="231"/>
      <c r="LZO89" s="231"/>
      <c r="LZP89" s="231"/>
      <c r="LZQ89" s="231"/>
      <c r="LZR89" s="247"/>
      <c r="LZS89" s="250"/>
      <c r="LZT89" s="235"/>
      <c r="LZU89" s="235"/>
      <c r="LZV89" s="235"/>
      <c r="LZW89" s="99"/>
      <c r="LZX89" s="235"/>
      <c r="LZY89" s="235"/>
      <c r="LZZ89" s="235"/>
      <c r="MAA89" s="226"/>
      <c r="MAB89" s="230"/>
      <c r="MAC89" s="227"/>
      <c r="MAD89" s="250"/>
      <c r="MAE89" s="235"/>
      <c r="MAF89" s="235"/>
      <c r="MAG89" s="235"/>
      <c r="MAH89" s="235"/>
      <c r="MAI89" s="231"/>
      <c r="MAJ89" s="231"/>
      <c r="MAK89" s="232"/>
      <c r="MAL89" s="235"/>
      <c r="MAM89" s="231"/>
      <c r="MAN89" s="231"/>
      <c r="MAO89" s="231"/>
      <c r="MAP89" s="231"/>
      <c r="MAQ89" s="247"/>
      <c r="MAR89" s="250"/>
      <c r="MAS89" s="235"/>
      <c r="MAT89" s="235"/>
      <c r="MAU89" s="235"/>
      <c r="MAV89" s="99"/>
      <c r="MAW89" s="235"/>
      <c r="MAX89" s="235"/>
      <c r="MAY89" s="235"/>
      <c r="MAZ89" s="226"/>
      <c r="MBA89" s="230"/>
      <c r="MBB89" s="227"/>
      <c r="MBC89" s="250"/>
      <c r="MBD89" s="235"/>
      <c r="MBE89" s="235"/>
      <c r="MBF89" s="235"/>
      <c r="MBG89" s="235"/>
      <c r="MBH89" s="231"/>
      <c r="MBI89" s="231"/>
      <c r="MBJ89" s="232"/>
      <c r="MBK89" s="235"/>
      <c r="MBL89" s="231"/>
      <c r="MBM89" s="231"/>
      <c r="MBN89" s="231"/>
      <c r="MBO89" s="231"/>
      <c r="MBP89" s="247"/>
      <c r="MBQ89" s="250"/>
      <c r="MBR89" s="235"/>
      <c r="MBS89" s="235"/>
      <c r="MBT89" s="235"/>
      <c r="MBU89" s="99"/>
      <c r="MBV89" s="235"/>
      <c r="MBW89" s="235"/>
      <c r="MBX89" s="235"/>
      <c r="MBY89" s="226"/>
      <c r="MBZ89" s="230"/>
      <c r="MCA89" s="227"/>
      <c r="MCB89" s="250"/>
      <c r="MCC89" s="235"/>
      <c r="MCD89" s="235"/>
      <c r="MCE89" s="235"/>
      <c r="MCF89" s="235"/>
      <c r="MCG89" s="231"/>
      <c r="MCH89" s="231"/>
      <c r="MCI89" s="232"/>
      <c r="MCJ89" s="235"/>
      <c r="MCK89" s="231"/>
      <c r="MCL89" s="231"/>
      <c r="MCM89" s="231"/>
      <c r="MCN89" s="231"/>
      <c r="MCO89" s="247"/>
      <c r="MCP89" s="250"/>
      <c r="MCQ89" s="235"/>
      <c r="MCR89" s="235"/>
      <c r="MCS89" s="235"/>
      <c r="MCT89" s="99"/>
      <c r="MCU89" s="235"/>
      <c r="MCV89" s="235"/>
      <c r="MCW89" s="235"/>
      <c r="MCX89" s="226"/>
      <c r="MCY89" s="230"/>
      <c r="MCZ89" s="227"/>
      <c r="MDA89" s="250"/>
      <c r="MDB89" s="235"/>
      <c r="MDC89" s="235"/>
      <c r="MDD89" s="235"/>
      <c r="MDE89" s="235"/>
      <c r="MDF89" s="231"/>
      <c r="MDG89" s="231"/>
      <c r="MDH89" s="232"/>
      <c r="MDI89" s="235"/>
      <c r="MDJ89" s="231"/>
      <c r="MDK89" s="231"/>
      <c r="MDL89" s="231"/>
      <c r="MDM89" s="231"/>
      <c r="MDN89" s="247"/>
      <c r="MDO89" s="250"/>
      <c r="MDP89" s="235"/>
      <c r="MDQ89" s="235"/>
      <c r="MDR89" s="235"/>
      <c r="MDS89" s="99"/>
      <c r="MDT89" s="235"/>
      <c r="MDU89" s="235"/>
      <c r="MDV89" s="235"/>
      <c r="MDW89" s="226"/>
      <c r="MDX89" s="230"/>
      <c r="MDY89" s="227"/>
      <c r="MDZ89" s="250"/>
      <c r="MEA89" s="235"/>
      <c r="MEB89" s="235"/>
      <c r="MEC89" s="235"/>
      <c r="MED89" s="235"/>
      <c r="MEE89" s="231"/>
      <c r="MEF89" s="231"/>
      <c r="MEG89" s="232"/>
      <c r="MEH89" s="235"/>
      <c r="MEI89" s="231"/>
      <c r="MEJ89" s="231"/>
      <c r="MEK89" s="231"/>
      <c r="MEL89" s="231"/>
      <c r="MEM89" s="247"/>
      <c r="MEN89" s="250"/>
      <c r="MEO89" s="235"/>
      <c r="MEP89" s="235"/>
      <c r="MEQ89" s="235"/>
      <c r="MER89" s="99"/>
      <c r="MES89" s="235"/>
      <c r="MET89" s="235"/>
      <c r="MEU89" s="235"/>
      <c r="MEV89" s="226"/>
      <c r="MEW89" s="230"/>
      <c r="MEX89" s="227"/>
      <c r="MEY89" s="250"/>
      <c r="MEZ89" s="235"/>
      <c r="MFA89" s="235"/>
      <c r="MFB89" s="235"/>
      <c r="MFC89" s="235"/>
      <c r="MFD89" s="231"/>
      <c r="MFE89" s="231"/>
      <c r="MFF89" s="232"/>
      <c r="MFG89" s="235"/>
      <c r="MFH89" s="231"/>
      <c r="MFI89" s="231"/>
      <c r="MFJ89" s="231"/>
      <c r="MFK89" s="231"/>
      <c r="MFL89" s="247"/>
      <c r="MFM89" s="250"/>
      <c r="MFN89" s="235"/>
      <c r="MFO89" s="235"/>
      <c r="MFP89" s="235"/>
      <c r="MFQ89" s="99"/>
      <c r="MFR89" s="235"/>
      <c r="MFS89" s="235"/>
      <c r="MFT89" s="235"/>
      <c r="MFU89" s="226"/>
      <c r="MFV89" s="230"/>
      <c r="MFW89" s="227"/>
      <c r="MFX89" s="250"/>
      <c r="MFY89" s="235"/>
      <c r="MFZ89" s="235"/>
      <c r="MGA89" s="235"/>
      <c r="MGB89" s="235"/>
      <c r="MGC89" s="231"/>
      <c r="MGD89" s="231"/>
      <c r="MGE89" s="232"/>
      <c r="MGF89" s="235"/>
      <c r="MGG89" s="231"/>
      <c r="MGH89" s="231"/>
      <c r="MGI89" s="231"/>
      <c r="MGJ89" s="231"/>
      <c r="MGK89" s="247"/>
      <c r="MGL89" s="250"/>
      <c r="MGM89" s="235"/>
      <c r="MGN89" s="235"/>
      <c r="MGO89" s="235"/>
      <c r="MGP89" s="99"/>
      <c r="MGQ89" s="235"/>
      <c r="MGR89" s="235"/>
      <c r="MGS89" s="235"/>
      <c r="MGT89" s="226"/>
      <c r="MGU89" s="230"/>
      <c r="MGV89" s="227"/>
      <c r="MGW89" s="250"/>
      <c r="MGX89" s="235"/>
      <c r="MGY89" s="235"/>
      <c r="MGZ89" s="235"/>
      <c r="MHA89" s="235"/>
      <c r="MHB89" s="231"/>
      <c r="MHC89" s="231"/>
      <c r="MHD89" s="232"/>
      <c r="MHE89" s="235"/>
      <c r="MHF89" s="231"/>
      <c r="MHG89" s="231"/>
      <c r="MHH89" s="231"/>
      <c r="MHI89" s="231"/>
      <c r="MHJ89" s="247"/>
      <c r="MHK89" s="250"/>
      <c r="MHL89" s="235"/>
      <c r="MHM89" s="235"/>
      <c r="MHN89" s="235"/>
      <c r="MHO89" s="99"/>
      <c r="MHP89" s="235"/>
      <c r="MHQ89" s="235"/>
      <c r="MHR89" s="235"/>
      <c r="MHS89" s="226"/>
      <c r="MHT89" s="230"/>
      <c r="MHU89" s="227"/>
      <c r="MHV89" s="250"/>
      <c r="MHW89" s="235"/>
      <c r="MHX89" s="235"/>
      <c r="MHY89" s="235"/>
      <c r="MHZ89" s="235"/>
      <c r="MIA89" s="231"/>
      <c r="MIB89" s="231"/>
      <c r="MIC89" s="232"/>
      <c r="MID89" s="235"/>
      <c r="MIE89" s="231"/>
      <c r="MIF89" s="231"/>
      <c r="MIG89" s="231"/>
      <c r="MIH89" s="231"/>
      <c r="MII89" s="247"/>
      <c r="MIJ89" s="250"/>
      <c r="MIK89" s="235"/>
      <c r="MIL89" s="235"/>
      <c r="MIM89" s="235"/>
      <c r="MIN89" s="99"/>
      <c r="MIO89" s="235"/>
      <c r="MIP89" s="235"/>
      <c r="MIQ89" s="235"/>
      <c r="MIR89" s="226"/>
      <c r="MIS89" s="230"/>
      <c r="MIT89" s="227"/>
      <c r="MIU89" s="250"/>
      <c r="MIV89" s="235"/>
      <c r="MIW89" s="235"/>
      <c r="MIX89" s="235"/>
      <c r="MIY89" s="235"/>
      <c r="MIZ89" s="231"/>
      <c r="MJA89" s="231"/>
      <c r="MJB89" s="232"/>
      <c r="MJC89" s="235"/>
      <c r="MJD89" s="231"/>
      <c r="MJE89" s="231"/>
      <c r="MJF89" s="231"/>
      <c r="MJG89" s="231"/>
      <c r="MJH89" s="247"/>
      <c r="MJI89" s="250"/>
      <c r="MJJ89" s="235"/>
      <c r="MJK89" s="235"/>
      <c r="MJL89" s="235"/>
      <c r="MJM89" s="99"/>
      <c r="MJN89" s="235"/>
      <c r="MJO89" s="235"/>
      <c r="MJP89" s="235"/>
      <c r="MJQ89" s="226"/>
      <c r="MJR89" s="230"/>
      <c r="MJS89" s="227"/>
      <c r="MJT89" s="250"/>
      <c r="MJU89" s="235"/>
      <c r="MJV89" s="235"/>
      <c r="MJW89" s="235"/>
      <c r="MJX89" s="235"/>
      <c r="MJY89" s="231"/>
      <c r="MJZ89" s="231"/>
      <c r="MKA89" s="232"/>
      <c r="MKB89" s="235"/>
      <c r="MKC89" s="231"/>
      <c r="MKD89" s="231"/>
      <c r="MKE89" s="231"/>
      <c r="MKF89" s="231"/>
      <c r="MKG89" s="247"/>
      <c r="MKH89" s="250"/>
      <c r="MKI89" s="235"/>
      <c r="MKJ89" s="235"/>
      <c r="MKK89" s="235"/>
      <c r="MKL89" s="99"/>
      <c r="MKM89" s="235"/>
      <c r="MKN89" s="235"/>
      <c r="MKO89" s="235"/>
      <c r="MKP89" s="226"/>
      <c r="MKQ89" s="230"/>
      <c r="MKR89" s="227"/>
      <c r="MKS89" s="250"/>
      <c r="MKT89" s="235"/>
      <c r="MKU89" s="235"/>
      <c r="MKV89" s="235"/>
      <c r="MKW89" s="235"/>
      <c r="MKX89" s="231"/>
      <c r="MKY89" s="231"/>
      <c r="MKZ89" s="232"/>
      <c r="MLA89" s="235"/>
      <c r="MLB89" s="231"/>
      <c r="MLC89" s="231"/>
      <c r="MLD89" s="231"/>
      <c r="MLE89" s="231"/>
      <c r="MLF89" s="247"/>
      <c r="MLG89" s="250"/>
      <c r="MLH89" s="235"/>
      <c r="MLI89" s="235"/>
      <c r="MLJ89" s="235"/>
      <c r="MLK89" s="99"/>
      <c r="MLL89" s="235"/>
      <c r="MLM89" s="235"/>
      <c r="MLN89" s="235"/>
      <c r="MLO89" s="226"/>
      <c r="MLP89" s="230"/>
      <c r="MLQ89" s="227"/>
      <c r="MLR89" s="250"/>
      <c r="MLS89" s="235"/>
      <c r="MLT89" s="235"/>
      <c r="MLU89" s="235"/>
      <c r="MLV89" s="235"/>
      <c r="MLW89" s="231"/>
      <c r="MLX89" s="231"/>
      <c r="MLY89" s="232"/>
      <c r="MLZ89" s="235"/>
      <c r="MMA89" s="231"/>
      <c r="MMB89" s="231"/>
      <c r="MMC89" s="231"/>
      <c r="MMD89" s="231"/>
      <c r="MME89" s="247"/>
      <c r="MMF89" s="250"/>
      <c r="MMG89" s="235"/>
      <c r="MMH89" s="235"/>
      <c r="MMI89" s="235"/>
      <c r="MMJ89" s="99"/>
      <c r="MMK89" s="235"/>
      <c r="MML89" s="235"/>
      <c r="MMM89" s="235"/>
      <c r="MMN89" s="226"/>
      <c r="MMO89" s="230"/>
      <c r="MMP89" s="227"/>
      <c r="MMQ89" s="250"/>
      <c r="MMR89" s="235"/>
      <c r="MMS89" s="235"/>
      <c r="MMT89" s="235"/>
      <c r="MMU89" s="235"/>
      <c r="MMV89" s="231"/>
      <c r="MMW89" s="231"/>
      <c r="MMX89" s="232"/>
      <c r="MMY89" s="235"/>
      <c r="MMZ89" s="231"/>
      <c r="MNA89" s="231"/>
      <c r="MNB89" s="231"/>
      <c r="MNC89" s="231"/>
      <c r="MND89" s="247"/>
      <c r="MNE89" s="250"/>
      <c r="MNF89" s="235"/>
      <c r="MNG89" s="235"/>
      <c r="MNH89" s="235"/>
      <c r="MNI89" s="99"/>
      <c r="MNJ89" s="235"/>
      <c r="MNK89" s="235"/>
      <c r="MNL89" s="235"/>
      <c r="MNM89" s="226"/>
      <c r="MNN89" s="230"/>
      <c r="MNO89" s="227"/>
      <c r="MNP89" s="250"/>
      <c r="MNQ89" s="235"/>
      <c r="MNR89" s="235"/>
      <c r="MNS89" s="235"/>
      <c r="MNT89" s="235"/>
      <c r="MNU89" s="231"/>
      <c r="MNV89" s="231"/>
      <c r="MNW89" s="232"/>
      <c r="MNX89" s="235"/>
      <c r="MNY89" s="231"/>
      <c r="MNZ89" s="231"/>
      <c r="MOA89" s="231"/>
      <c r="MOB89" s="231"/>
      <c r="MOC89" s="247"/>
      <c r="MOD89" s="250"/>
      <c r="MOE89" s="235"/>
      <c r="MOF89" s="235"/>
      <c r="MOG89" s="235"/>
      <c r="MOH89" s="99"/>
      <c r="MOI89" s="235"/>
      <c r="MOJ89" s="235"/>
      <c r="MOK89" s="235"/>
      <c r="MOL89" s="226"/>
      <c r="MOM89" s="230"/>
      <c r="MON89" s="227"/>
      <c r="MOO89" s="250"/>
      <c r="MOP89" s="235"/>
      <c r="MOQ89" s="235"/>
      <c r="MOR89" s="235"/>
      <c r="MOS89" s="235"/>
      <c r="MOT89" s="231"/>
      <c r="MOU89" s="231"/>
      <c r="MOV89" s="232"/>
      <c r="MOW89" s="235"/>
      <c r="MOX89" s="231"/>
      <c r="MOY89" s="231"/>
      <c r="MOZ89" s="231"/>
      <c r="MPA89" s="231"/>
      <c r="MPB89" s="247"/>
      <c r="MPC89" s="250"/>
      <c r="MPD89" s="235"/>
      <c r="MPE89" s="235"/>
      <c r="MPF89" s="235"/>
      <c r="MPG89" s="99"/>
      <c r="MPH89" s="235"/>
      <c r="MPI89" s="235"/>
      <c r="MPJ89" s="235"/>
      <c r="MPK89" s="226"/>
      <c r="MPL89" s="230"/>
      <c r="MPM89" s="227"/>
      <c r="MPN89" s="250"/>
      <c r="MPO89" s="235"/>
      <c r="MPP89" s="235"/>
      <c r="MPQ89" s="235"/>
      <c r="MPR89" s="235"/>
      <c r="MPS89" s="231"/>
      <c r="MPT89" s="231"/>
      <c r="MPU89" s="232"/>
      <c r="MPV89" s="235"/>
      <c r="MPW89" s="231"/>
      <c r="MPX89" s="231"/>
      <c r="MPY89" s="231"/>
      <c r="MPZ89" s="231"/>
      <c r="MQA89" s="247"/>
      <c r="MQB89" s="250"/>
      <c r="MQC89" s="235"/>
      <c r="MQD89" s="235"/>
      <c r="MQE89" s="235"/>
      <c r="MQF89" s="99"/>
      <c r="MQG89" s="235"/>
      <c r="MQH89" s="235"/>
      <c r="MQI89" s="235"/>
      <c r="MQJ89" s="226"/>
      <c r="MQK89" s="230"/>
      <c r="MQL89" s="227"/>
      <c r="MQM89" s="250"/>
      <c r="MQN89" s="235"/>
      <c r="MQO89" s="235"/>
      <c r="MQP89" s="235"/>
      <c r="MQQ89" s="235"/>
      <c r="MQR89" s="231"/>
      <c r="MQS89" s="231"/>
      <c r="MQT89" s="232"/>
      <c r="MQU89" s="235"/>
      <c r="MQV89" s="231"/>
      <c r="MQW89" s="231"/>
      <c r="MQX89" s="231"/>
      <c r="MQY89" s="231"/>
      <c r="MQZ89" s="247"/>
      <c r="MRA89" s="250"/>
      <c r="MRB89" s="235"/>
      <c r="MRC89" s="235"/>
      <c r="MRD89" s="235"/>
      <c r="MRE89" s="99"/>
      <c r="MRF89" s="235"/>
      <c r="MRG89" s="235"/>
      <c r="MRH89" s="235"/>
      <c r="MRI89" s="226"/>
      <c r="MRJ89" s="230"/>
      <c r="MRK89" s="227"/>
      <c r="MRL89" s="250"/>
      <c r="MRM89" s="235"/>
      <c r="MRN89" s="235"/>
      <c r="MRO89" s="235"/>
      <c r="MRP89" s="235"/>
      <c r="MRQ89" s="231"/>
      <c r="MRR89" s="231"/>
      <c r="MRS89" s="232"/>
      <c r="MRT89" s="235"/>
      <c r="MRU89" s="231"/>
      <c r="MRV89" s="231"/>
      <c r="MRW89" s="231"/>
      <c r="MRX89" s="231"/>
      <c r="MRY89" s="247"/>
      <c r="MRZ89" s="250"/>
      <c r="MSA89" s="235"/>
      <c r="MSB89" s="235"/>
      <c r="MSC89" s="235"/>
      <c r="MSD89" s="99"/>
      <c r="MSE89" s="235"/>
      <c r="MSF89" s="235"/>
      <c r="MSG89" s="235"/>
      <c r="MSH89" s="226"/>
      <c r="MSI89" s="230"/>
      <c r="MSJ89" s="227"/>
      <c r="MSK89" s="250"/>
      <c r="MSL89" s="235"/>
      <c r="MSM89" s="235"/>
      <c r="MSN89" s="235"/>
      <c r="MSO89" s="235"/>
      <c r="MSP89" s="231"/>
      <c r="MSQ89" s="231"/>
      <c r="MSR89" s="232"/>
      <c r="MSS89" s="235"/>
      <c r="MST89" s="231"/>
      <c r="MSU89" s="231"/>
      <c r="MSV89" s="231"/>
      <c r="MSW89" s="231"/>
      <c r="MSX89" s="247"/>
      <c r="MSY89" s="250"/>
      <c r="MSZ89" s="235"/>
      <c r="MTA89" s="235"/>
      <c r="MTB89" s="235"/>
      <c r="MTC89" s="99"/>
      <c r="MTD89" s="235"/>
      <c r="MTE89" s="235"/>
      <c r="MTF89" s="235"/>
      <c r="MTG89" s="226"/>
      <c r="MTH89" s="230"/>
      <c r="MTI89" s="227"/>
      <c r="MTJ89" s="250"/>
      <c r="MTK89" s="235"/>
      <c r="MTL89" s="235"/>
      <c r="MTM89" s="235"/>
      <c r="MTN89" s="235"/>
      <c r="MTO89" s="231"/>
      <c r="MTP89" s="231"/>
      <c r="MTQ89" s="232"/>
      <c r="MTR89" s="235"/>
      <c r="MTS89" s="231"/>
      <c r="MTT89" s="231"/>
      <c r="MTU89" s="231"/>
      <c r="MTV89" s="231"/>
      <c r="MTW89" s="247"/>
      <c r="MTX89" s="250"/>
      <c r="MTY89" s="235"/>
      <c r="MTZ89" s="235"/>
      <c r="MUA89" s="235"/>
      <c r="MUB89" s="99"/>
      <c r="MUC89" s="235"/>
      <c r="MUD89" s="235"/>
      <c r="MUE89" s="235"/>
      <c r="MUF89" s="226"/>
      <c r="MUG89" s="230"/>
      <c r="MUH89" s="227"/>
      <c r="MUI89" s="250"/>
      <c r="MUJ89" s="235"/>
      <c r="MUK89" s="235"/>
      <c r="MUL89" s="235"/>
      <c r="MUM89" s="235"/>
      <c r="MUN89" s="231"/>
      <c r="MUO89" s="231"/>
      <c r="MUP89" s="232"/>
      <c r="MUQ89" s="235"/>
      <c r="MUR89" s="231"/>
      <c r="MUS89" s="231"/>
      <c r="MUT89" s="231"/>
      <c r="MUU89" s="231"/>
      <c r="MUV89" s="247"/>
      <c r="MUW89" s="250"/>
      <c r="MUX89" s="235"/>
      <c r="MUY89" s="235"/>
      <c r="MUZ89" s="235"/>
      <c r="MVA89" s="99"/>
      <c r="MVB89" s="235"/>
      <c r="MVC89" s="235"/>
      <c r="MVD89" s="235"/>
      <c r="MVE89" s="226"/>
      <c r="MVF89" s="230"/>
      <c r="MVG89" s="227"/>
      <c r="MVH89" s="250"/>
      <c r="MVI89" s="235"/>
      <c r="MVJ89" s="235"/>
      <c r="MVK89" s="235"/>
      <c r="MVL89" s="235"/>
      <c r="MVM89" s="231"/>
      <c r="MVN89" s="231"/>
      <c r="MVO89" s="232"/>
      <c r="MVP89" s="235"/>
      <c r="MVQ89" s="231"/>
      <c r="MVR89" s="231"/>
      <c r="MVS89" s="231"/>
      <c r="MVT89" s="231"/>
      <c r="MVU89" s="247"/>
      <c r="MVV89" s="250"/>
      <c r="MVW89" s="235"/>
      <c r="MVX89" s="235"/>
      <c r="MVY89" s="235"/>
      <c r="MVZ89" s="99"/>
      <c r="MWA89" s="235"/>
      <c r="MWB89" s="235"/>
      <c r="MWC89" s="235"/>
      <c r="MWD89" s="226"/>
      <c r="MWE89" s="230"/>
      <c r="MWF89" s="227"/>
      <c r="MWG89" s="250"/>
      <c r="MWH89" s="235"/>
      <c r="MWI89" s="235"/>
      <c r="MWJ89" s="235"/>
      <c r="MWK89" s="235"/>
      <c r="MWL89" s="231"/>
      <c r="MWM89" s="231"/>
      <c r="MWN89" s="232"/>
      <c r="MWO89" s="235"/>
      <c r="MWP89" s="231"/>
      <c r="MWQ89" s="231"/>
      <c r="MWR89" s="231"/>
      <c r="MWS89" s="231"/>
      <c r="MWT89" s="247"/>
      <c r="MWU89" s="250"/>
      <c r="MWV89" s="235"/>
      <c r="MWW89" s="235"/>
      <c r="MWX89" s="235"/>
      <c r="MWY89" s="99"/>
      <c r="MWZ89" s="235"/>
      <c r="MXA89" s="235"/>
      <c r="MXB89" s="235"/>
      <c r="MXC89" s="226"/>
      <c r="MXD89" s="230"/>
      <c r="MXE89" s="227"/>
      <c r="MXF89" s="250"/>
      <c r="MXG89" s="235"/>
      <c r="MXH89" s="235"/>
      <c r="MXI89" s="235"/>
      <c r="MXJ89" s="235"/>
      <c r="MXK89" s="231"/>
      <c r="MXL89" s="231"/>
      <c r="MXM89" s="232"/>
      <c r="MXN89" s="235"/>
      <c r="MXO89" s="231"/>
      <c r="MXP89" s="231"/>
      <c r="MXQ89" s="231"/>
      <c r="MXR89" s="231"/>
      <c r="MXS89" s="247"/>
      <c r="MXT89" s="250"/>
      <c r="MXU89" s="235"/>
      <c r="MXV89" s="235"/>
      <c r="MXW89" s="235"/>
      <c r="MXX89" s="99"/>
      <c r="MXY89" s="235"/>
      <c r="MXZ89" s="235"/>
      <c r="MYA89" s="235"/>
      <c r="MYB89" s="226"/>
      <c r="MYC89" s="230"/>
      <c r="MYD89" s="227"/>
      <c r="MYE89" s="250"/>
      <c r="MYF89" s="235"/>
      <c r="MYG89" s="235"/>
      <c r="MYH89" s="235"/>
      <c r="MYI89" s="235"/>
      <c r="MYJ89" s="231"/>
      <c r="MYK89" s="231"/>
      <c r="MYL89" s="232"/>
      <c r="MYM89" s="235"/>
      <c r="MYN89" s="231"/>
      <c r="MYO89" s="231"/>
      <c r="MYP89" s="231"/>
      <c r="MYQ89" s="231"/>
      <c r="MYR89" s="247"/>
      <c r="MYS89" s="250"/>
      <c r="MYT89" s="235"/>
      <c r="MYU89" s="235"/>
      <c r="MYV89" s="235"/>
      <c r="MYW89" s="99"/>
      <c r="MYX89" s="235"/>
      <c r="MYY89" s="235"/>
      <c r="MYZ89" s="235"/>
      <c r="MZA89" s="226"/>
      <c r="MZB89" s="230"/>
      <c r="MZC89" s="227"/>
      <c r="MZD89" s="250"/>
      <c r="MZE89" s="235"/>
      <c r="MZF89" s="235"/>
      <c r="MZG89" s="235"/>
      <c r="MZH89" s="235"/>
      <c r="MZI89" s="231"/>
      <c r="MZJ89" s="231"/>
      <c r="MZK89" s="232"/>
      <c r="MZL89" s="235"/>
      <c r="MZM89" s="231"/>
      <c r="MZN89" s="231"/>
      <c r="MZO89" s="231"/>
      <c r="MZP89" s="231"/>
      <c r="MZQ89" s="247"/>
      <c r="MZR89" s="250"/>
      <c r="MZS89" s="235"/>
      <c r="MZT89" s="235"/>
      <c r="MZU89" s="235"/>
      <c r="MZV89" s="99"/>
      <c r="MZW89" s="235"/>
      <c r="MZX89" s="235"/>
      <c r="MZY89" s="235"/>
      <c r="MZZ89" s="226"/>
      <c r="NAA89" s="230"/>
      <c r="NAB89" s="227"/>
      <c r="NAC89" s="250"/>
      <c r="NAD89" s="235"/>
      <c r="NAE89" s="235"/>
      <c r="NAF89" s="235"/>
      <c r="NAG89" s="235"/>
      <c r="NAH89" s="231"/>
      <c r="NAI89" s="231"/>
      <c r="NAJ89" s="232"/>
      <c r="NAK89" s="235"/>
      <c r="NAL89" s="231"/>
      <c r="NAM89" s="231"/>
      <c r="NAN89" s="231"/>
      <c r="NAO89" s="231"/>
      <c r="NAP89" s="247"/>
      <c r="NAQ89" s="250"/>
      <c r="NAR89" s="235"/>
      <c r="NAS89" s="235"/>
      <c r="NAT89" s="235"/>
      <c r="NAU89" s="99"/>
      <c r="NAV89" s="235"/>
      <c r="NAW89" s="235"/>
      <c r="NAX89" s="235"/>
      <c r="NAY89" s="226"/>
      <c r="NAZ89" s="230"/>
      <c r="NBA89" s="227"/>
      <c r="NBB89" s="250"/>
      <c r="NBC89" s="235"/>
      <c r="NBD89" s="235"/>
      <c r="NBE89" s="235"/>
      <c r="NBF89" s="235"/>
      <c r="NBG89" s="231"/>
      <c r="NBH89" s="231"/>
      <c r="NBI89" s="232"/>
      <c r="NBJ89" s="235"/>
      <c r="NBK89" s="231"/>
      <c r="NBL89" s="231"/>
      <c r="NBM89" s="231"/>
      <c r="NBN89" s="231"/>
      <c r="NBO89" s="247"/>
      <c r="NBP89" s="250"/>
      <c r="NBQ89" s="235"/>
      <c r="NBR89" s="235"/>
      <c r="NBS89" s="235"/>
      <c r="NBT89" s="99"/>
      <c r="NBU89" s="235"/>
      <c r="NBV89" s="235"/>
      <c r="NBW89" s="235"/>
      <c r="NBX89" s="226"/>
      <c r="NBY89" s="230"/>
      <c r="NBZ89" s="227"/>
      <c r="NCA89" s="250"/>
      <c r="NCB89" s="235"/>
      <c r="NCC89" s="235"/>
      <c r="NCD89" s="235"/>
      <c r="NCE89" s="235"/>
      <c r="NCF89" s="231"/>
      <c r="NCG89" s="231"/>
      <c r="NCH89" s="232"/>
      <c r="NCI89" s="235"/>
      <c r="NCJ89" s="231"/>
      <c r="NCK89" s="231"/>
      <c r="NCL89" s="231"/>
      <c r="NCM89" s="231"/>
      <c r="NCN89" s="247"/>
      <c r="NCO89" s="250"/>
      <c r="NCP89" s="235"/>
      <c r="NCQ89" s="235"/>
      <c r="NCR89" s="235"/>
      <c r="NCS89" s="99"/>
      <c r="NCT89" s="235"/>
      <c r="NCU89" s="235"/>
      <c r="NCV89" s="235"/>
      <c r="NCW89" s="226"/>
      <c r="NCX89" s="230"/>
      <c r="NCY89" s="227"/>
      <c r="NCZ89" s="250"/>
      <c r="NDA89" s="235"/>
      <c r="NDB89" s="235"/>
      <c r="NDC89" s="235"/>
      <c r="NDD89" s="235"/>
      <c r="NDE89" s="231"/>
      <c r="NDF89" s="231"/>
      <c r="NDG89" s="232"/>
      <c r="NDH89" s="235"/>
      <c r="NDI89" s="231"/>
      <c r="NDJ89" s="231"/>
      <c r="NDK89" s="231"/>
      <c r="NDL89" s="231"/>
      <c r="NDM89" s="247"/>
      <c r="NDN89" s="250"/>
      <c r="NDO89" s="235"/>
      <c r="NDP89" s="235"/>
      <c r="NDQ89" s="235"/>
      <c r="NDR89" s="99"/>
      <c r="NDS89" s="235"/>
      <c r="NDT89" s="235"/>
      <c r="NDU89" s="235"/>
      <c r="NDV89" s="226"/>
      <c r="NDW89" s="230"/>
      <c r="NDX89" s="227"/>
      <c r="NDY89" s="250"/>
      <c r="NDZ89" s="235"/>
      <c r="NEA89" s="235"/>
      <c r="NEB89" s="235"/>
      <c r="NEC89" s="235"/>
      <c r="NED89" s="231"/>
      <c r="NEE89" s="231"/>
      <c r="NEF89" s="232"/>
      <c r="NEG89" s="235"/>
      <c r="NEH89" s="231"/>
      <c r="NEI89" s="231"/>
      <c r="NEJ89" s="231"/>
      <c r="NEK89" s="231"/>
      <c r="NEL89" s="247"/>
      <c r="NEM89" s="250"/>
      <c r="NEN89" s="235"/>
      <c r="NEO89" s="235"/>
      <c r="NEP89" s="235"/>
      <c r="NEQ89" s="99"/>
      <c r="NER89" s="235"/>
      <c r="NES89" s="235"/>
      <c r="NET89" s="235"/>
      <c r="NEU89" s="226"/>
      <c r="NEV89" s="230"/>
      <c r="NEW89" s="227"/>
      <c r="NEX89" s="250"/>
      <c r="NEY89" s="235"/>
      <c r="NEZ89" s="235"/>
      <c r="NFA89" s="235"/>
      <c r="NFB89" s="235"/>
      <c r="NFC89" s="231"/>
      <c r="NFD89" s="231"/>
      <c r="NFE89" s="232"/>
      <c r="NFF89" s="235"/>
      <c r="NFG89" s="231"/>
      <c r="NFH89" s="231"/>
      <c r="NFI89" s="231"/>
      <c r="NFJ89" s="231"/>
      <c r="NFK89" s="247"/>
      <c r="NFL89" s="250"/>
      <c r="NFM89" s="235"/>
      <c r="NFN89" s="235"/>
      <c r="NFO89" s="235"/>
      <c r="NFP89" s="99"/>
      <c r="NFQ89" s="235"/>
      <c r="NFR89" s="235"/>
      <c r="NFS89" s="235"/>
      <c r="NFT89" s="226"/>
      <c r="NFU89" s="230"/>
      <c r="NFV89" s="227"/>
      <c r="NFW89" s="250"/>
      <c r="NFX89" s="235"/>
      <c r="NFY89" s="235"/>
      <c r="NFZ89" s="235"/>
      <c r="NGA89" s="235"/>
      <c r="NGB89" s="231"/>
      <c r="NGC89" s="231"/>
      <c r="NGD89" s="232"/>
      <c r="NGE89" s="235"/>
      <c r="NGF89" s="231"/>
      <c r="NGG89" s="231"/>
      <c r="NGH89" s="231"/>
      <c r="NGI89" s="231"/>
      <c r="NGJ89" s="247"/>
      <c r="NGK89" s="250"/>
      <c r="NGL89" s="235"/>
      <c r="NGM89" s="235"/>
      <c r="NGN89" s="235"/>
      <c r="NGO89" s="99"/>
      <c r="NGP89" s="235"/>
      <c r="NGQ89" s="235"/>
      <c r="NGR89" s="235"/>
      <c r="NGS89" s="226"/>
      <c r="NGT89" s="230"/>
      <c r="NGU89" s="227"/>
      <c r="NGV89" s="250"/>
      <c r="NGW89" s="235"/>
      <c r="NGX89" s="235"/>
      <c r="NGY89" s="235"/>
      <c r="NGZ89" s="235"/>
      <c r="NHA89" s="231"/>
      <c r="NHB89" s="231"/>
      <c r="NHC89" s="232"/>
      <c r="NHD89" s="235"/>
      <c r="NHE89" s="231"/>
      <c r="NHF89" s="231"/>
      <c r="NHG89" s="231"/>
      <c r="NHH89" s="231"/>
      <c r="NHI89" s="247"/>
      <c r="NHJ89" s="250"/>
      <c r="NHK89" s="235"/>
      <c r="NHL89" s="235"/>
      <c r="NHM89" s="235"/>
      <c r="NHN89" s="99"/>
      <c r="NHO89" s="235"/>
      <c r="NHP89" s="235"/>
      <c r="NHQ89" s="235"/>
      <c r="NHR89" s="226"/>
      <c r="NHS89" s="230"/>
      <c r="NHT89" s="227"/>
      <c r="NHU89" s="250"/>
      <c r="NHV89" s="235"/>
      <c r="NHW89" s="235"/>
      <c r="NHX89" s="235"/>
      <c r="NHY89" s="235"/>
      <c r="NHZ89" s="231"/>
      <c r="NIA89" s="231"/>
      <c r="NIB89" s="232"/>
      <c r="NIC89" s="235"/>
      <c r="NID89" s="231"/>
      <c r="NIE89" s="231"/>
      <c r="NIF89" s="231"/>
      <c r="NIG89" s="231"/>
      <c r="NIH89" s="247"/>
      <c r="NII89" s="250"/>
      <c r="NIJ89" s="235"/>
      <c r="NIK89" s="235"/>
      <c r="NIL89" s="235"/>
      <c r="NIM89" s="99"/>
      <c r="NIN89" s="235"/>
      <c r="NIO89" s="235"/>
      <c r="NIP89" s="235"/>
      <c r="NIQ89" s="226"/>
      <c r="NIR89" s="230"/>
      <c r="NIS89" s="227"/>
      <c r="NIT89" s="250"/>
      <c r="NIU89" s="235"/>
      <c r="NIV89" s="235"/>
      <c r="NIW89" s="235"/>
      <c r="NIX89" s="235"/>
      <c r="NIY89" s="231"/>
      <c r="NIZ89" s="231"/>
      <c r="NJA89" s="232"/>
      <c r="NJB89" s="235"/>
      <c r="NJC89" s="231"/>
      <c r="NJD89" s="231"/>
      <c r="NJE89" s="231"/>
      <c r="NJF89" s="231"/>
      <c r="NJG89" s="247"/>
      <c r="NJH89" s="250"/>
      <c r="NJI89" s="235"/>
      <c r="NJJ89" s="235"/>
      <c r="NJK89" s="235"/>
      <c r="NJL89" s="99"/>
      <c r="NJM89" s="235"/>
      <c r="NJN89" s="235"/>
      <c r="NJO89" s="235"/>
      <c r="NJP89" s="226"/>
      <c r="NJQ89" s="230"/>
      <c r="NJR89" s="227"/>
      <c r="NJS89" s="250"/>
      <c r="NJT89" s="235"/>
      <c r="NJU89" s="235"/>
      <c r="NJV89" s="235"/>
      <c r="NJW89" s="235"/>
      <c r="NJX89" s="231"/>
      <c r="NJY89" s="231"/>
      <c r="NJZ89" s="232"/>
      <c r="NKA89" s="235"/>
      <c r="NKB89" s="231"/>
      <c r="NKC89" s="231"/>
      <c r="NKD89" s="231"/>
      <c r="NKE89" s="231"/>
      <c r="NKF89" s="247"/>
      <c r="NKG89" s="250"/>
      <c r="NKH89" s="235"/>
      <c r="NKI89" s="235"/>
      <c r="NKJ89" s="235"/>
      <c r="NKK89" s="99"/>
      <c r="NKL89" s="235"/>
      <c r="NKM89" s="235"/>
      <c r="NKN89" s="235"/>
      <c r="NKO89" s="226"/>
      <c r="NKP89" s="230"/>
      <c r="NKQ89" s="227"/>
      <c r="NKR89" s="250"/>
      <c r="NKS89" s="235"/>
      <c r="NKT89" s="235"/>
      <c r="NKU89" s="235"/>
      <c r="NKV89" s="235"/>
      <c r="NKW89" s="231"/>
      <c r="NKX89" s="231"/>
      <c r="NKY89" s="232"/>
      <c r="NKZ89" s="235"/>
      <c r="NLA89" s="231"/>
      <c r="NLB89" s="231"/>
      <c r="NLC89" s="231"/>
      <c r="NLD89" s="231"/>
      <c r="NLE89" s="247"/>
      <c r="NLF89" s="250"/>
      <c r="NLG89" s="235"/>
      <c r="NLH89" s="235"/>
      <c r="NLI89" s="235"/>
      <c r="NLJ89" s="99"/>
      <c r="NLK89" s="235"/>
      <c r="NLL89" s="235"/>
      <c r="NLM89" s="235"/>
      <c r="NLN89" s="226"/>
      <c r="NLO89" s="230"/>
      <c r="NLP89" s="227"/>
      <c r="NLQ89" s="250"/>
      <c r="NLR89" s="235"/>
      <c r="NLS89" s="235"/>
      <c r="NLT89" s="235"/>
      <c r="NLU89" s="235"/>
      <c r="NLV89" s="231"/>
      <c r="NLW89" s="231"/>
      <c r="NLX89" s="232"/>
      <c r="NLY89" s="235"/>
      <c r="NLZ89" s="231"/>
      <c r="NMA89" s="231"/>
      <c r="NMB89" s="231"/>
      <c r="NMC89" s="231"/>
      <c r="NMD89" s="247"/>
      <c r="NME89" s="250"/>
      <c r="NMF89" s="235"/>
      <c r="NMG89" s="235"/>
      <c r="NMH89" s="235"/>
      <c r="NMI89" s="99"/>
      <c r="NMJ89" s="235"/>
      <c r="NMK89" s="235"/>
      <c r="NML89" s="235"/>
      <c r="NMM89" s="226"/>
      <c r="NMN89" s="230"/>
      <c r="NMO89" s="227"/>
      <c r="NMP89" s="250"/>
      <c r="NMQ89" s="235"/>
      <c r="NMR89" s="235"/>
      <c r="NMS89" s="235"/>
      <c r="NMT89" s="235"/>
      <c r="NMU89" s="231"/>
      <c r="NMV89" s="231"/>
      <c r="NMW89" s="232"/>
      <c r="NMX89" s="235"/>
      <c r="NMY89" s="231"/>
      <c r="NMZ89" s="231"/>
      <c r="NNA89" s="231"/>
      <c r="NNB89" s="231"/>
      <c r="NNC89" s="247"/>
      <c r="NND89" s="250"/>
      <c r="NNE89" s="235"/>
      <c r="NNF89" s="235"/>
      <c r="NNG89" s="235"/>
      <c r="NNH89" s="99"/>
      <c r="NNI89" s="235"/>
      <c r="NNJ89" s="235"/>
      <c r="NNK89" s="235"/>
      <c r="NNL89" s="226"/>
      <c r="NNM89" s="230"/>
      <c r="NNN89" s="227"/>
      <c r="NNO89" s="250"/>
      <c r="NNP89" s="235"/>
      <c r="NNQ89" s="235"/>
      <c r="NNR89" s="235"/>
      <c r="NNS89" s="235"/>
      <c r="NNT89" s="231"/>
      <c r="NNU89" s="231"/>
      <c r="NNV89" s="232"/>
      <c r="NNW89" s="235"/>
      <c r="NNX89" s="231"/>
      <c r="NNY89" s="231"/>
      <c r="NNZ89" s="231"/>
      <c r="NOA89" s="231"/>
      <c r="NOB89" s="247"/>
      <c r="NOC89" s="250"/>
      <c r="NOD89" s="235"/>
      <c r="NOE89" s="235"/>
      <c r="NOF89" s="235"/>
      <c r="NOG89" s="99"/>
      <c r="NOH89" s="235"/>
      <c r="NOI89" s="235"/>
      <c r="NOJ89" s="235"/>
      <c r="NOK89" s="226"/>
      <c r="NOL89" s="230"/>
      <c r="NOM89" s="227"/>
      <c r="NON89" s="250"/>
      <c r="NOO89" s="235"/>
      <c r="NOP89" s="235"/>
      <c r="NOQ89" s="235"/>
      <c r="NOR89" s="235"/>
      <c r="NOS89" s="231"/>
      <c r="NOT89" s="231"/>
      <c r="NOU89" s="232"/>
      <c r="NOV89" s="235"/>
      <c r="NOW89" s="231"/>
      <c r="NOX89" s="231"/>
      <c r="NOY89" s="231"/>
      <c r="NOZ89" s="231"/>
      <c r="NPA89" s="247"/>
      <c r="NPB89" s="250"/>
      <c r="NPC89" s="235"/>
      <c r="NPD89" s="235"/>
      <c r="NPE89" s="235"/>
      <c r="NPF89" s="99"/>
      <c r="NPG89" s="235"/>
      <c r="NPH89" s="235"/>
      <c r="NPI89" s="235"/>
      <c r="NPJ89" s="226"/>
      <c r="NPK89" s="230"/>
      <c r="NPL89" s="227"/>
      <c r="NPM89" s="250"/>
      <c r="NPN89" s="235"/>
      <c r="NPO89" s="235"/>
      <c r="NPP89" s="235"/>
      <c r="NPQ89" s="235"/>
      <c r="NPR89" s="231"/>
      <c r="NPS89" s="231"/>
      <c r="NPT89" s="232"/>
      <c r="NPU89" s="235"/>
      <c r="NPV89" s="231"/>
      <c r="NPW89" s="231"/>
      <c r="NPX89" s="231"/>
      <c r="NPY89" s="231"/>
      <c r="NPZ89" s="247"/>
      <c r="NQA89" s="250"/>
      <c r="NQB89" s="235"/>
      <c r="NQC89" s="235"/>
      <c r="NQD89" s="235"/>
      <c r="NQE89" s="99"/>
      <c r="NQF89" s="235"/>
      <c r="NQG89" s="235"/>
      <c r="NQH89" s="235"/>
      <c r="NQI89" s="226"/>
      <c r="NQJ89" s="230"/>
      <c r="NQK89" s="227"/>
      <c r="NQL89" s="250"/>
      <c r="NQM89" s="235"/>
      <c r="NQN89" s="235"/>
      <c r="NQO89" s="235"/>
      <c r="NQP89" s="235"/>
      <c r="NQQ89" s="231"/>
      <c r="NQR89" s="231"/>
      <c r="NQS89" s="232"/>
      <c r="NQT89" s="235"/>
      <c r="NQU89" s="231"/>
      <c r="NQV89" s="231"/>
      <c r="NQW89" s="231"/>
      <c r="NQX89" s="231"/>
      <c r="NQY89" s="247"/>
      <c r="NQZ89" s="250"/>
      <c r="NRA89" s="235"/>
      <c r="NRB89" s="235"/>
      <c r="NRC89" s="235"/>
      <c r="NRD89" s="99"/>
      <c r="NRE89" s="235"/>
      <c r="NRF89" s="235"/>
      <c r="NRG89" s="235"/>
      <c r="NRH89" s="226"/>
      <c r="NRI89" s="230"/>
      <c r="NRJ89" s="227"/>
      <c r="NRK89" s="250"/>
      <c r="NRL89" s="235"/>
      <c r="NRM89" s="235"/>
      <c r="NRN89" s="235"/>
      <c r="NRO89" s="235"/>
      <c r="NRP89" s="231"/>
      <c r="NRQ89" s="231"/>
      <c r="NRR89" s="232"/>
      <c r="NRS89" s="235"/>
      <c r="NRT89" s="231"/>
      <c r="NRU89" s="231"/>
      <c r="NRV89" s="231"/>
      <c r="NRW89" s="231"/>
      <c r="NRX89" s="247"/>
      <c r="NRY89" s="250"/>
      <c r="NRZ89" s="235"/>
      <c r="NSA89" s="235"/>
      <c r="NSB89" s="235"/>
      <c r="NSC89" s="99"/>
      <c r="NSD89" s="235"/>
      <c r="NSE89" s="235"/>
      <c r="NSF89" s="235"/>
      <c r="NSG89" s="226"/>
      <c r="NSH89" s="230"/>
      <c r="NSI89" s="227"/>
      <c r="NSJ89" s="250"/>
      <c r="NSK89" s="235"/>
      <c r="NSL89" s="235"/>
      <c r="NSM89" s="235"/>
      <c r="NSN89" s="235"/>
      <c r="NSO89" s="231"/>
      <c r="NSP89" s="231"/>
      <c r="NSQ89" s="232"/>
      <c r="NSR89" s="235"/>
      <c r="NSS89" s="231"/>
      <c r="NST89" s="231"/>
      <c r="NSU89" s="231"/>
      <c r="NSV89" s="231"/>
      <c r="NSW89" s="247"/>
      <c r="NSX89" s="250"/>
      <c r="NSY89" s="235"/>
      <c r="NSZ89" s="235"/>
      <c r="NTA89" s="235"/>
      <c r="NTB89" s="99"/>
      <c r="NTC89" s="235"/>
      <c r="NTD89" s="235"/>
      <c r="NTE89" s="235"/>
      <c r="NTF89" s="226"/>
      <c r="NTG89" s="230"/>
      <c r="NTH89" s="227"/>
      <c r="NTI89" s="250"/>
      <c r="NTJ89" s="235"/>
      <c r="NTK89" s="235"/>
      <c r="NTL89" s="235"/>
      <c r="NTM89" s="235"/>
      <c r="NTN89" s="231"/>
      <c r="NTO89" s="231"/>
      <c r="NTP89" s="232"/>
      <c r="NTQ89" s="235"/>
      <c r="NTR89" s="231"/>
      <c r="NTS89" s="231"/>
      <c r="NTT89" s="231"/>
      <c r="NTU89" s="231"/>
      <c r="NTV89" s="247"/>
      <c r="NTW89" s="250"/>
      <c r="NTX89" s="235"/>
      <c r="NTY89" s="235"/>
      <c r="NTZ89" s="235"/>
      <c r="NUA89" s="99"/>
      <c r="NUB89" s="235"/>
      <c r="NUC89" s="235"/>
      <c r="NUD89" s="235"/>
      <c r="NUE89" s="226"/>
      <c r="NUF89" s="230"/>
      <c r="NUG89" s="227"/>
      <c r="NUH89" s="250"/>
      <c r="NUI89" s="235"/>
      <c r="NUJ89" s="235"/>
      <c r="NUK89" s="235"/>
      <c r="NUL89" s="235"/>
      <c r="NUM89" s="231"/>
      <c r="NUN89" s="231"/>
      <c r="NUO89" s="232"/>
      <c r="NUP89" s="235"/>
      <c r="NUQ89" s="231"/>
      <c r="NUR89" s="231"/>
      <c r="NUS89" s="231"/>
      <c r="NUT89" s="231"/>
      <c r="NUU89" s="247"/>
      <c r="NUV89" s="250"/>
      <c r="NUW89" s="235"/>
      <c r="NUX89" s="235"/>
      <c r="NUY89" s="235"/>
      <c r="NUZ89" s="99"/>
      <c r="NVA89" s="235"/>
      <c r="NVB89" s="235"/>
      <c r="NVC89" s="235"/>
      <c r="NVD89" s="226"/>
      <c r="NVE89" s="230"/>
      <c r="NVF89" s="227"/>
      <c r="NVG89" s="250"/>
      <c r="NVH89" s="235"/>
      <c r="NVI89" s="235"/>
      <c r="NVJ89" s="235"/>
      <c r="NVK89" s="235"/>
      <c r="NVL89" s="231"/>
      <c r="NVM89" s="231"/>
      <c r="NVN89" s="232"/>
      <c r="NVO89" s="235"/>
      <c r="NVP89" s="231"/>
      <c r="NVQ89" s="231"/>
      <c r="NVR89" s="231"/>
      <c r="NVS89" s="231"/>
      <c r="NVT89" s="247"/>
      <c r="NVU89" s="250"/>
      <c r="NVV89" s="235"/>
      <c r="NVW89" s="235"/>
      <c r="NVX89" s="235"/>
      <c r="NVY89" s="99"/>
      <c r="NVZ89" s="235"/>
      <c r="NWA89" s="235"/>
      <c r="NWB89" s="235"/>
      <c r="NWC89" s="226"/>
      <c r="NWD89" s="230"/>
      <c r="NWE89" s="227"/>
      <c r="NWF89" s="250"/>
      <c r="NWG89" s="235"/>
      <c r="NWH89" s="235"/>
      <c r="NWI89" s="235"/>
      <c r="NWJ89" s="235"/>
      <c r="NWK89" s="231"/>
      <c r="NWL89" s="231"/>
      <c r="NWM89" s="232"/>
      <c r="NWN89" s="235"/>
      <c r="NWO89" s="231"/>
      <c r="NWP89" s="231"/>
      <c r="NWQ89" s="231"/>
      <c r="NWR89" s="231"/>
      <c r="NWS89" s="247"/>
      <c r="NWT89" s="250"/>
      <c r="NWU89" s="235"/>
      <c r="NWV89" s="235"/>
      <c r="NWW89" s="235"/>
      <c r="NWX89" s="99"/>
      <c r="NWY89" s="235"/>
      <c r="NWZ89" s="235"/>
      <c r="NXA89" s="235"/>
      <c r="NXB89" s="226"/>
      <c r="NXC89" s="230"/>
      <c r="NXD89" s="227"/>
      <c r="NXE89" s="250"/>
      <c r="NXF89" s="235"/>
      <c r="NXG89" s="235"/>
      <c r="NXH89" s="235"/>
      <c r="NXI89" s="235"/>
      <c r="NXJ89" s="231"/>
      <c r="NXK89" s="231"/>
      <c r="NXL89" s="232"/>
      <c r="NXM89" s="235"/>
      <c r="NXN89" s="231"/>
      <c r="NXO89" s="231"/>
      <c r="NXP89" s="231"/>
      <c r="NXQ89" s="231"/>
      <c r="NXR89" s="247"/>
      <c r="NXS89" s="250"/>
      <c r="NXT89" s="235"/>
      <c r="NXU89" s="235"/>
      <c r="NXV89" s="235"/>
      <c r="NXW89" s="99"/>
      <c r="NXX89" s="235"/>
      <c r="NXY89" s="235"/>
      <c r="NXZ89" s="235"/>
      <c r="NYA89" s="226"/>
      <c r="NYB89" s="230"/>
      <c r="NYC89" s="227"/>
      <c r="NYD89" s="250"/>
      <c r="NYE89" s="235"/>
      <c r="NYF89" s="235"/>
      <c r="NYG89" s="235"/>
      <c r="NYH89" s="235"/>
      <c r="NYI89" s="231"/>
      <c r="NYJ89" s="231"/>
      <c r="NYK89" s="232"/>
      <c r="NYL89" s="235"/>
      <c r="NYM89" s="231"/>
      <c r="NYN89" s="231"/>
      <c r="NYO89" s="231"/>
      <c r="NYP89" s="231"/>
      <c r="NYQ89" s="247"/>
      <c r="NYR89" s="250"/>
      <c r="NYS89" s="235"/>
      <c r="NYT89" s="235"/>
      <c r="NYU89" s="235"/>
      <c r="NYV89" s="99"/>
      <c r="NYW89" s="235"/>
      <c r="NYX89" s="235"/>
      <c r="NYY89" s="235"/>
      <c r="NYZ89" s="226"/>
      <c r="NZA89" s="230"/>
      <c r="NZB89" s="227"/>
      <c r="NZC89" s="250"/>
      <c r="NZD89" s="235"/>
      <c r="NZE89" s="235"/>
      <c r="NZF89" s="235"/>
      <c r="NZG89" s="235"/>
      <c r="NZH89" s="231"/>
      <c r="NZI89" s="231"/>
      <c r="NZJ89" s="232"/>
      <c r="NZK89" s="235"/>
      <c r="NZL89" s="231"/>
      <c r="NZM89" s="231"/>
      <c r="NZN89" s="231"/>
      <c r="NZO89" s="231"/>
      <c r="NZP89" s="247"/>
      <c r="NZQ89" s="250"/>
      <c r="NZR89" s="235"/>
      <c r="NZS89" s="235"/>
      <c r="NZT89" s="235"/>
      <c r="NZU89" s="99"/>
      <c r="NZV89" s="235"/>
      <c r="NZW89" s="235"/>
      <c r="NZX89" s="235"/>
      <c r="NZY89" s="226"/>
      <c r="NZZ89" s="230"/>
      <c r="OAA89" s="227"/>
      <c r="OAB89" s="250"/>
      <c r="OAC89" s="235"/>
      <c r="OAD89" s="235"/>
      <c r="OAE89" s="235"/>
      <c r="OAF89" s="235"/>
      <c r="OAG89" s="231"/>
      <c r="OAH89" s="231"/>
      <c r="OAI89" s="232"/>
      <c r="OAJ89" s="235"/>
      <c r="OAK89" s="231"/>
      <c r="OAL89" s="231"/>
      <c r="OAM89" s="231"/>
      <c r="OAN89" s="231"/>
      <c r="OAO89" s="247"/>
      <c r="OAP89" s="250"/>
      <c r="OAQ89" s="235"/>
      <c r="OAR89" s="235"/>
      <c r="OAS89" s="235"/>
      <c r="OAT89" s="99"/>
      <c r="OAU89" s="235"/>
      <c r="OAV89" s="235"/>
      <c r="OAW89" s="235"/>
      <c r="OAX89" s="226"/>
      <c r="OAY89" s="230"/>
      <c r="OAZ89" s="227"/>
      <c r="OBA89" s="250"/>
      <c r="OBB89" s="235"/>
      <c r="OBC89" s="235"/>
      <c r="OBD89" s="235"/>
      <c r="OBE89" s="235"/>
      <c r="OBF89" s="231"/>
      <c r="OBG89" s="231"/>
      <c r="OBH89" s="232"/>
      <c r="OBI89" s="235"/>
      <c r="OBJ89" s="231"/>
      <c r="OBK89" s="231"/>
      <c r="OBL89" s="231"/>
      <c r="OBM89" s="231"/>
      <c r="OBN89" s="247"/>
      <c r="OBO89" s="250"/>
      <c r="OBP89" s="235"/>
      <c r="OBQ89" s="235"/>
      <c r="OBR89" s="235"/>
      <c r="OBS89" s="99"/>
      <c r="OBT89" s="235"/>
      <c r="OBU89" s="235"/>
      <c r="OBV89" s="235"/>
      <c r="OBW89" s="226"/>
      <c r="OBX89" s="230"/>
      <c r="OBY89" s="227"/>
      <c r="OBZ89" s="250"/>
      <c r="OCA89" s="235"/>
      <c r="OCB89" s="235"/>
      <c r="OCC89" s="235"/>
      <c r="OCD89" s="235"/>
      <c r="OCE89" s="231"/>
      <c r="OCF89" s="231"/>
      <c r="OCG89" s="232"/>
      <c r="OCH89" s="235"/>
      <c r="OCI89" s="231"/>
      <c r="OCJ89" s="231"/>
      <c r="OCK89" s="231"/>
      <c r="OCL89" s="231"/>
      <c r="OCM89" s="247"/>
      <c r="OCN89" s="250"/>
      <c r="OCO89" s="235"/>
      <c r="OCP89" s="235"/>
      <c r="OCQ89" s="235"/>
      <c r="OCR89" s="99"/>
      <c r="OCS89" s="235"/>
      <c r="OCT89" s="235"/>
      <c r="OCU89" s="235"/>
      <c r="OCV89" s="226"/>
      <c r="OCW89" s="230"/>
      <c r="OCX89" s="227"/>
      <c r="OCY89" s="250"/>
      <c r="OCZ89" s="235"/>
      <c r="ODA89" s="235"/>
      <c r="ODB89" s="235"/>
      <c r="ODC89" s="235"/>
      <c r="ODD89" s="231"/>
      <c r="ODE89" s="231"/>
      <c r="ODF89" s="232"/>
      <c r="ODG89" s="235"/>
      <c r="ODH89" s="231"/>
      <c r="ODI89" s="231"/>
      <c r="ODJ89" s="231"/>
      <c r="ODK89" s="231"/>
      <c r="ODL89" s="247"/>
      <c r="ODM89" s="250"/>
      <c r="ODN89" s="235"/>
      <c r="ODO89" s="235"/>
      <c r="ODP89" s="235"/>
      <c r="ODQ89" s="99"/>
      <c r="ODR89" s="235"/>
      <c r="ODS89" s="235"/>
      <c r="ODT89" s="235"/>
      <c r="ODU89" s="226"/>
      <c r="ODV89" s="230"/>
      <c r="ODW89" s="227"/>
      <c r="ODX89" s="250"/>
      <c r="ODY89" s="235"/>
      <c r="ODZ89" s="235"/>
      <c r="OEA89" s="235"/>
      <c r="OEB89" s="235"/>
      <c r="OEC89" s="231"/>
      <c r="OED89" s="231"/>
      <c r="OEE89" s="232"/>
      <c r="OEF89" s="235"/>
      <c r="OEG89" s="231"/>
      <c r="OEH89" s="231"/>
      <c r="OEI89" s="231"/>
      <c r="OEJ89" s="231"/>
      <c r="OEK89" s="247"/>
      <c r="OEL89" s="250"/>
      <c r="OEM89" s="235"/>
      <c r="OEN89" s="235"/>
      <c r="OEO89" s="235"/>
      <c r="OEP89" s="99"/>
      <c r="OEQ89" s="235"/>
      <c r="OER89" s="235"/>
      <c r="OES89" s="235"/>
      <c r="OET89" s="226"/>
      <c r="OEU89" s="230"/>
      <c r="OEV89" s="227"/>
      <c r="OEW89" s="250"/>
      <c r="OEX89" s="235"/>
      <c r="OEY89" s="235"/>
      <c r="OEZ89" s="235"/>
      <c r="OFA89" s="235"/>
      <c r="OFB89" s="231"/>
      <c r="OFC89" s="231"/>
      <c r="OFD89" s="232"/>
      <c r="OFE89" s="235"/>
      <c r="OFF89" s="231"/>
      <c r="OFG89" s="231"/>
      <c r="OFH89" s="231"/>
      <c r="OFI89" s="231"/>
      <c r="OFJ89" s="247"/>
      <c r="OFK89" s="250"/>
      <c r="OFL89" s="235"/>
      <c r="OFM89" s="235"/>
      <c r="OFN89" s="235"/>
      <c r="OFO89" s="99"/>
      <c r="OFP89" s="235"/>
      <c r="OFQ89" s="235"/>
      <c r="OFR89" s="235"/>
      <c r="OFS89" s="226"/>
      <c r="OFT89" s="230"/>
      <c r="OFU89" s="227"/>
      <c r="OFV89" s="250"/>
      <c r="OFW89" s="235"/>
      <c r="OFX89" s="235"/>
      <c r="OFY89" s="235"/>
      <c r="OFZ89" s="235"/>
      <c r="OGA89" s="231"/>
      <c r="OGB89" s="231"/>
      <c r="OGC89" s="232"/>
      <c r="OGD89" s="235"/>
      <c r="OGE89" s="231"/>
      <c r="OGF89" s="231"/>
      <c r="OGG89" s="231"/>
      <c r="OGH89" s="231"/>
      <c r="OGI89" s="247"/>
      <c r="OGJ89" s="250"/>
      <c r="OGK89" s="235"/>
      <c r="OGL89" s="235"/>
      <c r="OGM89" s="235"/>
      <c r="OGN89" s="99"/>
      <c r="OGO89" s="235"/>
      <c r="OGP89" s="235"/>
      <c r="OGQ89" s="235"/>
      <c r="OGR89" s="226"/>
      <c r="OGS89" s="230"/>
      <c r="OGT89" s="227"/>
      <c r="OGU89" s="250"/>
      <c r="OGV89" s="235"/>
      <c r="OGW89" s="235"/>
      <c r="OGX89" s="235"/>
      <c r="OGY89" s="235"/>
      <c r="OGZ89" s="231"/>
      <c r="OHA89" s="231"/>
      <c r="OHB89" s="232"/>
      <c r="OHC89" s="235"/>
      <c r="OHD89" s="231"/>
      <c r="OHE89" s="231"/>
      <c r="OHF89" s="231"/>
      <c r="OHG89" s="231"/>
      <c r="OHH89" s="247"/>
      <c r="OHI89" s="250"/>
      <c r="OHJ89" s="235"/>
      <c r="OHK89" s="235"/>
      <c r="OHL89" s="235"/>
      <c r="OHM89" s="99"/>
      <c r="OHN89" s="235"/>
      <c r="OHO89" s="235"/>
      <c r="OHP89" s="235"/>
      <c r="OHQ89" s="226"/>
      <c r="OHR89" s="230"/>
      <c r="OHS89" s="227"/>
      <c r="OHT89" s="250"/>
      <c r="OHU89" s="235"/>
      <c r="OHV89" s="235"/>
      <c r="OHW89" s="235"/>
      <c r="OHX89" s="235"/>
      <c r="OHY89" s="231"/>
      <c r="OHZ89" s="231"/>
      <c r="OIA89" s="232"/>
      <c r="OIB89" s="235"/>
      <c r="OIC89" s="231"/>
      <c r="OID89" s="231"/>
      <c r="OIE89" s="231"/>
      <c r="OIF89" s="231"/>
      <c r="OIG89" s="247"/>
      <c r="OIH89" s="250"/>
      <c r="OII89" s="235"/>
      <c r="OIJ89" s="235"/>
      <c r="OIK89" s="235"/>
      <c r="OIL89" s="99"/>
      <c r="OIM89" s="235"/>
      <c r="OIN89" s="235"/>
      <c r="OIO89" s="235"/>
      <c r="OIP89" s="226"/>
      <c r="OIQ89" s="230"/>
      <c r="OIR89" s="227"/>
      <c r="OIS89" s="250"/>
      <c r="OIT89" s="235"/>
      <c r="OIU89" s="235"/>
      <c r="OIV89" s="235"/>
      <c r="OIW89" s="235"/>
      <c r="OIX89" s="231"/>
      <c r="OIY89" s="231"/>
      <c r="OIZ89" s="232"/>
      <c r="OJA89" s="235"/>
      <c r="OJB89" s="231"/>
      <c r="OJC89" s="231"/>
      <c r="OJD89" s="231"/>
      <c r="OJE89" s="231"/>
      <c r="OJF89" s="247"/>
      <c r="OJG89" s="250"/>
      <c r="OJH89" s="235"/>
      <c r="OJI89" s="235"/>
      <c r="OJJ89" s="235"/>
      <c r="OJK89" s="99"/>
      <c r="OJL89" s="235"/>
      <c r="OJM89" s="235"/>
      <c r="OJN89" s="235"/>
      <c r="OJO89" s="226"/>
      <c r="OJP89" s="230"/>
      <c r="OJQ89" s="227"/>
      <c r="OJR89" s="250"/>
      <c r="OJS89" s="235"/>
      <c r="OJT89" s="235"/>
      <c r="OJU89" s="235"/>
      <c r="OJV89" s="235"/>
      <c r="OJW89" s="231"/>
      <c r="OJX89" s="231"/>
      <c r="OJY89" s="232"/>
      <c r="OJZ89" s="235"/>
      <c r="OKA89" s="231"/>
      <c r="OKB89" s="231"/>
      <c r="OKC89" s="231"/>
      <c r="OKD89" s="231"/>
      <c r="OKE89" s="247"/>
      <c r="OKF89" s="250"/>
      <c r="OKG89" s="235"/>
      <c r="OKH89" s="235"/>
      <c r="OKI89" s="235"/>
      <c r="OKJ89" s="99"/>
      <c r="OKK89" s="235"/>
      <c r="OKL89" s="235"/>
      <c r="OKM89" s="235"/>
      <c r="OKN89" s="226"/>
      <c r="OKO89" s="230"/>
      <c r="OKP89" s="227"/>
      <c r="OKQ89" s="250"/>
      <c r="OKR89" s="235"/>
      <c r="OKS89" s="235"/>
      <c r="OKT89" s="235"/>
      <c r="OKU89" s="235"/>
      <c r="OKV89" s="231"/>
      <c r="OKW89" s="231"/>
      <c r="OKX89" s="232"/>
      <c r="OKY89" s="235"/>
      <c r="OKZ89" s="231"/>
      <c r="OLA89" s="231"/>
      <c r="OLB89" s="231"/>
      <c r="OLC89" s="231"/>
      <c r="OLD89" s="247"/>
      <c r="OLE89" s="250"/>
      <c r="OLF89" s="235"/>
      <c r="OLG89" s="235"/>
      <c r="OLH89" s="235"/>
      <c r="OLI89" s="99"/>
      <c r="OLJ89" s="235"/>
      <c r="OLK89" s="235"/>
      <c r="OLL89" s="235"/>
      <c r="OLM89" s="226"/>
      <c r="OLN89" s="230"/>
      <c r="OLO89" s="227"/>
      <c r="OLP89" s="250"/>
      <c r="OLQ89" s="235"/>
      <c r="OLR89" s="235"/>
      <c r="OLS89" s="235"/>
      <c r="OLT89" s="235"/>
      <c r="OLU89" s="231"/>
      <c r="OLV89" s="231"/>
      <c r="OLW89" s="232"/>
      <c r="OLX89" s="235"/>
      <c r="OLY89" s="231"/>
      <c r="OLZ89" s="231"/>
      <c r="OMA89" s="231"/>
      <c r="OMB89" s="231"/>
      <c r="OMC89" s="247"/>
      <c r="OMD89" s="250"/>
      <c r="OME89" s="235"/>
      <c r="OMF89" s="235"/>
      <c r="OMG89" s="235"/>
      <c r="OMH89" s="99"/>
      <c r="OMI89" s="235"/>
      <c r="OMJ89" s="235"/>
      <c r="OMK89" s="235"/>
      <c r="OML89" s="226"/>
      <c r="OMM89" s="230"/>
      <c r="OMN89" s="227"/>
      <c r="OMO89" s="250"/>
      <c r="OMP89" s="235"/>
      <c r="OMQ89" s="235"/>
      <c r="OMR89" s="235"/>
      <c r="OMS89" s="235"/>
      <c r="OMT89" s="231"/>
      <c r="OMU89" s="231"/>
      <c r="OMV89" s="232"/>
      <c r="OMW89" s="235"/>
      <c r="OMX89" s="231"/>
      <c r="OMY89" s="231"/>
      <c r="OMZ89" s="231"/>
      <c r="ONA89" s="231"/>
      <c r="ONB89" s="247"/>
      <c r="ONC89" s="250"/>
      <c r="OND89" s="235"/>
      <c r="ONE89" s="235"/>
      <c r="ONF89" s="235"/>
      <c r="ONG89" s="99"/>
      <c r="ONH89" s="235"/>
      <c r="ONI89" s="235"/>
      <c r="ONJ89" s="235"/>
      <c r="ONK89" s="226"/>
      <c r="ONL89" s="230"/>
      <c r="ONM89" s="227"/>
      <c r="ONN89" s="250"/>
      <c r="ONO89" s="235"/>
      <c r="ONP89" s="235"/>
      <c r="ONQ89" s="235"/>
      <c r="ONR89" s="235"/>
      <c r="ONS89" s="231"/>
      <c r="ONT89" s="231"/>
      <c r="ONU89" s="232"/>
      <c r="ONV89" s="235"/>
      <c r="ONW89" s="231"/>
      <c r="ONX89" s="231"/>
      <c r="ONY89" s="231"/>
      <c r="ONZ89" s="231"/>
      <c r="OOA89" s="247"/>
      <c r="OOB89" s="250"/>
      <c r="OOC89" s="235"/>
      <c r="OOD89" s="235"/>
      <c r="OOE89" s="235"/>
      <c r="OOF89" s="99"/>
      <c r="OOG89" s="235"/>
      <c r="OOH89" s="235"/>
      <c r="OOI89" s="235"/>
      <c r="OOJ89" s="226"/>
      <c r="OOK89" s="230"/>
      <c r="OOL89" s="227"/>
      <c r="OOM89" s="250"/>
      <c r="OON89" s="235"/>
      <c r="OOO89" s="235"/>
      <c r="OOP89" s="235"/>
      <c r="OOQ89" s="235"/>
      <c r="OOR89" s="231"/>
      <c r="OOS89" s="231"/>
      <c r="OOT89" s="232"/>
      <c r="OOU89" s="235"/>
      <c r="OOV89" s="231"/>
      <c r="OOW89" s="231"/>
      <c r="OOX89" s="231"/>
      <c r="OOY89" s="231"/>
      <c r="OOZ89" s="247"/>
      <c r="OPA89" s="250"/>
      <c r="OPB89" s="235"/>
      <c r="OPC89" s="235"/>
      <c r="OPD89" s="235"/>
      <c r="OPE89" s="99"/>
      <c r="OPF89" s="235"/>
      <c r="OPG89" s="235"/>
      <c r="OPH89" s="235"/>
      <c r="OPI89" s="226"/>
      <c r="OPJ89" s="230"/>
      <c r="OPK89" s="227"/>
      <c r="OPL89" s="250"/>
      <c r="OPM89" s="235"/>
      <c r="OPN89" s="235"/>
      <c r="OPO89" s="235"/>
      <c r="OPP89" s="235"/>
      <c r="OPQ89" s="231"/>
      <c r="OPR89" s="231"/>
      <c r="OPS89" s="232"/>
      <c r="OPT89" s="235"/>
      <c r="OPU89" s="231"/>
      <c r="OPV89" s="231"/>
      <c r="OPW89" s="231"/>
      <c r="OPX89" s="231"/>
      <c r="OPY89" s="247"/>
      <c r="OPZ89" s="250"/>
      <c r="OQA89" s="235"/>
      <c r="OQB89" s="235"/>
      <c r="OQC89" s="235"/>
      <c r="OQD89" s="99"/>
      <c r="OQE89" s="235"/>
      <c r="OQF89" s="235"/>
      <c r="OQG89" s="235"/>
      <c r="OQH89" s="226"/>
      <c r="OQI89" s="230"/>
      <c r="OQJ89" s="227"/>
      <c r="OQK89" s="250"/>
      <c r="OQL89" s="235"/>
      <c r="OQM89" s="235"/>
      <c r="OQN89" s="235"/>
      <c r="OQO89" s="235"/>
      <c r="OQP89" s="231"/>
      <c r="OQQ89" s="231"/>
      <c r="OQR89" s="232"/>
      <c r="OQS89" s="235"/>
      <c r="OQT89" s="231"/>
      <c r="OQU89" s="231"/>
      <c r="OQV89" s="231"/>
      <c r="OQW89" s="231"/>
      <c r="OQX89" s="247"/>
      <c r="OQY89" s="250"/>
      <c r="OQZ89" s="235"/>
      <c r="ORA89" s="235"/>
      <c r="ORB89" s="235"/>
      <c r="ORC89" s="99"/>
      <c r="ORD89" s="235"/>
      <c r="ORE89" s="235"/>
      <c r="ORF89" s="235"/>
      <c r="ORG89" s="226"/>
      <c r="ORH89" s="230"/>
      <c r="ORI89" s="227"/>
      <c r="ORJ89" s="250"/>
      <c r="ORK89" s="235"/>
      <c r="ORL89" s="235"/>
      <c r="ORM89" s="235"/>
      <c r="ORN89" s="235"/>
      <c r="ORO89" s="231"/>
      <c r="ORP89" s="231"/>
      <c r="ORQ89" s="232"/>
      <c r="ORR89" s="235"/>
      <c r="ORS89" s="231"/>
      <c r="ORT89" s="231"/>
      <c r="ORU89" s="231"/>
      <c r="ORV89" s="231"/>
      <c r="ORW89" s="247"/>
      <c r="ORX89" s="250"/>
      <c r="ORY89" s="235"/>
      <c r="ORZ89" s="235"/>
      <c r="OSA89" s="235"/>
      <c r="OSB89" s="99"/>
      <c r="OSC89" s="235"/>
      <c r="OSD89" s="235"/>
      <c r="OSE89" s="235"/>
      <c r="OSF89" s="226"/>
      <c r="OSG89" s="230"/>
      <c r="OSH89" s="227"/>
      <c r="OSI89" s="250"/>
      <c r="OSJ89" s="235"/>
      <c r="OSK89" s="235"/>
      <c r="OSL89" s="235"/>
      <c r="OSM89" s="235"/>
      <c r="OSN89" s="231"/>
      <c r="OSO89" s="231"/>
      <c r="OSP89" s="232"/>
      <c r="OSQ89" s="235"/>
      <c r="OSR89" s="231"/>
      <c r="OSS89" s="231"/>
      <c r="OST89" s="231"/>
      <c r="OSU89" s="231"/>
      <c r="OSV89" s="247"/>
      <c r="OSW89" s="250"/>
      <c r="OSX89" s="235"/>
      <c r="OSY89" s="235"/>
      <c r="OSZ89" s="235"/>
      <c r="OTA89" s="99"/>
      <c r="OTB89" s="235"/>
      <c r="OTC89" s="235"/>
      <c r="OTD89" s="235"/>
      <c r="OTE89" s="226"/>
      <c r="OTF89" s="230"/>
      <c r="OTG89" s="227"/>
      <c r="OTH89" s="250"/>
      <c r="OTI89" s="235"/>
      <c r="OTJ89" s="235"/>
      <c r="OTK89" s="235"/>
      <c r="OTL89" s="235"/>
      <c r="OTM89" s="231"/>
      <c r="OTN89" s="231"/>
      <c r="OTO89" s="232"/>
      <c r="OTP89" s="235"/>
      <c r="OTQ89" s="231"/>
      <c r="OTR89" s="231"/>
      <c r="OTS89" s="231"/>
      <c r="OTT89" s="231"/>
      <c r="OTU89" s="247"/>
      <c r="OTV89" s="250"/>
      <c r="OTW89" s="235"/>
      <c r="OTX89" s="235"/>
      <c r="OTY89" s="235"/>
      <c r="OTZ89" s="99"/>
      <c r="OUA89" s="235"/>
      <c r="OUB89" s="235"/>
      <c r="OUC89" s="235"/>
      <c r="OUD89" s="226"/>
      <c r="OUE89" s="230"/>
      <c r="OUF89" s="227"/>
      <c r="OUG89" s="250"/>
      <c r="OUH89" s="235"/>
      <c r="OUI89" s="235"/>
      <c r="OUJ89" s="235"/>
      <c r="OUK89" s="235"/>
      <c r="OUL89" s="231"/>
      <c r="OUM89" s="231"/>
      <c r="OUN89" s="232"/>
      <c r="OUO89" s="235"/>
      <c r="OUP89" s="231"/>
      <c r="OUQ89" s="231"/>
      <c r="OUR89" s="231"/>
      <c r="OUS89" s="231"/>
      <c r="OUT89" s="247"/>
      <c r="OUU89" s="250"/>
      <c r="OUV89" s="235"/>
      <c r="OUW89" s="235"/>
      <c r="OUX89" s="235"/>
      <c r="OUY89" s="99"/>
      <c r="OUZ89" s="235"/>
      <c r="OVA89" s="235"/>
      <c r="OVB89" s="235"/>
      <c r="OVC89" s="226"/>
      <c r="OVD89" s="230"/>
      <c r="OVE89" s="227"/>
      <c r="OVF89" s="250"/>
      <c r="OVG89" s="235"/>
      <c r="OVH89" s="235"/>
      <c r="OVI89" s="235"/>
      <c r="OVJ89" s="235"/>
      <c r="OVK89" s="231"/>
      <c r="OVL89" s="231"/>
      <c r="OVM89" s="232"/>
      <c r="OVN89" s="235"/>
      <c r="OVO89" s="231"/>
      <c r="OVP89" s="231"/>
      <c r="OVQ89" s="231"/>
      <c r="OVR89" s="231"/>
      <c r="OVS89" s="247"/>
      <c r="OVT89" s="250"/>
      <c r="OVU89" s="235"/>
      <c r="OVV89" s="235"/>
      <c r="OVW89" s="235"/>
      <c r="OVX89" s="99"/>
      <c r="OVY89" s="235"/>
      <c r="OVZ89" s="235"/>
      <c r="OWA89" s="235"/>
      <c r="OWB89" s="226"/>
      <c r="OWC89" s="230"/>
      <c r="OWD89" s="227"/>
      <c r="OWE89" s="250"/>
      <c r="OWF89" s="235"/>
      <c r="OWG89" s="235"/>
      <c r="OWH89" s="235"/>
      <c r="OWI89" s="235"/>
      <c r="OWJ89" s="231"/>
      <c r="OWK89" s="231"/>
      <c r="OWL89" s="232"/>
      <c r="OWM89" s="235"/>
      <c r="OWN89" s="231"/>
      <c r="OWO89" s="231"/>
      <c r="OWP89" s="231"/>
      <c r="OWQ89" s="231"/>
      <c r="OWR89" s="247"/>
      <c r="OWS89" s="250"/>
      <c r="OWT89" s="235"/>
      <c r="OWU89" s="235"/>
      <c r="OWV89" s="235"/>
      <c r="OWW89" s="99"/>
      <c r="OWX89" s="235"/>
      <c r="OWY89" s="235"/>
      <c r="OWZ89" s="235"/>
      <c r="OXA89" s="226"/>
      <c r="OXB89" s="230"/>
      <c r="OXC89" s="227"/>
      <c r="OXD89" s="250"/>
      <c r="OXE89" s="235"/>
      <c r="OXF89" s="235"/>
      <c r="OXG89" s="235"/>
      <c r="OXH89" s="235"/>
      <c r="OXI89" s="231"/>
      <c r="OXJ89" s="231"/>
      <c r="OXK89" s="232"/>
      <c r="OXL89" s="235"/>
      <c r="OXM89" s="231"/>
      <c r="OXN89" s="231"/>
      <c r="OXO89" s="231"/>
      <c r="OXP89" s="231"/>
      <c r="OXQ89" s="247"/>
      <c r="OXR89" s="250"/>
      <c r="OXS89" s="235"/>
      <c r="OXT89" s="235"/>
      <c r="OXU89" s="235"/>
      <c r="OXV89" s="99"/>
      <c r="OXW89" s="235"/>
      <c r="OXX89" s="235"/>
      <c r="OXY89" s="235"/>
      <c r="OXZ89" s="226"/>
      <c r="OYA89" s="230"/>
      <c r="OYB89" s="227"/>
      <c r="OYC89" s="250"/>
      <c r="OYD89" s="235"/>
      <c r="OYE89" s="235"/>
      <c r="OYF89" s="235"/>
      <c r="OYG89" s="235"/>
      <c r="OYH89" s="231"/>
      <c r="OYI89" s="231"/>
      <c r="OYJ89" s="232"/>
      <c r="OYK89" s="235"/>
      <c r="OYL89" s="231"/>
      <c r="OYM89" s="231"/>
      <c r="OYN89" s="231"/>
      <c r="OYO89" s="231"/>
      <c r="OYP89" s="247"/>
      <c r="OYQ89" s="250"/>
      <c r="OYR89" s="235"/>
      <c r="OYS89" s="235"/>
      <c r="OYT89" s="235"/>
      <c r="OYU89" s="99"/>
      <c r="OYV89" s="235"/>
      <c r="OYW89" s="235"/>
      <c r="OYX89" s="235"/>
      <c r="OYY89" s="226"/>
      <c r="OYZ89" s="230"/>
      <c r="OZA89" s="227"/>
      <c r="OZB89" s="250"/>
      <c r="OZC89" s="235"/>
      <c r="OZD89" s="235"/>
      <c r="OZE89" s="235"/>
      <c r="OZF89" s="235"/>
      <c r="OZG89" s="231"/>
      <c r="OZH89" s="231"/>
      <c r="OZI89" s="232"/>
      <c r="OZJ89" s="235"/>
      <c r="OZK89" s="231"/>
      <c r="OZL89" s="231"/>
      <c r="OZM89" s="231"/>
      <c r="OZN89" s="231"/>
      <c r="OZO89" s="247"/>
      <c r="OZP89" s="250"/>
      <c r="OZQ89" s="235"/>
      <c r="OZR89" s="235"/>
      <c r="OZS89" s="235"/>
      <c r="OZT89" s="99"/>
      <c r="OZU89" s="235"/>
      <c r="OZV89" s="235"/>
      <c r="OZW89" s="235"/>
      <c r="OZX89" s="226"/>
      <c r="OZY89" s="230"/>
      <c r="OZZ89" s="227"/>
      <c r="PAA89" s="250"/>
      <c r="PAB89" s="235"/>
      <c r="PAC89" s="235"/>
      <c r="PAD89" s="235"/>
      <c r="PAE89" s="235"/>
      <c r="PAF89" s="231"/>
      <c r="PAG89" s="231"/>
      <c r="PAH89" s="232"/>
      <c r="PAI89" s="235"/>
      <c r="PAJ89" s="231"/>
      <c r="PAK89" s="231"/>
      <c r="PAL89" s="231"/>
      <c r="PAM89" s="231"/>
      <c r="PAN89" s="247"/>
      <c r="PAO89" s="250"/>
      <c r="PAP89" s="235"/>
      <c r="PAQ89" s="235"/>
      <c r="PAR89" s="235"/>
      <c r="PAS89" s="99"/>
      <c r="PAT89" s="235"/>
      <c r="PAU89" s="235"/>
      <c r="PAV89" s="235"/>
      <c r="PAW89" s="226"/>
      <c r="PAX89" s="230"/>
      <c r="PAY89" s="227"/>
      <c r="PAZ89" s="250"/>
      <c r="PBA89" s="235"/>
      <c r="PBB89" s="235"/>
      <c r="PBC89" s="235"/>
      <c r="PBD89" s="235"/>
      <c r="PBE89" s="231"/>
      <c r="PBF89" s="231"/>
      <c r="PBG89" s="232"/>
      <c r="PBH89" s="235"/>
      <c r="PBI89" s="231"/>
      <c r="PBJ89" s="231"/>
      <c r="PBK89" s="231"/>
      <c r="PBL89" s="231"/>
      <c r="PBM89" s="247"/>
      <c r="PBN89" s="250"/>
      <c r="PBO89" s="235"/>
      <c r="PBP89" s="235"/>
      <c r="PBQ89" s="235"/>
      <c r="PBR89" s="99"/>
      <c r="PBS89" s="235"/>
      <c r="PBT89" s="235"/>
      <c r="PBU89" s="235"/>
      <c r="PBV89" s="226"/>
      <c r="PBW89" s="230"/>
      <c r="PBX89" s="227"/>
      <c r="PBY89" s="250"/>
      <c r="PBZ89" s="235"/>
      <c r="PCA89" s="235"/>
      <c r="PCB89" s="235"/>
      <c r="PCC89" s="235"/>
      <c r="PCD89" s="231"/>
      <c r="PCE89" s="231"/>
      <c r="PCF89" s="232"/>
      <c r="PCG89" s="235"/>
      <c r="PCH89" s="231"/>
      <c r="PCI89" s="231"/>
      <c r="PCJ89" s="231"/>
      <c r="PCK89" s="231"/>
      <c r="PCL89" s="247"/>
      <c r="PCM89" s="250"/>
      <c r="PCN89" s="235"/>
      <c r="PCO89" s="235"/>
      <c r="PCP89" s="235"/>
      <c r="PCQ89" s="99"/>
      <c r="PCR89" s="235"/>
      <c r="PCS89" s="235"/>
      <c r="PCT89" s="235"/>
      <c r="PCU89" s="226"/>
      <c r="PCV89" s="230"/>
      <c r="PCW89" s="227"/>
      <c r="PCX89" s="250"/>
      <c r="PCY89" s="235"/>
      <c r="PCZ89" s="235"/>
      <c r="PDA89" s="235"/>
      <c r="PDB89" s="235"/>
      <c r="PDC89" s="231"/>
      <c r="PDD89" s="231"/>
      <c r="PDE89" s="232"/>
      <c r="PDF89" s="235"/>
      <c r="PDG89" s="231"/>
      <c r="PDH89" s="231"/>
      <c r="PDI89" s="231"/>
      <c r="PDJ89" s="231"/>
      <c r="PDK89" s="247"/>
      <c r="PDL89" s="250"/>
      <c r="PDM89" s="235"/>
      <c r="PDN89" s="235"/>
      <c r="PDO89" s="235"/>
      <c r="PDP89" s="99"/>
      <c r="PDQ89" s="235"/>
      <c r="PDR89" s="235"/>
      <c r="PDS89" s="235"/>
      <c r="PDT89" s="226"/>
      <c r="PDU89" s="230"/>
      <c r="PDV89" s="227"/>
      <c r="PDW89" s="250"/>
      <c r="PDX89" s="235"/>
      <c r="PDY89" s="235"/>
      <c r="PDZ89" s="235"/>
      <c r="PEA89" s="235"/>
      <c r="PEB89" s="231"/>
      <c r="PEC89" s="231"/>
      <c r="PED89" s="232"/>
      <c r="PEE89" s="235"/>
      <c r="PEF89" s="231"/>
      <c r="PEG89" s="231"/>
      <c r="PEH89" s="231"/>
      <c r="PEI89" s="231"/>
      <c r="PEJ89" s="247"/>
      <c r="PEK89" s="250"/>
      <c r="PEL89" s="235"/>
      <c r="PEM89" s="235"/>
      <c r="PEN89" s="235"/>
      <c r="PEO89" s="99"/>
      <c r="PEP89" s="235"/>
      <c r="PEQ89" s="235"/>
      <c r="PER89" s="235"/>
      <c r="PES89" s="226"/>
      <c r="PET89" s="230"/>
      <c r="PEU89" s="227"/>
      <c r="PEV89" s="250"/>
      <c r="PEW89" s="235"/>
      <c r="PEX89" s="235"/>
      <c r="PEY89" s="235"/>
      <c r="PEZ89" s="235"/>
      <c r="PFA89" s="231"/>
      <c r="PFB89" s="231"/>
      <c r="PFC89" s="232"/>
      <c r="PFD89" s="235"/>
      <c r="PFE89" s="231"/>
      <c r="PFF89" s="231"/>
      <c r="PFG89" s="231"/>
      <c r="PFH89" s="231"/>
      <c r="PFI89" s="247"/>
      <c r="PFJ89" s="250"/>
      <c r="PFK89" s="235"/>
      <c r="PFL89" s="235"/>
      <c r="PFM89" s="235"/>
      <c r="PFN89" s="99"/>
      <c r="PFO89" s="235"/>
      <c r="PFP89" s="235"/>
      <c r="PFQ89" s="235"/>
      <c r="PFR89" s="226"/>
      <c r="PFS89" s="230"/>
      <c r="PFT89" s="227"/>
      <c r="PFU89" s="250"/>
      <c r="PFV89" s="235"/>
      <c r="PFW89" s="235"/>
      <c r="PFX89" s="235"/>
      <c r="PFY89" s="235"/>
      <c r="PFZ89" s="231"/>
      <c r="PGA89" s="231"/>
      <c r="PGB89" s="232"/>
      <c r="PGC89" s="235"/>
      <c r="PGD89" s="231"/>
      <c r="PGE89" s="231"/>
      <c r="PGF89" s="231"/>
      <c r="PGG89" s="231"/>
      <c r="PGH89" s="247"/>
      <c r="PGI89" s="250"/>
      <c r="PGJ89" s="235"/>
      <c r="PGK89" s="235"/>
      <c r="PGL89" s="235"/>
      <c r="PGM89" s="99"/>
      <c r="PGN89" s="235"/>
      <c r="PGO89" s="235"/>
      <c r="PGP89" s="235"/>
      <c r="PGQ89" s="226"/>
      <c r="PGR89" s="230"/>
      <c r="PGS89" s="227"/>
      <c r="PGT89" s="250"/>
      <c r="PGU89" s="235"/>
      <c r="PGV89" s="235"/>
      <c r="PGW89" s="235"/>
      <c r="PGX89" s="235"/>
      <c r="PGY89" s="231"/>
      <c r="PGZ89" s="231"/>
      <c r="PHA89" s="232"/>
      <c r="PHB89" s="235"/>
      <c r="PHC89" s="231"/>
      <c r="PHD89" s="231"/>
      <c r="PHE89" s="231"/>
      <c r="PHF89" s="231"/>
      <c r="PHG89" s="247"/>
      <c r="PHH89" s="250"/>
      <c r="PHI89" s="235"/>
      <c r="PHJ89" s="235"/>
      <c r="PHK89" s="235"/>
      <c r="PHL89" s="99"/>
      <c r="PHM89" s="235"/>
      <c r="PHN89" s="235"/>
      <c r="PHO89" s="235"/>
      <c r="PHP89" s="226"/>
      <c r="PHQ89" s="230"/>
      <c r="PHR89" s="227"/>
      <c r="PHS89" s="250"/>
      <c r="PHT89" s="235"/>
      <c r="PHU89" s="235"/>
      <c r="PHV89" s="235"/>
      <c r="PHW89" s="235"/>
      <c r="PHX89" s="231"/>
      <c r="PHY89" s="231"/>
      <c r="PHZ89" s="232"/>
      <c r="PIA89" s="235"/>
      <c r="PIB89" s="231"/>
      <c r="PIC89" s="231"/>
      <c r="PID89" s="231"/>
      <c r="PIE89" s="231"/>
      <c r="PIF89" s="247"/>
      <c r="PIG89" s="250"/>
      <c r="PIH89" s="235"/>
      <c r="PII89" s="235"/>
      <c r="PIJ89" s="235"/>
      <c r="PIK89" s="99"/>
      <c r="PIL89" s="235"/>
      <c r="PIM89" s="235"/>
      <c r="PIN89" s="235"/>
      <c r="PIO89" s="226"/>
      <c r="PIP89" s="230"/>
      <c r="PIQ89" s="227"/>
      <c r="PIR89" s="250"/>
      <c r="PIS89" s="235"/>
      <c r="PIT89" s="235"/>
      <c r="PIU89" s="235"/>
      <c r="PIV89" s="235"/>
      <c r="PIW89" s="231"/>
      <c r="PIX89" s="231"/>
      <c r="PIY89" s="232"/>
      <c r="PIZ89" s="235"/>
      <c r="PJA89" s="231"/>
      <c r="PJB89" s="231"/>
      <c r="PJC89" s="231"/>
      <c r="PJD89" s="231"/>
      <c r="PJE89" s="247"/>
      <c r="PJF89" s="250"/>
      <c r="PJG89" s="235"/>
      <c r="PJH89" s="235"/>
      <c r="PJI89" s="235"/>
      <c r="PJJ89" s="99"/>
      <c r="PJK89" s="235"/>
      <c r="PJL89" s="235"/>
      <c r="PJM89" s="235"/>
      <c r="PJN89" s="226"/>
      <c r="PJO89" s="230"/>
      <c r="PJP89" s="227"/>
      <c r="PJQ89" s="250"/>
      <c r="PJR89" s="235"/>
      <c r="PJS89" s="235"/>
      <c r="PJT89" s="235"/>
      <c r="PJU89" s="235"/>
      <c r="PJV89" s="231"/>
      <c r="PJW89" s="231"/>
      <c r="PJX89" s="232"/>
      <c r="PJY89" s="235"/>
      <c r="PJZ89" s="231"/>
      <c r="PKA89" s="231"/>
      <c r="PKB89" s="231"/>
      <c r="PKC89" s="231"/>
      <c r="PKD89" s="247"/>
      <c r="PKE89" s="250"/>
      <c r="PKF89" s="235"/>
      <c r="PKG89" s="235"/>
      <c r="PKH89" s="235"/>
      <c r="PKI89" s="99"/>
      <c r="PKJ89" s="235"/>
      <c r="PKK89" s="235"/>
      <c r="PKL89" s="235"/>
      <c r="PKM89" s="226"/>
      <c r="PKN89" s="230"/>
      <c r="PKO89" s="227"/>
      <c r="PKP89" s="250"/>
      <c r="PKQ89" s="235"/>
      <c r="PKR89" s="235"/>
      <c r="PKS89" s="235"/>
      <c r="PKT89" s="235"/>
      <c r="PKU89" s="231"/>
      <c r="PKV89" s="231"/>
      <c r="PKW89" s="232"/>
      <c r="PKX89" s="235"/>
      <c r="PKY89" s="231"/>
      <c r="PKZ89" s="231"/>
      <c r="PLA89" s="231"/>
      <c r="PLB89" s="231"/>
      <c r="PLC89" s="247"/>
      <c r="PLD89" s="250"/>
      <c r="PLE89" s="235"/>
      <c r="PLF89" s="235"/>
      <c r="PLG89" s="235"/>
      <c r="PLH89" s="99"/>
      <c r="PLI89" s="235"/>
      <c r="PLJ89" s="235"/>
      <c r="PLK89" s="235"/>
      <c r="PLL89" s="226"/>
      <c r="PLM89" s="230"/>
      <c r="PLN89" s="227"/>
      <c r="PLO89" s="250"/>
      <c r="PLP89" s="235"/>
      <c r="PLQ89" s="235"/>
      <c r="PLR89" s="235"/>
      <c r="PLS89" s="235"/>
      <c r="PLT89" s="231"/>
      <c r="PLU89" s="231"/>
      <c r="PLV89" s="232"/>
      <c r="PLW89" s="235"/>
      <c r="PLX89" s="231"/>
      <c r="PLY89" s="231"/>
      <c r="PLZ89" s="231"/>
      <c r="PMA89" s="231"/>
      <c r="PMB89" s="247"/>
      <c r="PMC89" s="250"/>
      <c r="PMD89" s="235"/>
      <c r="PME89" s="235"/>
      <c r="PMF89" s="235"/>
      <c r="PMG89" s="99"/>
      <c r="PMH89" s="235"/>
      <c r="PMI89" s="235"/>
      <c r="PMJ89" s="235"/>
      <c r="PMK89" s="226"/>
      <c r="PML89" s="230"/>
      <c r="PMM89" s="227"/>
      <c r="PMN89" s="250"/>
      <c r="PMO89" s="235"/>
      <c r="PMP89" s="235"/>
      <c r="PMQ89" s="235"/>
      <c r="PMR89" s="235"/>
      <c r="PMS89" s="231"/>
      <c r="PMT89" s="231"/>
      <c r="PMU89" s="232"/>
      <c r="PMV89" s="235"/>
      <c r="PMW89" s="231"/>
      <c r="PMX89" s="231"/>
      <c r="PMY89" s="231"/>
      <c r="PMZ89" s="231"/>
      <c r="PNA89" s="247"/>
      <c r="PNB89" s="250"/>
      <c r="PNC89" s="235"/>
      <c r="PND89" s="235"/>
      <c r="PNE89" s="235"/>
      <c r="PNF89" s="99"/>
      <c r="PNG89" s="235"/>
      <c r="PNH89" s="235"/>
      <c r="PNI89" s="235"/>
      <c r="PNJ89" s="226"/>
      <c r="PNK89" s="230"/>
      <c r="PNL89" s="227"/>
      <c r="PNM89" s="250"/>
      <c r="PNN89" s="235"/>
      <c r="PNO89" s="235"/>
      <c r="PNP89" s="235"/>
      <c r="PNQ89" s="235"/>
      <c r="PNR89" s="231"/>
      <c r="PNS89" s="231"/>
      <c r="PNT89" s="232"/>
      <c r="PNU89" s="235"/>
      <c r="PNV89" s="231"/>
      <c r="PNW89" s="231"/>
      <c r="PNX89" s="231"/>
      <c r="PNY89" s="231"/>
      <c r="PNZ89" s="247"/>
      <c r="POA89" s="250"/>
      <c r="POB89" s="235"/>
      <c r="POC89" s="235"/>
      <c r="POD89" s="235"/>
      <c r="POE89" s="99"/>
      <c r="POF89" s="235"/>
      <c r="POG89" s="235"/>
      <c r="POH89" s="235"/>
      <c r="POI89" s="226"/>
      <c r="POJ89" s="230"/>
      <c r="POK89" s="227"/>
      <c r="POL89" s="250"/>
      <c r="POM89" s="235"/>
      <c r="PON89" s="235"/>
      <c r="POO89" s="235"/>
      <c r="POP89" s="235"/>
      <c r="POQ89" s="231"/>
      <c r="POR89" s="231"/>
      <c r="POS89" s="232"/>
      <c r="POT89" s="235"/>
      <c r="POU89" s="231"/>
      <c r="POV89" s="231"/>
      <c r="POW89" s="231"/>
      <c r="POX89" s="231"/>
      <c r="POY89" s="247"/>
      <c r="POZ89" s="250"/>
      <c r="PPA89" s="235"/>
      <c r="PPB89" s="235"/>
      <c r="PPC89" s="235"/>
      <c r="PPD89" s="99"/>
      <c r="PPE89" s="235"/>
      <c r="PPF89" s="235"/>
      <c r="PPG89" s="235"/>
      <c r="PPH89" s="226"/>
      <c r="PPI89" s="230"/>
      <c r="PPJ89" s="227"/>
      <c r="PPK89" s="250"/>
      <c r="PPL89" s="235"/>
      <c r="PPM89" s="235"/>
      <c r="PPN89" s="235"/>
      <c r="PPO89" s="235"/>
      <c r="PPP89" s="231"/>
      <c r="PPQ89" s="231"/>
      <c r="PPR89" s="232"/>
      <c r="PPS89" s="235"/>
      <c r="PPT89" s="231"/>
      <c r="PPU89" s="231"/>
      <c r="PPV89" s="231"/>
      <c r="PPW89" s="231"/>
      <c r="PPX89" s="247"/>
      <c r="PPY89" s="250"/>
      <c r="PPZ89" s="235"/>
      <c r="PQA89" s="235"/>
      <c r="PQB89" s="235"/>
      <c r="PQC89" s="99"/>
      <c r="PQD89" s="235"/>
      <c r="PQE89" s="235"/>
      <c r="PQF89" s="235"/>
      <c r="PQG89" s="226"/>
      <c r="PQH89" s="230"/>
      <c r="PQI89" s="227"/>
      <c r="PQJ89" s="250"/>
      <c r="PQK89" s="235"/>
      <c r="PQL89" s="235"/>
      <c r="PQM89" s="235"/>
      <c r="PQN89" s="235"/>
      <c r="PQO89" s="231"/>
      <c r="PQP89" s="231"/>
      <c r="PQQ89" s="232"/>
      <c r="PQR89" s="235"/>
      <c r="PQS89" s="231"/>
      <c r="PQT89" s="231"/>
      <c r="PQU89" s="231"/>
      <c r="PQV89" s="231"/>
      <c r="PQW89" s="247"/>
      <c r="PQX89" s="250"/>
      <c r="PQY89" s="235"/>
      <c r="PQZ89" s="235"/>
      <c r="PRA89" s="235"/>
      <c r="PRB89" s="99"/>
      <c r="PRC89" s="235"/>
      <c r="PRD89" s="235"/>
      <c r="PRE89" s="235"/>
      <c r="PRF89" s="226"/>
      <c r="PRG89" s="230"/>
      <c r="PRH89" s="227"/>
      <c r="PRI89" s="250"/>
      <c r="PRJ89" s="235"/>
      <c r="PRK89" s="235"/>
      <c r="PRL89" s="235"/>
      <c r="PRM89" s="235"/>
      <c r="PRN89" s="231"/>
      <c r="PRO89" s="231"/>
      <c r="PRP89" s="232"/>
      <c r="PRQ89" s="235"/>
      <c r="PRR89" s="231"/>
      <c r="PRS89" s="231"/>
      <c r="PRT89" s="231"/>
      <c r="PRU89" s="231"/>
      <c r="PRV89" s="247"/>
      <c r="PRW89" s="250"/>
      <c r="PRX89" s="235"/>
      <c r="PRY89" s="235"/>
      <c r="PRZ89" s="235"/>
      <c r="PSA89" s="99"/>
      <c r="PSB89" s="235"/>
      <c r="PSC89" s="235"/>
      <c r="PSD89" s="235"/>
      <c r="PSE89" s="226"/>
      <c r="PSF89" s="230"/>
      <c r="PSG89" s="227"/>
      <c r="PSH89" s="250"/>
      <c r="PSI89" s="235"/>
      <c r="PSJ89" s="235"/>
      <c r="PSK89" s="235"/>
      <c r="PSL89" s="235"/>
      <c r="PSM89" s="231"/>
      <c r="PSN89" s="231"/>
      <c r="PSO89" s="232"/>
      <c r="PSP89" s="235"/>
      <c r="PSQ89" s="231"/>
      <c r="PSR89" s="231"/>
      <c r="PSS89" s="231"/>
      <c r="PST89" s="231"/>
      <c r="PSU89" s="247"/>
      <c r="PSV89" s="250"/>
      <c r="PSW89" s="235"/>
      <c r="PSX89" s="235"/>
      <c r="PSY89" s="235"/>
      <c r="PSZ89" s="99"/>
      <c r="PTA89" s="235"/>
      <c r="PTB89" s="235"/>
      <c r="PTC89" s="235"/>
      <c r="PTD89" s="226"/>
      <c r="PTE89" s="230"/>
      <c r="PTF89" s="227"/>
      <c r="PTG89" s="250"/>
      <c r="PTH89" s="235"/>
      <c r="PTI89" s="235"/>
      <c r="PTJ89" s="235"/>
      <c r="PTK89" s="235"/>
      <c r="PTL89" s="231"/>
      <c r="PTM89" s="231"/>
      <c r="PTN89" s="232"/>
      <c r="PTO89" s="235"/>
      <c r="PTP89" s="231"/>
      <c r="PTQ89" s="231"/>
      <c r="PTR89" s="231"/>
      <c r="PTS89" s="231"/>
      <c r="PTT89" s="247"/>
      <c r="PTU89" s="250"/>
      <c r="PTV89" s="235"/>
      <c r="PTW89" s="235"/>
      <c r="PTX89" s="235"/>
      <c r="PTY89" s="99"/>
      <c r="PTZ89" s="235"/>
      <c r="PUA89" s="235"/>
      <c r="PUB89" s="235"/>
      <c r="PUC89" s="226"/>
      <c r="PUD89" s="230"/>
      <c r="PUE89" s="227"/>
      <c r="PUF89" s="250"/>
      <c r="PUG89" s="235"/>
      <c r="PUH89" s="235"/>
      <c r="PUI89" s="235"/>
      <c r="PUJ89" s="235"/>
      <c r="PUK89" s="231"/>
      <c r="PUL89" s="231"/>
      <c r="PUM89" s="232"/>
      <c r="PUN89" s="235"/>
      <c r="PUO89" s="231"/>
      <c r="PUP89" s="231"/>
      <c r="PUQ89" s="231"/>
      <c r="PUR89" s="231"/>
      <c r="PUS89" s="247"/>
      <c r="PUT89" s="250"/>
      <c r="PUU89" s="235"/>
      <c r="PUV89" s="235"/>
      <c r="PUW89" s="235"/>
      <c r="PUX89" s="99"/>
      <c r="PUY89" s="235"/>
      <c r="PUZ89" s="235"/>
      <c r="PVA89" s="235"/>
      <c r="PVB89" s="226"/>
      <c r="PVC89" s="230"/>
      <c r="PVD89" s="227"/>
      <c r="PVE89" s="250"/>
      <c r="PVF89" s="235"/>
      <c r="PVG89" s="235"/>
      <c r="PVH89" s="235"/>
      <c r="PVI89" s="235"/>
      <c r="PVJ89" s="231"/>
      <c r="PVK89" s="231"/>
      <c r="PVL89" s="232"/>
      <c r="PVM89" s="235"/>
      <c r="PVN89" s="231"/>
      <c r="PVO89" s="231"/>
      <c r="PVP89" s="231"/>
      <c r="PVQ89" s="231"/>
      <c r="PVR89" s="247"/>
      <c r="PVS89" s="250"/>
      <c r="PVT89" s="235"/>
      <c r="PVU89" s="235"/>
      <c r="PVV89" s="235"/>
      <c r="PVW89" s="99"/>
      <c r="PVX89" s="235"/>
      <c r="PVY89" s="235"/>
      <c r="PVZ89" s="235"/>
      <c r="PWA89" s="226"/>
      <c r="PWB89" s="230"/>
      <c r="PWC89" s="227"/>
      <c r="PWD89" s="250"/>
      <c r="PWE89" s="235"/>
      <c r="PWF89" s="235"/>
      <c r="PWG89" s="235"/>
      <c r="PWH89" s="235"/>
      <c r="PWI89" s="231"/>
      <c r="PWJ89" s="231"/>
      <c r="PWK89" s="232"/>
      <c r="PWL89" s="235"/>
      <c r="PWM89" s="231"/>
      <c r="PWN89" s="231"/>
      <c r="PWO89" s="231"/>
      <c r="PWP89" s="231"/>
      <c r="PWQ89" s="247"/>
      <c r="PWR89" s="250"/>
      <c r="PWS89" s="235"/>
      <c r="PWT89" s="235"/>
      <c r="PWU89" s="235"/>
      <c r="PWV89" s="99"/>
      <c r="PWW89" s="235"/>
      <c r="PWX89" s="235"/>
      <c r="PWY89" s="235"/>
      <c r="PWZ89" s="226"/>
      <c r="PXA89" s="230"/>
      <c r="PXB89" s="227"/>
      <c r="PXC89" s="250"/>
      <c r="PXD89" s="235"/>
      <c r="PXE89" s="235"/>
      <c r="PXF89" s="235"/>
      <c r="PXG89" s="235"/>
      <c r="PXH89" s="231"/>
      <c r="PXI89" s="231"/>
      <c r="PXJ89" s="232"/>
      <c r="PXK89" s="235"/>
      <c r="PXL89" s="231"/>
      <c r="PXM89" s="231"/>
      <c r="PXN89" s="231"/>
      <c r="PXO89" s="231"/>
      <c r="PXP89" s="247"/>
      <c r="PXQ89" s="250"/>
      <c r="PXR89" s="235"/>
      <c r="PXS89" s="235"/>
      <c r="PXT89" s="235"/>
      <c r="PXU89" s="99"/>
      <c r="PXV89" s="235"/>
      <c r="PXW89" s="235"/>
      <c r="PXX89" s="235"/>
      <c r="PXY89" s="226"/>
      <c r="PXZ89" s="230"/>
      <c r="PYA89" s="227"/>
      <c r="PYB89" s="250"/>
      <c r="PYC89" s="235"/>
      <c r="PYD89" s="235"/>
      <c r="PYE89" s="235"/>
      <c r="PYF89" s="235"/>
      <c r="PYG89" s="231"/>
      <c r="PYH89" s="231"/>
      <c r="PYI89" s="232"/>
      <c r="PYJ89" s="235"/>
      <c r="PYK89" s="231"/>
      <c r="PYL89" s="231"/>
      <c r="PYM89" s="231"/>
      <c r="PYN89" s="231"/>
      <c r="PYO89" s="247"/>
      <c r="PYP89" s="250"/>
      <c r="PYQ89" s="235"/>
      <c r="PYR89" s="235"/>
      <c r="PYS89" s="235"/>
      <c r="PYT89" s="99"/>
      <c r="PYU89" s="235"/>
      <c r="PYV89" s="235"/>
      <c r="PYW89" s="235"/>
      <c r="PYX89" s="226"/>
      <c r="PYY89" s="230"/>
      <c r="PYZ89" s="227"/>
      <c r="PZA89" s="250"/>
      <c r="PZB89" s="235"/>
      <c r="PZC89" s="235"/>
      <c r="PZD89" s="235"/>
      <c r="PZE89" s="235"/>
      <c r="PZF89" s="231"/>
      <c r="PZG89" s="231"/>
      <c r="PZH89" s="232"/>
      <c r="PZI89" s="235"/>
      <c r="PZJ89" s="231"/>
      <c r="PZK89" s="231"/>
      <c r="PZL89" s="231"/>
      <c r="PZM89" s="231"/>
      <c r="PZN89" s="247"/>
      <c r="PZO89" s="250"/>
      <c r="PZP89" s="235"/>
      <c r="PZQ89" s="235"/>
      <c r="PZR89" s="235"/>
      <c r="PZS89" s="99"/>
      <c r="PZT89" s="235"/>
      <c r="PZU89" s="235"/>
      <c r="PZV89" s="235"/>
      <c r="PZW89" s="226"/>
      <c r="PZX89" s="230"/>
      <c r="PZY89" s="227"/>
      <c r="PZZ89" s="250"/>
      <c r="QAA89" s="235"/>
      <c r="QAB89" s="235"/>
      <c r="QAC89" s="235"/>
      <c r="QAD89" s="235"/>
      <c r="QAE89" s="231"/>
      <c r="QAF89" s="231"/>
      <c r="QAG89" s="232"/>
      <c r="QAH89" s="235"/>
      <c r="QAI89" s="231"/>
      <c r="QAJ89" s="231"/>
      <c r="QAK89" s="231"/>
      <c r="QAL89" s="231"/>
      <c r="QAM89" s="247"/>
      <c r="QAN89" s="250"/>
      <c r="QAO89" s="235"/>
      <c r="QAP89" s="235"/>
      <c r="QAQ89" s="235"/>
      <c r="QAR89" s="99"/>
      <c r="QAS89" s="235"/>
      <c r="QAT89" s="235"/>
      <c r="QAU89" s="235"/>
      <c r="QAV89" s="226"/>
      <c r="QAW89" s="230"/>
      <c r="QAX89" s="227"/>
      <c r="QAY89" s="250"/>
      <c r="QAZ89" s="235"/>
      <c r="QBA89" s="235"/>
      <c r="QBB89" s="235"/>
      <c r="QBC89" s="235"/>
      <c r="QBD89" s="231"/>
      <c r="QBE89" s="231"/>
      <c r="QBF89" s="232"/>
      <c r="QBG89" s="235"/>
      <c r="QBH89" s="231"/>
      <c r="QBI89" s="231"/>
      <c r="QBJ89" s="231"/>
      <c r="QBK89" s="231"/>
      <c r="QBL89" s="247"/>
      <c r="QBM89" s="250"/>
      <c r="QBN89" s="235"/>
      <c r="QBO89" s="235"/>
      <c r="QBP89" s="235"/>
      <c r="QBQ89" s="99"/>
      <c r="QBR89" s="235"/>
      <c r="QBS89" s="235"/>
      <c r="QBT89" s="235"/>
      <c r="QBU89" s="226"/>
      <c r="QBV89" s="230"/>
      <c r="QBW89" s="227"/>
      <c r="QBX89" s="250"/>
      <c r="QBY89" s="235"/>
      <c r="QBZ89" s="235"/>
      <c r="QCA89" s="235"/>
      <c r="QCB89" s="235"/>
      <c r="QCC89" s="231"/>
      <c r="QCD89" s="231"/>
      <c r="QCE89" s="232"/>
      <c r="QCF89" s="235"/>
      <c r="QCG89" s="231"/>
      <c r="QCH89" s="231"/>
      <c r="QCI89" s="231"/>
      <c r="QCJ89" s="231"/>
      <c r="QCK89" s="247"/>
      <c r="QCL89" s="250"/>
      <c r="QCM89" s="235"/>
      <c r="QCN89" s="235"/>
      <c r="QCO89" s="235"/>
      <c r="QCP89" s="99"/>
      <c r="QCQ89" s="235"/>
      <c r="QCR89" s="235"/>
      <c r="QCS89" s="235"/>
      <c r="QCT89" s="226"/>
      <c r="QCU89" s="230"/>
      <c r="QCV89" s="227"/>
      <c r="QCW89" s="250"/>
      <c r="QCX89" s="235"/>
      <c r="QCY89" s="235"/>
      <c r="QCZ89" s="235"/>
      <c r="QDA89" s="235"/>
      <c r="QDB89" s="231"/>
      <c r="QDC89" s="231"/>
      <c r="QDD89" s="232"/>
      <c r="QDE89" s="235"/>
      <c r="QDF89" s="231"/>
      <c r="QDG89" s="231"/>
      <c r="QDH89" s="231"/>
      <c r="QDI89" s="231"/>
      <c r="QDJ89" s="247"/>
      <c r="QDK89" s="250"/>
      <c r="QDL89" s="235"/>
      <c r="QDM89" s="235"/>
      <c r="QDN89" s="235"/>
      <c r="QDO89" s="99"/>
      <c r="QDP89" s="235"/>
      <c r="QDQ89" s="235"/>
      <c r="QDR89" s="235"/>
      <c r="QDS89" s="226"/>
      <c r="QDT89" s="230"/>
      <c r="QDU89" s="227"/>
      <c r="QDV89" s="250"/>
      <c r="QDW89" s="235"/>
      <c r="QDX89" s="235"/>
      <c r="QDY89" s="235"/>
      <c r="QDZ89" s="235"/>
      <c r="QEA89" s="231"/>
      <c r="QEB89" s="231"/>
      <c r="QEC89" s="232"/>
      <c r="QED89" s="235"/>
      <c r="QEE89" s="231"/>
      <c r="QEF89" s="231"/>
      <c r="QEG89" s="231"/>
      <c r="QEH89" s="231"/>
      <c r="QEI89" s="247"/>
      <c r="QEJ89" s="250"/>
      <c r="QEK89" s="235"/>
      <c r="QEL89" s="235"/>
      <c r="QEM89" s="235"/>
      <c r="QEN89" s="99"/>
      <c r="QEO89" s="235"/>
      <c r="QEP89" s="235"/>
      <c r="QEQ89" s="235"/>
      <c r="QER89" s="226"/>
      <c r="QES89" s="230"/>
      <c r="QET89" s="227"/>
      <c r="QEU89" s="250"/>
      <c r="QEV89" s="235"/>
      <c r="QEW89" s="235"/>
      <c r="QEX89" s="235"/>
      <c r="QEY89" s="235"/>
      <c r="QEZ89" s="231"/>
      <c r="QFA89" s="231"/>
      <c r="QFB89" s="232"/>
      <c r="QFC89" s="235"/>
      <c r="QFD89" s="231"/>
      <c r="QFE89" s="231"/>
      <c r="QFF89" s="231"/>
      <c r="QFG89" s="231"/>
      <c r="QFH89" s="247"/>
      <c r="QFI89" s="250"/>
      <c r="QFJ89" s="235"/>
      <c r="QFK89" s="235"/>
      <c r="QFL89" s="235"/>
      <c r="QFM89" s="99"/>
      <c r="QFN89" s="235"/>
      <c r="QFO89" s="235"/>
      <c r="QFP89" s="235"/>
      <c r="QFQ89" s="226"/>
      <c r="QFR89" s="230"/>
      <c r="QFS89" s="227"/>
      <c r="QFT89" s="250"/>
      <c r="QFU89" s="235"/>
      <c r="QFV89" s="235"/>
      <c r="QFW89" s="235"/>
      <c r="QFX89" s="235"/>
      <c r="QFY89" s="231"/>
      <c r="QFZ89" s="231"/>
      <c r="QGA89" s="232"/>
      <c r="QGB89" s="235"/>
      <c r="QGC89" s="231"/>
      <c r="QGD89" s="231"/>
      <c r="QGE89" s="231"/>
      <c r="QGF89" s="231"/>
      <c r="QGG89" s="247"/>
      <c r="QGH89" s="250"/>
      <c r="QGI89" s="235"/>
      <c r="QGJ89" s="235"/>
      <c r="QGK89" s="235"/>
      <c r="QGL89" s="99"/>
      <c r="QGM89" s="235"/>
      <c r="QGN89" s="235"/>
      <c r="QGO89" s="235"/>
      <c r="QGP89" s="226"/>
      <c r="QGQ89" s="230"/>
      <c r="QGR89" s="227"/>
      <c r="QGS89" s="250"/>
      <c r="QGT89" s="235"/>
      <c r="QGU89" s="235"/>
      <c r="QGV89" s="235"/>
      <c r="QGW89" s="235"/>
      <c r="QGX89" s="231"/>
      <c r="QGY89" s="231"/>
      <c r="QGZ89" s="232"/>
      <c r="QHA89" s="235"/>
      <c r="QHB89" s="231"/>
      <c r="QHC89" s="231"/>
      <c r="QHD89" s="231"/>
      <c r="QHE89" s="231"/>
      <c r="QHF89" s="247"/>
      <c r="QHG89" s="250"/>
      <c r="QHH89" s="235"/>
      <c r="QHI89" s="235"/>
      <c r="QHJ89" s="235"/>
      <c r="QHK89" s="99"/>
      <c r="QHL89" s="235"/>
      <c r="QHM89" s="235"/>
      <c r="QHN89" s="235"/>
      <c r="QHO89" s="226"/>
      <c r="QHP89" s="230"/>
      <c r="QHQ89" s="227"/>
      <c r="QHR89" s="250"/>
      <c r="QHS89" s="235"/>
      <c r="QHT89" s="235"/>
      <c r="QHU89" s="235"/>
      <c r="QHV89" s="235"/>
      <c r="QHW89" s="231"/>
      <c r="QHX89" s="231"/>
      <c r="QHY89" s="232"/>
      <c r="QHZ89" s="235"/>
      <c r="QIA89" s="231"/>
      <c r="QIB89" s="231"/>
      <c r="QIC89" s="231"/>
      <c r="QID89" s="231"/>
      <c r="QIE89" s="247"/>
      <c r="QIF89" s="250"/>
      <c r="QIG89" s="235"/>
      <c r="QIH89" s="235"/>
      <c r="QII89" s="235"/>
      <c r="QIJ89" s="99"/>
      <c r="QIK89" s="235"/>
      <c r="QIL89" s="235"/>
      <c r="QIM89" s="235"/>
      <c r="QIN89" s="226"/>
      <c r="QIO89" s="230"/>
      <c r="QIP89" s="227"/>
      <c r="QIQ89" s="250"/>
      <c r="QIR89" s="235"/>
      <c r="QIS89" s="235"/>
      <c r="QIT89" s="235"/>
      <c r="QIU89" s="235"/>
      <c r="QIV89" s="231"/>
      <c r="QIW89" s="231"/>
      <c r="QIX89" s="232"/>
      <c r="QIY89" s="235"/>
      <c r="QIZ89" s="231"/>
      <c r="QJA89" s="231"/>
      <c r="QJB89" s="231"/>
      <c r="QJC89" s="231"/>
      <c r="QJD89" s="247"/>
      <c r="QJE89" s="250"/>
      <c r="QJF89" s="235"/>
      <c r="QJG89" s="235"/>
      <c r="QJH89" s="235"/>
      <c r="QJI89" s="99"/>
      <c r="QJJ89" s="235"/>
      <c r="QJK89" s="235"/>
      <c r="QJL89" s="235"/>
      <c r="QJM89" s="226"/>
      <c r="QJN89" s="230"/>
      <c r="QJO89" s="227"/>
      <c r="QJP89" s="250"/>
      <c r="QJQ89" s="235"/>
      <c r="QJR89" s="235"/>
      <c r="QJS89" s="235"/>
      <c r="QJT89" s="235"/>
      <c r="QJU89" s="231"/>
      <c r="QJV89" s="231"/>
      <c r="QJW89" s="232"/>
      <c r="QJX89" s="235"/>
      <c r="QJY89" s="231"/>
      <c r="QJZ89" s="231"/>
      <c r="QKA89" s="231"/>
      <c r="QKB89" s="231"/>
      <c r="QKC89" s="247"/>
      <c r="QKD89" s="250"/>
      <c r="QKE89" s="235"/>
      <c r="QKF89" s="235"/>
      <c r="QKG89" s="235"/>
      <c r="QKH89" s="99"/>
      <c r="QKI89" s="235"/>
      <c r="QKJ89" s="235"/>
      <c r="QKK89" s="235"/>
      <c r="QKL89" s="226"/>
      <c r="QKM89" s="230"/>
      <c r="QKN89" s="227"/>
      <c r="QKO89" s="250"/>
      <c r="QKP89" s="235"/>
      <c r="QKQ89" s="235"/>
      <c r="QKR89" s="235"/>
      <c r="QKS89" s="235"/>
      <c r="QKT89" s="231"/>
      <c r="QKU89" s="231"/>
      <c r="QKV89" s="232"/>
      <c r="QKW89" s="235"/>
      <c r="QKX89" s="231"/>
      <c r="QKY89" s="231"/>
      <c r="QKZ89" s="231"/>
      <c r="QLA89" s="231"/>
      <c r="QLB89" s="247"/>
      <c r="QLC89" s="250"/>
      <c r="QLD89" s="235"/>
      <c r="QLE89" s="235"/>
      <c r="QLF89" s="235"/>
      <c r="QLG89" s="99"/>
      <c r="QLH89" s="235"/>
      <c r="QLI89" s="235"/>
      <c r="QLJ89" s="235"/>
      <c r="QLK89" s="226"/>
      <c r="QLL89" s="230"/>
      <c r="QLM89" s="227"/>
      <c r="QLN89" s="250"/>
      <c r="QLO89" s="235"/>
      <c r="QLP89" s="235"/>
      <c r="QLQ89" s="235"/>
      <c r="QLR89" s="235"/>
      <c r="QLS89" s="231"/>
      <c r="QLT89" s="231"/>
      <c r="QLU89" s="232"/>
      <c r="QLV89" s="235"/>
      <c r="QLW89" s="231"/>
      <c r="QLX89" s="231"/>
      <c r="QLY89" s="231"/>
      <c r="QLZ89" s="231"/>
      <c r="QMA89" s="247"/>
      <c r="QMB89" s="250"/>
      <c r="QMC89" s="235"/>
      <c r="QMD89" s="235"/>
      <c r="QME89" s="235"/>
      <c r="QMF89" s="99"/>
      <c r="QMG89" s="235"/>
      <c r="QMH89" s="235"/>
      <c r="QMI89" s="235"/>
      <c r="QMJ89" s="226"/>
      <c r="QMK89" s="230"/>
      <c r="QML89" s="227"/>
      <c r="QMM89" s="250"/>
      <c r="QMN89" s="235"/>
      <c r="QMO89" s="235"/>
      <c r="QMP89" s="235"/>
      <c r="QMQ89" s="235"/>
      <c r="QMR89" s="231"/>
      <c r="QMS89" s="231"/>
      <c r="QMT89" s="232"/>
      <c r="QMU89" s="235"/>
      <c r="QMV89" s="231"/>
      <c r="QMW89" s="231"/>
      <c r="QMX89" s="231"/>
      <c r="QMY89" s="231"/>
      <c r="QMZ89" s="247"/>
      <c r="QNA89" s="250"/>
      <c r="QNB89" s="235"/>
      <c r="QNC89" s="235"/>
      <c r="QND89" s="235"/>
      <c r="QNE89" s="99"/>
      <c r="QNF89" s="235"/>
      <c r="QNG89" s="235"/>
      <c r="QNH89" s="235"/>
      <c r="QNI89" s="226"/>
      <c r="QNJ89" s="230"/>
      <c r="QNK89" s="227"/>
      <c r="QNL89" s="250"/>
      <c r="QNM89" s="235"/>
      <c r="QNN89" s="235"/>
      <c r="QNO89" s="235"/>
      <c r="QNP89" s="235"/>
      <c r="QNQ89" s="231"/>
      <c r="QNR89" s="231"/>
      <c r="QNS89" s="232"/>
      <c r="QNT89" s="235"/>
      <c r="QNU89" s="231"/>
      <c r="QNV89" s="231"/>
      <c r="QNW89" s="231"/>
      <c r="QNX89" s="231"/>
      <c r="QNY89" s="247"/>
      <c r="QNZ89" s="250"/>
      <c r="QOA89" s="235"/>
      <c r="QOB89" s="235"/>
      <c r="QOC89" s="235"/>
      <c r="QOD89" s="99"/>
      <c r="QOE89" s="235"/>
      <c r="QOF89" s="235"/>
      <c r="QOG89" s="235"/>
      <c r="QOH89" s="226"/>
      <c r="QOI89" s="230"/>
      <c r="QOJ89" s="227"/>
      <c r="QOK89" s="250"/>
      <c r="QOL89" s="235"/>
      <c r="QOM89" s="235"/>
      <c r="QON89" s="235"/>
      <c r="QOO89" s="235"/>
      <c r="QOP89" s="231"/>
      <c r="QOQ89" s="231"/>
      <c r="QOR89" s="232"/>
      <c r="QOS89" s="235"/>
      <c r="QOT89" s="231"/>
      <c r="QOU89" s="231"/>
      <c r="QOV89" s="231"/>
      <c r="QOW89" s="231"/>
      <c r="QOX89" s="247"/>
      <c r="QOY89" s="250"/>
      <c r="QOZ89" s="235"/>
      <c r="QPA89" s="235"/>
      <c r="QPB89" s="235"/>
      <c r="QPC89" s="99"/>
      <c r="QPD89" s="235"/>
      <c r="QPE89" s="235"/>
      <c r="QPF89" s="235"/>
      <c r="QPG89" s="226"/>
      <c r="QPH89" s="230"/>
      <c r="QPI89" s="227"/>
      <c r="QPJ89" s="250"/>
      <c r="QPK89" s="235"/>
      <c r="QPL89" s="235"/>
      <c r="QPM89" s="235"/>
      <c r="QPN89" s="235"/>
      <c r="QPO89" s="231"/>
      <c r="QPP89" s="231"/>
      <c r="QPQ89" s="232"/>
      <c r="QPR89" s="235"/>
      <c r="QPS89" s="231"/>
      <c r="QPT89" s="231"/>
      <c r="QPU89" s="231"/>
      <c r="QPV89" s="231"/>
      <c r="QPW89" s="247"/>
      <c r="QPX89" s="250"/>
      <c r="QPY89" s="235"/>
      <c r="QPZ89" s="235"/>
      <c r="QQA89" s="235"/>
      <c r="QQB89" s="99"/>
      <c r="QQC89" s="235"/>
      <c r="QQD89" s="235"/>
      <c r="QQE89" s="235"/>
      <c r="QQF89" s="226"/>
      <c r="QQG89" s="230"/>
      <c r="QQH89" s="227"/>
      <c r="QQI89" s="250"/>
      <c r="QQJ89" s="235"/>
      <c r="QQK89" s="235"/>
      <c r="QQL89" s="235"/>
      <c r="QQM89" s="235"/>
      <c r="QQN89" s="231"/>
      <c r="QQO89" s="231"/>
      <c r="QQP89" s="232"/>
      <c r="QQQ89" s="235"/>
      <c r="QQR89" s="231"/>
      <c r="QQS89" s="231"/>
      <c r="QQT89" s="231"/>
      <c r="QQU89" s="231"/>
      <c r="QQV89" s="247"/>
      <c r="QQW89" s="250"/>
      <c r="QQX89" s="235"/>
      <c r="QQY89" s="235"/>
      <c r="QQZ89" s="235"/>
      <c r="QRA89" s="99"/>
      <c r="QRB89" s="235"/>
      <c r="QRC89" s="235"/>
      <c r="QRD89" s="235"/>
      <c r="QRE89" s="226"/>
      <c r="QRF89" s="230"/>
      <c r="QRG89" s="227"/>
      <c r="QRH89" s="250"/>
      <c r="QRI89" s="235"/>
      <c r="QRJ89" s="235"/>
      <c r="QRK89" s="235"/>
      <c r="QRL89" s="235"/>
      <c r="QRM89" s="231"/>
      <c r="QRN89" s="231"/>
      <c r="QRO89" s="232"/>
      <c r="QRP89" s="235"/>
      <c r="QRQ89" s="231"/>
      <c r="QRR89" s="231"/>
      <c r="QRS89" s="231"/>
      <c r="QRT89" s="231"/>
      <c r="QRU89" s="247"/>
      <c r="QRV89" s="250"/>
      <c r="QRW89" s="235"/>
      <c r="QRX89" s="235"/>
      <c r="QRY89" s="235"/>
      <c r="QRZ89" s="99"/>
      <c r="QSA89" s="235"/>
      <c r="QSB89" s="235"/>
      <c r="QSC89" s="235"/>
      <c r="QSD89" s="226"/>
      <c r="QSE89" s="230"/>
      <c r="QSF89" s="227"/>
      <c r="QSG89" s="250"/>
      <c r="QSH89" s="235"/>
      <c r="QSI89" s="235"/>
      <c r="QSJ89" s="235"/>
      <c r="QSK89" s="235"/>
      <c r="QSL89" s="231"/>
      <c r="QSM89" s="231"/>
      <c r="QSN89" s="232"/>
      <c r="QSO89" s="235"/>
      <c r="QSP89" s="231"/>
      <c r="QSQ89" s="231"/>
      <c r="QSR89" s="231"/>
      <c r="QSS89" s="231"/>
      <c r="QST89" s="247"/>
      <c r="QSU89" s="250"/>
      <c r="QSV89" s="235"/>
      <c r="QSW89" s="235"/>
      <c r="QSX89" s="235"/>
      <c r="QSY89" s="99"/>
      <c r="QSZ89" s="235"/>
      <c r="QTA89" s="235"/>
      <c r="QTB89" s="235"/>
      <c r="QTC89" s="226"/>
      <c r="QTD89" s="230"/>
      <c r="QTE89" s="227"/>
      <c r="QTF89" s="250"/>
      <c r="QTG89" s="235"/>
      <c r="QTH89" s="235"/>
      <c r="QTI89" s="235"/>
      <c r="QTJ89" s="235"/>
      <c r="QTK89" s="231"/>
      <c r="QTL89" s="231"/>
      <c r="QTM89" s="232"/>
      <c r="QTN89" s="235"/>
      <c r="QTO89" s="231"/>
      <c r="QTP89" s="231"/>
      <c r="QTQ89" s="231"/>
      <c r="QTR89" s="231"/>
      <c r="QTS89" s="247"/>
      <c r="QTT89" s="250"/>
      <c r="QTU89" s="235"/>
      <c r="QTV89" s="235"/>
      <c r="QTW89" s="235"/>
      <c r="QTX89" s="99"/>
      <c r="QTY89" s="235"/>
      <c r="QTZ89" s="235"/>
      <c r="QUA89" s="235"/>
      <c r="QUB89" s="226"/>
      <c r="QUC89" s="230"/>
      <c r="QUD89" s="227"/>
      <c r="QUE89" s="250"/>
      <c r="QUF89" s="235"/>
      <c r="QUG89" s="235"/>
      <c r="QUH89" s="235"/>
      <c r="QUI89" s="235"/>
      <c r="QUJ89" s="231"/>
      <c r="QUK89" s="231"/>
      <c r="QUL89" s="232"/>
      <c r="QUM89" s="235"/>
      <c r="QUN89" s="231"/>
      <c r="QUO89" s="231"/>
      <c r="QUP89" s="231"/>
      <c r="QUQ89" s="231"/>
      <c r="QUR89" s="247"/>
      <c r="QUS89" s="250"/>
      <c r="QUT89" s="235"/>
      <c r="QUU89" s="235"/>
      <c r="QUV89" s="235"/>
      <c r="QUW89" s="99"/>
      <c r="QUX89" s="235"/>
      <c r="QUY89" s="235"/>
      <c r="QUZ89" s="235"/>
      <c r="QVA89" s="226"/>
      <c r="QVB89" s="230"/>
      <c r="QVC89" s="227"/>
      <c r="QVD89" s="250"/>
      <c r="QVE89" s="235"/>
      <c r="QVF89" s="235"/>
      <c r="QVG89" s="235"/>
      <c r="QVH89" s="235"/>
      <c r="QVI89" s="231"/>
      <c r="QVJ89" s="231"/>
      <c r="QVK89" s="232"/>
      <c r="QVL89" s="235"/>
      <c r="QVM89" s="231"/>
      <c r="QVN89" s="231"/>
      <c r="QVO89" s="231"/>
      <c r="QVP89" s="231"/>
      <c r="QVQ89" s="247"/>
      <c r="QVR89" s="250"/>
      <c r="QVS89" s="235"/>
      <c r="QVT89" s="235"/>
      <c r="QVU89" s="235"/>
      <c r="QVV89" s="99"/>
      <c r="QVW89" s="235"/>
      <c r="QVX89" s="235"/>
      <c r="QVY89" s="235"/>
      <c r="QVZ89" s="226"/>
      <c r="QWA89" s="230"/>
      <c r="QWB89" s="227"/>
      <c r="QWC89" s="250"/>
      <c r="QWD89" s="235"/>
      <c r="QWE89" s="235"/>
      <c r="QWF89" s="235"/>
      <c r="QWG89" s="235"/>
      <c r="QWH89" s="231"/>
      <c r="QWI89" s="231"/>
      <c r="QWJ89" s="232"/>
      <c r="QWK89" s="235"/>
      <c r="QWL89" s="231"/>
      <c r="QWM89" s="231"/>
      <c r="QWN89" s="231"/>
      <c r="QWO89" s="231"/>
      <c r="QWP89" s="247"/>
      <c r="QWQ89" s="250"/>
      <c r="QWR89" s="235"/>
      <c r="QWS89" s="235"/>
      <c r="QWT89" s="235"/>
      <c r="QWU89" s="99"/>
      <c r="QWV89" s="235"/>
      <c r="QWW89" s="235"/>
      <c r="QWX89" s="235"/>
      <c r="QWY89" s="226"/>
      <c r="QWZ89" s="230"/>
      <c r="QXA89" s="227"/>
      <c r="QXB89" s="250"/>
      <c r="QXC89" s="235"/>
      <c r="QXD89" s="235"/>
      <c r="QXE89" s="235"/>
      <c r="QXF89" s="235"/>
      <c r="QXG89" s="231"/>
      <c r="QXH89" s="231"/>
      <c r="QXI89" s="232"/>
      <c r="QXJ89" s="235"/>
      <c r="QXK89" s="231"/>
      <c r="QXL89" s="231"/>
      <c r="QXM89" s="231"/>
      <c r="QXN89" s="231"/>
      <c r="QXO89" s="247"/>
      <c r="QXP89" s="250"/>
      <c r="QXQ89" s="235"/>
      <c r="QXR89" s="235"/>
      <c r="QXS89" s="235"/>
      <c r="QXT89" s="99"/>
      <c r="QXU89" s="235"/>
      <c r="QXV89" s="235"/>
      <c r="QXW89" s="235"/>
      <c r="QXX89" s="226"/>
      <c r="QXY89" s="230"/>
      <c r="QXZ89" s="227"/>
      <c r="QYA89" s="250"/>
      <c r="QYB89" s="235"/>
      <c r="QYC89" s="235"/>
      <c r="QYD89" s="235"/>
      <c r="QYE89" s="235"/>
      <c r="QYF89" s="231"/>
      <c r="QYG89" s="231"/>
      <c r="QYH89" s="232"/>
      <c r="QYI89" s="235"/>
      <c r="QYJ89" s="231"/>
      <c r="QYK89" s="231"/>
      <c r="QYL89" s="231"/>
      <c r="QYM89" s="231"/>
      <c r="QYN89" s="247"/>
      <c r="QYO89" s="250"/>
      <c r="QYP89" s="235"/>
      <c r="QYQ89" s="235"/>
      <c r="QYR89" s="235"/>
      <c r="QYS89" s="99"/>
      <c r="QYT89" s="235"/>
      <c r="QYU89" s="235"/>
      <c r="QYV89" s="235"/>
      <c r="QYW89" s="226"/>
      <c r="QYX89" s="230"/>
      <c r="QYY89" s="227"/>
      <c r="QYZ89" s="250"/>
      <c r="QZA89" s="235"/>
      <c r="QZB89" s="235"/>
      <c r="QZC89" s="235"/>
      <c r="QZD89" s="235"/>
      <c r="QZE89" s="231"/>
      <c r="QZF89" s="231"/>
      <c r="QZG89" s="232"/>
      <c r="QZH89" s="235"/>
      <c r="QZI89" s="231"/>
      <c r="QZJ89" s="231"/>
      <c r="QZK89" s="231"/>
      <c r="QZL89" s="231"/>
      <c r="QZM89" s="247"/>
      <c r="QZN89" s="250"/>
      <c r="QZO89" s="235"/>
      <c r="QZP89" s="235"/>
      <c r="QZQ89" s="235"/>
      <c r="QZR89" s="99"/>
      <c r="QZS89" s="235"/>
      <c r="QZT89" s="235"/>
      <c r="QZU89" s="235"/>
      <c r="QZV89" s="226"/>
      <c r="QZW89" s="230"/>
      <c r="QZX89" s="227"/>
      <c r="QZY89" s="250"/>
      <c r="QZZ89" s="235"/>
      <c r="RAA89" s="235"/>
      <c r="RAB89" s="235"/>
      <c r="RAC89" s="235"/>
      <c r="RAD89" s="231"/>
      <c r="RAE89" s="231"/>
      <c r="RAF89" s="232"/>
      <c r="RAG89" s="235"/>
      <c r="RAH89" s="231"/>
      <c r="RAI89" s="231"/>
      <c r="RAJ89" s="231"/>
      <c r="RAK89" s="231"/>
      <c r="RAL89" s="247"/>
      <c r="RAM89" s="250"/>
      <c r="RAN89" s="235"/>
      <c r="RAO89" s="235"/>
      <c r="RAP89" s="235"/>
      <c r="RAQ89" s="99"/>
      <c r="RAR89" s="235"/>
      <c r="RAS89" s="235"/>
      <c r="RAT89" s="235"/>
      <c r="RAU89" s="226"/>
      <c r="RAV89" s="230"/>
      <c r="RAW89" s="227"/>
      <c r="RAX89" s="250"/>
      <c r="RAY89" s="235"/>
      <c r="RAZ89" s="235"/>
      <c r="RBA89" s="235"/>
      <c r="RBB89" s="235"/>
      <c r="RBC89" s="231"/>
      <c r="RBD89" s="231"/>
      <c r="RBE89" s="232"/>
      <c r="RBF89" s="235"/>
      <c r="RBG89" s="231"/>
      <c r="RBH89" s="231"/>
      <c r="RBI89" s="231"/>
      <c r="RBJ89" s="231"/>
      <c r="RBK89" s="247"/>
      <c r="RBL89" s="250"/>
      <c r="RBM89" s="235"/>
      <c r="RBN89" s="235"/>
      <c r="RBO89" s="235"/>
      <c r="RBP89" s="99"/>
      <c r="RBQ89" s="235"/>
      <c r="RBR89" s="235"/>
      <c r="RBS89" s="235"/>
      <c r="RBT89" s="226"/>
      <c r="RBU89" s="230"/>
      <c r="RBV89" s="227"/>
      <c r="RBW89" s="250"/>
      <c r="RBX89" s="235"/>
      <c r="RBY89" s="235"/>
      <c r="RBZ89" s="235"/>
      <c r="RCA89" s="235"/>
      <c r="RCB89" s="231"/>
      <c r="RCC89" s="231"/>
      <c r="RCD89" s="232"/>
      <c r="RCE89" s="235"/>
      <c r="RCF89" s="231"/>
      <c r="RCG89" s="231"/>
      <c r="RCH89" s="231"/>
      <c r="RCI89" s="231"/>
      <c r="RCJ89" s="247"/>
      <c r="RCK89" s="250"/>
      <c r="RCL89" s="235"/>
      <c r="RCM89" s="235"/>
      <c r="RCN89" s="235"/>
      <c r="RCO89" s="99"/>
      <c r="RCP89" s="235"/>
      <c r="RCQ89" s="235"/>
      <c r="RCR89" s="235"/>
      <c r="RCS89" s="226"/>
      <c r="RCT89" s="230"/>
      <c r="RCU89" s="227"/>
      <c r="RCV89" s="250"/>
      <c r="RCW89" s="235"/>
      <c r="RCX89" s="235"/>
      <c r="RCY89" s="235"/>
      <c r="RCZ89" s="235"/>
      <c r="RDA89" s="231"/>
      <c r="RDB89" s="231"/>
      <c r="RDC89" s="232"/>
      <c r="RDD89" s="235"/>
      <c r="RDE89" s="231"/>
      <c r="RDF89" s="231"/>
      <c r="RDG89" s="231"/>
      <c r="RDH89" s="231"/>
      <c r="RDI89" s="247"/>
      <c r="RDJ89" s="250"/>
      <c r="RDK89" s="235"/>
      <c r="RDL89" s="235"/>
      <c r="RDM89" s="235"/>
      <c r="RDN89" s="99"/>
      <c r="RDO89" s="235"/>
      <c r="RDP89" s="235"/>
      <c r="RDQ89" s="235"/>
      <c r="RDR89" s="226"/>
      <c r="RDS89" s="230"/>
      <c r="RDT89" s="227"/>
      <c r="RDU89" s="250"/>
      <c r="RDV89" s="235"/>
      <c r="RDW89" s="235"/>
      <c r="RDX89" s="235"/>
      <c r="RDY89" s="235"/>
      <c r="RDZ89" s="231"/>
      <c r="REA89" s="231"/>
      <c r="REB89" s="232"/>
      <c r="REC89" s="235"/>
      <c r="RED89" s="231"/>
      <c r="REE89" s="231"/>
      <c r="REF89" s="231"/>
      <c r="REG89" s="231"/>
      <c r="REH89" s="247"/>
      <c r="REI89" s="250"/>
      <c r="REJ89" s="235"/>
      <c r="REK89" s="235"/>
      <c r="REL89" s="235"/>
      <c r="REM89" s="99"/>
      <c r="REN89" s="235"/>
      <c r="REO89" s="235"/>
      <c r="REP89" s="235"/>
      <c r="REQ89" s="226"/>
      <c r="RER89" s="230"/>
      <c r="RES89" s="227"/>
      <c r="RET89" s="250"/>
      <c r="REU89" s="235"/>
      <c r="REV89" s="235"/>
      <c r="REW89" s="235"/>
      <c r="REX89" s="235"/>
      <c r="REY89" s="231"/>
      <c r="REZ89" s="231"/>
      <c r="RFA89" s="232"/>
      <c r="RFB89" s="235"/>
      <c r="RFC89" s="231"/>
      <c r="RFD89" s="231"/>
      <c r="RFE89" s="231"/>
      <c r="RFF89" s="231"/>
      <c r="RFG89" s="247"/>
      <c r="RFH89" s="250"/>
      <c r="RFI89" s="235"/>
      <c r="RFJ89" s="235"/>
      <c r="RFK89" s="235"/>
      <c r="RFL89" s="99"/>
      <c r="RFM89" s="235"/>
      <c r="RFN89" s="235"/>
      <c r="RFO89" s="235"/>
      <c r="RFP89" s="226"/>
      <c r="RFQ89" s="230"/>
      <c r="RFR89" s="227"/>
      <c r="RFS89" s="250"/>
      <c r="RFT89" s="235"/>
      <c r="RFU89" s="235"/>
      <c r="RFV89" s="235"/>
      <c r="RFW89" s="235"/>
      <c r="RFX89" s="231"/>
      <c r="RFY89" s="231"/>
      <c r="RFZ89" s="232"/>
      <c r="RGA89" s="235"/>
      <c r="RGB89" s="231"/>
      <c r="RGC89" s="231"/>
      <c r="RGD89" s="231"/>
      <c r="RGE89" s="231"/>
      <c r="RGF89" s="247"/>
      <c r="RGG89" s="250"/>
      <c r="RGH89" s="235"/>
      <c r="RGI89" s="235"/>
      <c r="RGJ89" s="235"/>
      <c r="RGK89" s="99"/>
      <c r="RGL89" s="235"/>
      <c r="RGM89" s="235"/>
      <c r="RGN89" s="235"/>
      <c r="RGO89" s="226"/>
      <c r="RGP89" s="230"/>
      <c r="RGQ89" s="227"/>
      <c r="RGR89" s="250"/>
      <c r="RGS89" s="235"/>
      <c r="RGT89" s="235"/>
      <c r="RGU89" s="235"/>
      <c r="RGV89" s="235"/>
      <c r="RGW89" s="231"/>
      <c r="RGX89" s="231"/>
      <c r="RGY89" s="232"/>
      <c r="RGZ89" s="235"/>
      <c r="RHA89" s="231"/>
      <c r="RHB89" s="231"/>
      <c r="RHC89" s="231"/>
      <c r="RHD89" s="231"/>
      <c r="RHE89" s="247"/>
      <c r="RHF89" s="250"/>
      <c r="RHG89" s="235"/>
      <c r="RHH89" s="235"/>
      <c r="RHI89" s="235"/>
      <c r="RHJ89" s="99"/>
      <c r="RHK89" s="235"/>
      <c r="RHL89" s="235"/>
      <c r="RHM89" s="235"/>
      <c r="RHN89" s="226"/>
      <c r="RHO89" s="230"/>
      <c r="RHP89" s="227"/>
      <c r="RHQ89" s="250"/>
      <c r="RHR89" s="235"/>
      <c r="RHS89" s="235"/>
      <c r="RHT89" s="235"/>
      <c r="RHU89" s="235"/>
      <c r="RHV89" s="231"/>
      <c r="RHW89" s="231"/>
      <c r="RHX89" s="232"/>
      <c r="RHY89" s="235"/>
      <c r="RHZ89" s="231"/>
      <c r="RIA89" s="231"/>
      <c r="RIB89" s="231"/>
      <c r="RIC89" s="231"/>
      <c r="RID89" s="247"/>
      <c r="RIE89" s="250"/>
      <c r="RIF89" s="235"/>
      <c r="RIG89" s="235"/>
      <c r="RIH89" s="235"/>
      <c r="RII89" s="99"/>
      <c r="RIJ89" s="235"/>
      <c r="RIK89" s="235"/>
      <c r="RIL89" s="235"/>
      <c r="RIM89" s="226"/>
      <c r="RIN89" s="230"/>
      <c r="RIO89" s="227"/>
      <c r="RIP89" s="250"/>
      <c r="RIQ89" s="235"/>
      <c r="RIR89" s="235"/>
      <c r="RIS89" s="235"/>
      <c r="RIT89" s="235"/>
      <c r="RIU89" s="231"/>
      <c r="RIV89" s="231"/>
      <c r="RIW89" s="232"/>
      <c r="RIX89" s="235"/>
      <c r="RIY89" s="231"/>
      <c r="RIZ89" s="231"/>
      <c r="RJA89" s="231"/>
      <c r="RJB89" s="231"/>
      <c r="RJC89" s="247"/>
      <c r="RJD89" s="250"/>
      <c r="RJE89" s="235"/>
      <c r="RJF89" s="235"/>
      <c r="RJG89" s="235"/>
      <c r="RJH89" s="99"/>
      <c r="RJI89" s="235"/>
      <c r="RJJ89" s="235"/>
      <c r="RJK89" s="235"/>
      <c r="RJL89" s="226"/>
      <c r="RJM89" s="230"/>
      <c r="RJN89" s="227"/>
      <c r="RJO89" s="250"/>
      <c r="RJP89" s="235"/>
      <c r="RJQ89" s="235"/>
      <c r="RJR89" s="235"/>
      <c r="RJS89" s="235"/>
      <c r="RJT89" s="231"/>
      <c r="RJU89" s="231"/>
      <c r="RJV89" s="232"/>
      <c r="RJW89" s="235"/>
      <c r="RJX89" s="231"/>
      <c r="RJY89" s="231"/>
      <c r="RJZ89" s="231"/>
      <c r="RKA89" s="231"/>
      <c r="RKB89" s="247"/>
      <c r="RKC89" s="250"/>
      <c r="RKD89" s="235"/>
      <c r="RKE89" s="235"/>
      <c r="RKF89" s="235"/>
      <c r="RKG89" s="99"/>
      <c r="RKH89" s="235"/>
      <c r="RKI89" s="235"/>
      <c r="RKJ89" s="235"/>
      <c r="RKK89" s="226"/>
      <c r="RKL89" s="230"/>
      <c r="RKM89" s="227"/>
      <c r="RKN89" s="250"/>
      <c r="RKO89" s="235"/>
      <c r="RKP89" s="235"/>
      <c r="RKQ89" s="235"/>
      <c r="RKR89" s="235"/>
      <c r="RKS89" s="231"/>
      <c r="RKT89" s="231"/>
      <c r="RKU89" s="232"/>
      <c r="RKV89" s="235"/>
      <c r="RKW89" s="231"/>
      <c r="RKX89" s="231"/>
      <c r="RKY89" s="231"/>
      <c r="RKZ89" s="231"/>
      <c r="RLA89" s="247"/>
      <c r="RLB89" s="250"/>
      <c r="RLC89" s="235"/>
      <c r="RLD89" s="235"/>
      <c r="RLE89" s="235"/>
      <c r="RLF89" s="99"/>
      <c r="RLG89" s="235"/>
      <c r="RLH89" s="235"/>
      <c r="RLI89" s="235"/>
      <c r="RLJ89" s="226"/>
      <c r="RLK89" s="230"/>
      <c r="RLL89" s="227"/>
      <c r="RLM89" s="250"/>
      <c r="RLN89" s="235"/>
      <c r="RLO89" s="235"/>
      <c r="RLP89" s="235"/>
      <c r="RLQ89" s="235"/>
      <c r="RLR89" s="231"/>
      <c r="RLS89" s="231"/>
      <c r="RLT89" s="232"/>
      <c r="RLU89" s="235"/>
      <c r="RLV89" s="231"/>
      <c r="RLW89" s="231"/>
      <c r="RLX89" s="231"/>
      <c r="RLY89" s="231"/>
      <c r="RLZ89" s="247"/>
      <c r="RMA89" s="250"/>
      <c r="RMB89" s="235"/>
      <c r="RMC89" s="235"/>
      <c r="RMD89" s="235"/>
      <c r="RME89" s="99"/>
      <c r="RMF89" s="235"/>
      <c r="RMG89" s="235"/>
      <c r="RMH89" s="235"/>
      <c r="RMI89" s="226"/>
      <c r="RMJ89" s="230"/>
      <c r="RMK89" s="227"/>
      <c r="RML89" s="250"/>
      <c r="RMM89" s="235"/>
      <c r="RMN89" s="235"/>
      <c r="RMO89" s="235"/>
      <c r="RMP89" s="235"/>
      <c r="RMQ89" s="231"/>
      <c r="RMR89" s="231"/>
      <c r="RMS89" s="232"/>
      <c r="RMT89" s="235"/>
      <c r="RMU89" s="231"/>
      <c r="RMV89" s="231"/>
      <c r="RMW89" s="231"/>
      <c r="RMX89" s="231"/>
      <c r="RMY89" s="247"/>
      <c r="RMZ89" s="250"/>
      <c r="RNA89" s="235"/>
      <c r="RNB89" s="235"/>
      <c r="RNC89" s="235"/>
      <c r="RND89" s="99"/>
      <c r="RNE89" s="235"/>
      <c r="RNF89" s="235"/>
      <c r="RNG89" s="235"/>
      <c r="RNH89" s="226"/>
      <c r="RNI89" s="230"/>
      <c r="RNJ89" s="227"/>
      <c r="RNK89" s="250"/>
      <c r="RNL89" s="235"/>
      <c r="RNM89" s="235"/>
      <c r="RNN89" s="235"/>
      <c r="RNO89" s="235"/>
      <c r="RNP89" s="231"/>
      <c r="RNQ89" s="231"/>
      <c r="RNR89" s="232"/>
      <c r="RNS89" s="235"/>
      <c r="RNT89" s="231"/>
      <c r="RNU89" s="231"/>
      <c r="RNV89" s="231"/>
      <c r="RNW89" s="231"/>
      <c r="RNX89" s="247"/>
      <c r="RNY89" s="250"/>
      <c r="RNZ89" s="235"/>
      <c r="ROA89" s="235"/>
      <c r="ROB89" s="235"/>
      <c r="ROC89" s="99"/>
      <c r="ROD89" s="235"/>
      <c r="ROE89" s="235"/>
      <c r="ROF89" s="235"/>
      <c r="ROG89" s="226"/>
      <c r="ROH89" s="230"/>
      <c r="ROI89" s="227"/>
      <c r="ROJ89" s="250"/>
      <c r="ROK89" s="235"/>
      <c r="ROL89" s="235"/>
      <c r="ROM89" s="235"/>
      <c r="RON89" s="235"/>
      <c r="ROO89" s="231"/>
      <c r="ROP89" s="231"/>
      <c r="ROQ89" s="232"/>
      <c r="ROR89" s="235"/>
      <c r="ROS89" s="231"/>
      <c r="ROT89" s="231"/>
      <c r="ROU89" s="231"/>
      <c r="ROV89" s="231"/>
      <c r="ROW89" s="247"/>
      <c r="ROX89" s="250"/>
      <c r="ROY89" s="235"/>
      <c r="ROZ89" s="235"/>
      <c r="RPA89" s="235"/>
      <c r="RPB89" s="99"/>
      <c r="RPC89" s="235"/>
      <c r="RPD89" s="235"/>
      <c r="RPE89" s="235"/>
      <c r="RPF89" s="226"/>
      <c r="RPG89" s="230"/>
      <c r="RPH89" s="227"/>
      <c r="RPI89" s="250"/>
      <c r="RPJ89" s="235"/>
      <c r="RPK89" s="235"/>
      <c r="RPL89" s="235"/>
      <c r="RPM89" s="235"/>
      <c r="RPN89" s="231"/>
      <c r="RPO89" s="231"/>
      <c r="RPP89" s="232"/>
      <c r="RPQ89" s="235"/>
      <c r="RPR89" s="231"/>
      <c r="RPS89" s="231"/>
      <c r="RPT89" s="231"/>
      <c r="RPU89" s="231"/>
      <c r="RPV89" s="247"/>
      <c r="RPW89" s="250"/>
      <c r="RPX89" s="235"/>
      <c r="RPY89" s="235"/>
      <c r="RPZ89" s="235"/>
      <c r="RQA89" s="99"/>
      <c r="RQB89" s="235"/>
      <c r="RQC89" s="235"/>
      <c r="RQD89" s="235"/>
      <c r="RQE89" s="226"/>
      <c r="RQF89" s="230"/>
      <c r="RQG89" s="227"/>
      <c r="RQH89" s="250"/>
      <c r="RQI89" s="235"/>
      <c r="RQJ89" s="235"/>
      <c r="RQK89" s="235"/>
      <c r="RQL89" s="235"/>
      <c r="RQM89" s="231"/>
      <c r="RQN89" s="231"/>
      <c r="RQO89" s="232"/>
      <c r="RQP89" s="235"/>
      <c r="RQQ89" s="231"/>
      <c r="RQR89" s="231"/>
      <c r="RQS89" s="231"/>
      <c r="RQT89" s="231"/>
      <c r="RQU89" s="247"/>
      <c r="RQV89" s="250"/>
      <c r="RQW89" s="235"/>
      <c r="RQX89" s="235"/>
      <c r="RQY89" s="235"/>
      <c r="RQZ89" s="99"/>
      <c r="RRA89" s="235"/>
      <c r="RRB89" s="235"/>
      <c r="RRC89" s="235"/>
      <c r="RRD89" s="226"/>
      <c r="RRE89" s="230"/>
      <c r="RRF89" s="227"/>
      <c r="RRG89" s="250"/>
      <c r="RRH89" s="235"/>
      <c r="RRI89" s="235"/>
      <c r="RRJ89" s="235"/>
      <c r="RRK89" s="235"/>
      <c r="RRL89" s="231"/>
      <c r="RRM89" s="231"/>
      <c r="RRN89" s="232"/>
      <c r="RRO89" s="235"/>
      <c r="RRP89" s="231"/>
      <c r="RRQ89" s="231"/>
      <c r="RRR89" s="231"/>
      <c r="RRS89" s="231"/>
      <c r="RRT89" s="247"/>
      <c r="RRU89" s="250"/>
      <c r="RRV89" s="235"/>
      <c r="RRW89" s="235"/>
      <c r="RRX89" s="235"/>
      <c r="RRY89" s="99"/>
      <c r="RRZ89" s="235"/>
      <c r="RSA89" s="235"/>
      <c r="RSB89" s="235"/>
      <c r="RSC89" s="226"/>
      <c r="RSD89" s="230"/>
      <c r="RSE89" s="227"/>
      <c r="RSF89" s="250"/>
      <c r="RSG89" s="235"/>
      <c r="RSH89" s="235"/>
      <c r="RSI89" s="235"/>
      <c r="RSJ89" s="235"/>
      <c r="RSK89" s="231"/>
      <c r="RSL89" s="231"/>
      <c r="RSM89" s="232"/>
      <c r="RSN89" s="235"/>
      <c r="RSO89" s="231"/>
      <c r="RSP89" s="231"/>
      <c r="RSQ89" s="231"/>
      <c r="RSR89" s="231"/>
      <c r="RSS89" s="247"/>
      <c r="RST89" s="250"/>
      <c r="RSU89" s="235"/>
      <c r="RSV89" s="235"/>
      <c r="RSW89" s="235"/>
      <c r="RSX89" s="99"/>
      <c r="RSY89" s="235"/>
      <c r="RSZ89" s="235"/>
      <c r="RTA89" s="235"/>
      <c r="RTB89" s="226"/>
      <c r="RTC89" s="230"/>
      <c r="RTD89" s="227"/>
      <c r="RTE89" s="250"/>
      <c r="RTF89" s="235"/>
      <c r="RTG89" s="235"/>
      <c r="RTH89" s="235"/>
      <c r="RTI89" s="235"/>
      <c r="RTJ89" s="231"/>
      <c r="RTK89" s="231"/>
      <c r="RTL89" s="232"/>
      <c r="RTM89" s="235"/>
      <c r="RTN89" s="231"/>
      <c r="RTO89" s="231"/>
      <c r="RTP89" s="231"/>
      <c r="RTQ89" s="231"/>
      <c r="RTR89" s="247"/>
      <c r="RTS89" s="250"/>
      <c r="RTT89" s="235"/>
      <c r="RTU89" s="235"/>
      <c r="RTV89" s="235"/>
      <c r="RTW89" s="99"/>
      <c r="RTX89" s="235"/>
      <c r="RTY89" s="235"/>
      <c r="RTZ89" s="235"/>
      <c r="RUA89" s="226"/>
      <c r="RUB89" s="230"/>
      <c r="RUC89" s="227"/>
      <c r="RUD89" s="250"/>
      <c r="RUE89" s="235"/>
      <c r="RUF89" s="235"/>
      <c r="RUG89" s="235"/>
      <c r="RUH89" s="235"/>
      <c r="RUI89" s="231"/>
      <c r="RUJ89" s="231"/>
      <c r="RUK89" s="232"/>
      <c r="RUL89" s="235"/>
      <c r="RUM89" s="231"/>
      <c r="RUN89" s="231"/>
      <c r="RUO89" s="231"/>
      <c r="RUP89" s="231"/>
      <c r="RUQ89" s="247"/>
      <c r="RUR89" s="250"/>
      <c r="RUS89" s="235"/>
      <c r="RUT89" s="235"/>
      <c r="RUU89" s="235"/>
      <c r="RUV89" s="99"/>
      <c r="RUW89" s="235"/>
      <c r="RUX89" s="235"/>
      <c r="RUY89" s="235"/>
      <c r="RUZ89" s="226"/>
      <c r="RVA89" s="230"/>
      <c r="RVB89" s="227"/>
      <c r="RVC89" s="250"/>
      <c r="RVD89" s="235"/>
      <c r="RVE89" s="235"/>
      <c r="RVF89" s="235"/>
      <c r="RVG89" s="235"/>
      <c r="RVH89" s="231"/>
      <c r="RVI89" s="231"/>
      <c r="RVJ89" s="232"/>
      <c r="RVK89" s="235"/>
      <c r="RVL89" s="231"/>
      <c r="RVM89" s="231"/>
      <c r="RVN89" s="231"/>
      <c r="RVO89" s="231"/>
      <c r="RVP89" s="247"/>
      <c r="RVQ89" s="250"/>
      <c r="RVR89" s="235"/>
      <c r="RVS89" s="235"/>
      <c r="RVT89" s="235"/>
      <c r="RVU89" s="99"/>
      <c r="RVV89" s="235"/>
      <c r="RVW89" s="235"/>
      <c r="RVX89" s="235"/>
      <c r="RVY89" s="226"/>
      <c r="RVZ89" s="230"/>
      <c r="RWA89" s="227"/>
      <c r="RWB89" s="250"/>
      <c r="RWC89" s="235"/>
      <c r="RWD89" s="235"/>
      <c r="RWE89" s="235"/>
      <c r="RWF89" s="235"/>
      <c r="RWG89" s="231"/>
      <c r="RWH89" s="231"/>
      <c r="RWI89" s="232"/>
      <c r="RWJ89" s="235"/>
      <c r="RWK89" s="231"/>
      <c r="RWL89" s="231"/>
      <c r="RWM89" s="231"/>
      <c r="RWN89" s="231"/>
      <c r="RWO89" s="247"/>
      <c r="RWP89" s="250"/>
      <c r="RWQ89" s="235"/>
      <c r="RWR89" s="235"/>
      <c r="RWS89" s="235"/>
      <c r="RWT89" s="99"/>
      <c r="RWU89" s="235"/>
      <c r="RWV89" s="235"/>
      <c r="RWW89" s="235"/>
      <c r="RWX89" s="226"/>
      <c r="RWY89" s="230"/>
      <c r="RWZ89" s="227"/>
      <c r="RXA89" s="250"/>
      <c r="RXB89" s="235"/>
      <c r="RXC89" s="235"/>
      <c r="RXD89" s="235"/>
      <c r="RXE89" s="235"/>
      <c r="RXF89" s="231"/>
      <c r="RXG89" s="231"/>
      <c r="RXH89" s="232"/>
      <c r="RXI89" s="235"/>
      <c r="RXJ89" s="231"/>
      <c r="RXK89" s="231"/>
      <c r="RXL89" s="231"/>
      <c r="RXM89" s="231"/>
      <c r="RXN89" s="247"/>
      <c r="RXO89" s="250"/>
      <c r="RXP89" s="235"/>
      <c r="RXQ89" s="235"/>
      <c r="RXR89" s="235"/>
      <c r="RXS89" s="99"/>
      <c r="RXT89" s="235"/>
      <c r="RXU89" s="235"/>
      <c r="RXV89" s="235"/>
      <c r="RXW89" s="226"/>
      <c r="RXX89" s="230"/>
      <c r="RXY89" s="227"/>
      <c r="RXZ89" s="250"/>
      <c r="RYA89" s="235"/>
      <c r="RYB89" s="235"/>
      <c r="RYC89" s="235"/>
      <c r="RYD89" s="235"/>
      <c r="RYE89" s="231"/>
      <c r="RYF89" s="231"/>
      <c r="RYG89" s="232"/>
      <c r="RYH89" s="235"/>
      <c r="RYI89" s="231"/>
      <c r="RYJ89" s="231"/>
      <c r="RYK89" s="231"/>
      <c r="RYL89" s="231"/>
      <c r="RYM89" s="247"/>
      <c r="RYN89" s="250"/>
      <c r="RYO89" s="235"/>
      <c r="RYP89" s="235"/>
      <c r="RYQ89" s="235"/>
      <c r="RYR89" s="99"/>
      <c r="RYS89" s="235"/>
      <c r="RYT89" s="235"/>
      <c r="RYU89" s="235"/>
      <c r="RYV89" s="226"/>
      <c r="RYW89" s="230"/>
      <c r="RYX89" s="227"/>
      <c r="RYY89" s="250"/>
      <c r="RYZ89" s="235"/>
      <c r="RZA89" s="235"/>
      <c r="RZB89" s="235"/>
      <c r="RZC89" s="235"/>
      <c r="RZD89" s="231"/>
      <c r="RZE89" s="231"/>
      <c r="RZF89" s="232"/>
      <c r="RZG89" s="235"/>
      <c r="RZH89" s="231"/>
      <c r="RZI89" s="231"/>
      <c r="RZJ89" s="231"/>
      <c r="RZK89" s="231"/>
      <c r="RZL89" s="247"/>
      <c r="RZM89" s="250"/>
      <c r="RZN89" s="235"/>
      <c r="RZO89" s="235"/>
      <c r="RZP89" s="235"/>
      <c r="RZQ89" s="99"/>
      <c r="RZR89" s="235"/>
      <c r="RZS89" s="235"/>
      <c r="RZT89" s="235"/>
      <c r="RZU89" s="226"/>
      <c r="RZV89" s="230"/>
      <c r="RZW89" s="227"/>
      <c r="RZX89" s="250"/>
      <c r="RZY89" s="235"/>
      <c r="RZZ89" s="235"/>
      <c r="SAA89" s="235"/>
      <c r="SAB89" s="235"/>
      <c r="SAC89" s="231"/>
      <c r="SAD89" s="231"/>
      <c r="SAE89" s="232"/>
      <c r="SAF89" s="235"/>
      <c r="SAG89" s="231"/>
      <c r="SAH89" s="231"/>
      <c r="SAI89" s="231"/>
      <c r="SAJ89" s="231"/>
      <c r="SAK89" s="247"/>
      <c r="SAL89" s="250"/>
      <c r="SAM89" s="235"/>
      <c r="SAN89" s="235"/>
      <c r="SAO89" s="235"/>
      <c r="SAP89" s="99"/>
      <c r="SAQ89" s="235"/>
      <c r="SAR89" s="235"/>
      <c r="SAS89" s="235"/>
      <c r="SAT89" s="226"/>
      <c r="SAU89" s="230"/>
      <c r="SAV89" s="227"/>
      <c r="SAW89" s="250"/>
      <c r="SAX89" s="235"/>
      <c r="SAY89" s="235"/>
      <c r="SAZ89" s="235"/>
      <c r="SBA89" s="235"/>
      <c r="SBB89" s="231"/>
      <c r="SBC89" s="231"/>
      <c r="SBD89" s="232"/>
      <c r="SBE89" s="235"/>
      <c r="SBF89" s="231"/>
      <c r="SBG89" s="231"/>
      <c r="SBH89" s="231"/>
      <c r="SBI89" s="231"/>
      <c r="SBJ89" s="247"/>
      <c r="SBK89" s="250"/>
      <c r="SBL89" s="235"/>
      <c r="SBM89" s="235"/>
      <c r="SBN89" s="235"/>
      <c r="SBO89" s="99"/>
      <c r="SBP89" s="235"/>
      <c r="SBQ89" s="235"/>
      <c r="SBR89" s="235"/>
      <c r="SBS89" s="226"/>
      <c r="SBT89" s="230"/>
      <c r="SBU89" s="227"/>
      <c r="SBV89" s="250"/>
      <c r="SBW89" s="235"/>
      <c r="SBX89" s="235"/>
      <c r="SBY89" s="235"/>
      <c r="SBZ89" s="235"/>
      <c r="SCA89" s="231"/>
      <c r="SCB89" s="231"/>
      <c r="SCC89" s="232"/>
      <c r="SCD89" s="235"/>
      <c r="SCE89" s="231"/>
      <c r="SCF89" s="231"/>
      <c r="SCG89" s="231"/>
      <c r="SCH89" s="231"/>
      <c r="SCI89" s="247"/>
      <c r="SCJ89" s="250"/>
      <c r="SCK89" s="235"/>
      <c r="SCL89" s="235"/>
      <c r="SCM89" s="235"/>
      <c r="SCN89" s="99"/>
      <c r="SCO89" s="235"/>
      <c r="SCP89" s="235"/>
      <c r="SCQ89" s="235"/>
      <c r="SCR89" s="226"/>
      <c r="SCS89" s="230"/>
      <c r="SCT89" s="227"/>
      <c r="SCU89" s="250"/>
      <c r="SCV89" s="235"/>
      <c r="SCW89" s="235"/>
      <c r="SCX89" s="235"/>
      <c r="SCY89" s="235"/>
      <c r="SCZ89" s="231"/>
      <c r="SDA89" s="231"/>
      <c r="SDB89" s="232"/>
      <c r="SDC89" s="235"/>
      <c r="SDD89" s="231"/>
      <c r="SDE89" s="231"/>
      <c r="SDF89" s="231"/>
      <c r="SDG89" s="231"/>
      <c r="SDH89" s="247"/>
      <c r="SDI89" s="250"/>
      <c r="SDJ89" s="235"/>
      <c r="SDK89" s="235"/>
      <c r="SDL89" s="235"/>
      <c r="SDM89" s="99"/>
      <c r="SDN89" s="235"/>
      <c r="SDO89" s="235"/>
      <c r="SDP89" s="235"/>
      <c r="SDQ89" s="226"/>
      <c r="SDR89" s="230"/>
      <c r="SDS89" s="227"/>
      <c r="SDT89" s="250"/>
      <c r="SDU89" s="235"/>
      <c r="SDV89" s="235"/>
      <c r="SDW89" s="235"/>
      <c r="SDX89" s="235"/>
      <c r="SDY89" s="231"/>
      <c r="SDZ89" s="231"/>
      <c r="SEA89" s="232"/>
      <c r="SEB89" s="235"/>
      <c r="SEC89" s="231"/>
      <c r="SED89" s="231"/>
      <c r="SEE89" s="231"/>
      <c r="SEF89" s="231"/>
      <c r="SEG89" s="247"/>
      <c r="SEH89" s="250"/>
      <c r="SEI89" s="235"/>
      <c r="SEJ89" s="235"/>
      <c r="SEK89" s="235"/>
      <c r="SEL89" s="99"/>
      <c r="SEM89" s="235"/>
      <c r="SEN89" s="235"/>
      <c r="SEO89" s="235"/>
      <c r="SEP89" s="226"/>
      <c r="SEQ89" s="230"/>
      <c r="SER89" s="227"/>
      <c r="SES89" s="250"/>
      <c r="SET89" s="235"/>
      <c r="SEU89" s="235"/>
      <c r="SEV89" s="235"/>
      <c r="SEW89" s="235"/>
      <c r="SEX89" s="231"/>
      <c r="SEY89" s="231"/>
      <c r="SEZ89" s="232"/>
      <c r="SFA89" s="235"/>
      <c r="SFB89" s="231"/>
      <c r="SFC89" s="231"/>
      <c r="SFD89" s="231"/>
      <c r="SFE89" s="231"/>
      <c r="SFF89" s="247"/>
      <c r="SFG89" s="250"/>
      <c r="SFH89" s="235"/>
      <c r="SFI89" s="235"/>
      <c r="SFJ89" s="235"/>
      <c r="SFK89" s="99"/>
      <c r="SFL89" s="235"/>
      <c r="SFM89" s="235"/>
      <c r="SFN89" s="235"/>
      <c r="SFO89" s="226"/>
      <c r="SFP89" s="230"/>
      <c r="SFQ89" s="227"/>
      <c r="SFR89" s="250"/>
      <c r="SFS89" s="235"/>
      <c r="SFT89" s="235"/>
      <c r="SFU89" s="235"/>
      <c r="SFV89" s="235"/>
      <c r="SFW89" s="231"/>
      <c r="SFX89" s="231"/>
      <c r="SFY89" s="232"/>
      <c r="SFZ89" s="235"/>
      <c r="SGA89" s="231"/>
      <c r="SGB89" s="231"/>
      <c r="SGC89" s="231"/>
      <c r="SGD89" s="231"/>
      <c r="SGE89" s="247"/>
      <c r="SGF89" s="250"/>
      <c r="SGG89" s="235"/>
      <c r="SGH89" s="235"/>
      <c r="SGI89" s="235"/>
      <c r="SGJ89" s="99"/>
      <c r="SGK89" s="235"/>
      <c r="SGL89" s="235"/>
      <c r="SGM89" s="235"/>
      <c r="SGN89" s="226"/>
      <c r="SGO89" s="230"/>
      <c r="SGP89" s="227"/>
      <c r="SGQ89" s="250"/>
      <c r="SGR89" s="235"/>
      <c r="SGS89" s="235"/>
      <c r="SGT89" s="235"/>
      <c r="SGU89" s="235"/>
      <c r="SGV89" s="231"/>
      <c r="SGW89" s="231"/>
      <c r="SGX89" s="232"/>
      <c r="SGY89" s="235"/>
      <c r="SGZ89" s="231"/>
      <c r="SHA89" s="231"/>
      <c r="SHB89" s="231"/>
      <c r="SHC89" s="231"/>
      <c r="SHD89" s="247"/>
      <c r="SHE89" s="250"/>
      <c r="SHF89" s="235"/>
      <c r="SHG89" s="235"/>
      <c r="SHH89" s="235"/>
      <c r="SHI89" s="99"/>
      <c r="SHJ89" s="235"/>
      <c r="SHK89" s="235"/>
      <c r="SHL89" s="235"/>
      <c r="SHM89" s="226"/>
      <c r="SHN89" s="230"/>
      <c r="SHO89" s="227"/>
      <c r="SHP89" s="250"/>
      <c r="SHQ89" s="235"/>
      <c r="SHR89" s="235"/>
      <c r="SHS89" s="235"/>
      <c r="SHT89" s="235"/>
      <c r="SHU89" s="231"/>
      <c r="SHV89" s="231"/>
      <c r="SHW89" s="232"/>
      <c r="SHX89" s="235"/>
      <c r="SHY89" s="231"/>
      <c r="SHZ89" s="231"/>
      <c r="SIA89" s="231"/>
      <c r="SIB89" s="231"/>
      <c r="SIC89" s="247"/>
      <c r="SID89" s="250"/>
      <c r="SIE89" s="235"/>
      <c r="SIF89" s="235"/>
      <c r="SIG89" s="235"/>
      <c r="SIH89" s="99"/>
      <c r="SII89" s="235"/>
      <c r="SIJ89" s="235"/>
      <c r="SIK89" s="235"/>
      <c r="SIL89" s="226"/>
      <c r="SIM89" s="230"/>
      <c r="SIN89" s="227"/>
      <c r="SIO89" s="250"/>
      <c r="SIP89" s="235"/>
      <c r="SIQ89" s="235"/>
      <c r="SIR89" s="235"/>
      <c r="SIS89" s="235"/>
      <c r="SIT89" s="231"/>
      <c r="SIU89" s="231"/>
      <c r="SIV89" s="232"/>
      <c r="SIW89" s="235"/>
      <c r="SIX89" s="231"/>
      <c r="SIY89" s="231"/>
      <c r="SIZ89" s="231"/>
      <c r="SJA89" s="231"/>
      <c r="SJB89" s="247"/>
      <c r="SJC89" s="250"/>
      <c r="SJD89" s="235"/>
      <c r="SJE89" s="235"/>
      <c r="SJF89" s="235"/>
      <c r="SJG89" s="99"/>
      <c r="SJH89" s="235"/>
      <c r="SJI89" s="235"/>
      <c r="SJJ89" s="235"/>
      <c r="SJK89" s="226"/>
      <c r="SJL89" s="230"/>
      <c r="SJM89" s="227"/>
      <c r="SJN89" s="250"/>
      <c r="SJO89" s="235"/>
      <c r="SJP89" s="235"/>
      <c r="SJQ89" s="235"/>
      <c r="SJR89" s="235"/>
      <c r="SJS89" s="231"/>
      <c r="SJT89" s="231"/>
      <c r="SJU89" s="232"/>
      <c r="SJV89" s="235"/>
      <c r="SJW89" s="231"/>
      <c r="SJX89" s="231"/>
      <c r="SJY89" s="231"/>
      <c r="SJZ89" s="231"/>
      <c r="SKA89" s="247"/>
      <c r="SKB89" s="250"/>
      <c r="SKC89" s="235"/>
      <c r="SKD89" s="235"/>
      <c r="SKE89" s="235"/>
      <c r="SKF89" s="99"/>
      <c r="SKG89" s="235"/>
      <c r="SKH89" s="235"/>
      <c r="SKI89" s="235"/>
      <c r="SKJ89" s="226"/>
      <c r="SKK89" s="230"/>
      <c r="SKL89" s="227"/>
      <c r="SKM89" s="250"/>
      <c r="SKN89" s="235"/>
      <c r="SKO89" s="235"/>
      <c r="SKP89" s="235"/>
      <c r="SKQ89" s="235"/>
      <c r="SKR89" s="231"/>
      <c r="SKS89" s="231"/>
      <c r="SKT89" s="232"/>
      <c r="SKU89" s="235"/>
      <c r="SKV89" s="231"/>
      <c r="SKW89" s="231"/>
      <c r="SKX89" s="231"/>
      <c r="SKY89" s="231"/>
      <c r="SKZ89" s="247"/>
      <c r="SLA89" s="250"/>
      <c r="SLB89" s="235"/>
      <c r="SLC89" s="235"/>
      <c r="SLD89" s="235"/>
      <c r="SLE89" s="99"/>
      <c r="SLF89" s="235"/>
      <c r="SLG89" s="235"/>
      <c r="SLH89" s="235"/>
      <c r="SLI89" s="226"/>
      <c r="SLJ89" s="230"/>
      <c r="SLK89" s="227"/>
      <c r="SLL89" s="250"/>
      <c r="SLM89" s="235"/>
      <c r="SLN89" s="235"/>
      <c r="SLO89" s="235"/>
      <c r="SLP89" s="235"/>
      <c r="SLQ89" s="231"/>
      <c r="SLR89" s="231"/>
      <c r="SLS89" s="232"/>
      <c r="SLT89" s="235"/>
      <c r="SLU89" s="231"/>
      <c r="SLV89" s="231"/>
      <c r="SLW89" s="231"/>
      <c r="SLX89" s="231"/>
      <c r="SLY89" s="247"/>
      <c r="SLZ89" s="250"/>
      <c r="SMA89" s="235"/>
      <c r="SMB89" s="235"/>
      <c r="SMC89" s="235"/>
      <c r="SMD89" s="99"/>
      <c r="SME89" s="235"/>
      <c r="SMF89" s="235"/>
      <c r="SMG89" s="235"/>
      <c r="SMH89" s="226"/>
      <c r="SMI89" s="230"/>
      <c r="SMJ89" s="227"/>
      <c r="SMK89" s="250"/>
      <c r="SML89" s="235"/>
      <c r="SMM89" s="235"/>
      <c r="SMN89" s="235"/>
      <c r="SMO89" s="235"/>
      <c r="SMP89" s="231"/>
      <c r="SMQ89" s="231"/>
      <c r="SMR89" s="232"/>
      <c r="SMS89" s="235"/>
      <c r="SMT89" s="231"/>
      <c r="SMU89" s="231"/>
      <c r="SMV89" s="231"/>
      <c r="SMW89" s="231"/>
      <c r="SMX89" s="247"/>
      <c r="SMY89" s="250"/>
      <c r="SMZ89" s="235"/>
      <c r="SNA89" s="235"/>
      <c r="SNB89" s="235"/>
      <c r="SNC89" s="99"/>
      <c r="SND89" s="235"/>
      <c r="SNE89" s="235"/>
      <c r="SNF89" s="235"/>
      <c r="SNG89" s="226"/>
      <c r="SNH89" s="230"/>
      <c r="SNI89" s="227"/>
      <c r="SNJ89" s="250"/>
      <c r="SNK89" s="235"/>
      <c r="SNL89" s="235"/>
      <c r="SNM89" s="235"/>
      <c r="SNN89" s="235"/>
      <c r="SNO89" s="231"/>
      <c r="SNP89" s="231"/>
      <c r="SNQ89" s="232"/>
      <c r="SNR89" s="235"/>
      <c r="SNS89" s="231"/>
      <c r="SNT89" s="231"/>
      <c r="SNU89" s="231"/>
      <c r="SNV89" s="231"/>
      <c r="SNW89" s="247"/>
      <c r="SNX89" s="250"/>
      <c r="SNY89" s="235"/>
      <c r="SNZ89" s="235"/>
      <c r="SOA89" s="235"/>
      <c r="SOB89" s="99"/>
      <c r="SOC89" s="235"/>
      <c r="SOD89" s="235"/>
      <c r="SOE89" s="235"/>
      <c r="SOF89" s="226"/>
      <c r="SOG89" s="230"/>
      <c r="SOH89" s="227"/>
      <c r="SOI89" s="250"/>
      <c r="SOJ89" s="235"/>
      <c r="SOK89" s="235"/>
      <c r="SOL89" s="235"/>
      <c r="SOM89" s="235"/>
      <c r="SON89" s="231"/>
      <c r="SOO89" s="231"/>
      <c r="SOP89" s="232"/>
      <c r="SOQ89" s="235"/>
      <c r="SOR89" s="231"/>
      <c r="SOS89" s="231"/>
      <c r="SOT89" s="231"/>
      <c r="SOU89" s="231"/>
      <c r="SOV89" s="247"/>
      <c r="SOW89" s="250"/>
      <c r="SOX89" s="235"/>
      <c r="SOY89" s="235"/>
      <c r="SOZ89" s="235"/>
      <c r="SPA89" s="99"/>
      <c r="SPB89" s="235"/>
      <c r="SPC89" s="235"/>
      <c r="SPD89" s="235"/>
      <c r="SPE89" s="226"/>
      <c r="SPF89" s="230"/>
      <c r="SPG89" s="227"/>
      <c r="SPH89" s="250"/>
      <c r="SPI89" s="235"/>
      <c r="SPJ89" s="235"/>
      <c r="SPK89" s="235"/>
      <c r="SPL89" s="235"/>
      <c r="SPM89" s="231"/>
      <c r="SPN89" s="231"/>
      <c r="SPO89" s="232"/>
      <c r="SPP89" s="235"/>
      <c r="SPQ89" s="231"/>
      <c r="SPR89" s="231"/>
      <c r="SPS89" s="231"/>
      <c r="SPT89" s="231"/>
      <c r="SPU89" s="247"/>
      <c r="SPV89" s="250"/>
      <c r="SPW89" s="235"/>
      <c r="SPX89" s="235"/>
      <c r="SPY89" s="235"/>
      <c r="SPZ89" s="99"/>
      <c r="SQA89" s="235"/>
      <c r="SQB89" s="235"/>
      <c r="SQC89" s="235"/>
      <c r="SQD89" s="226"/>
      <c r="SQE89" s="230"/>
      <c r="SQF89" s="227"/>
      <c r="SQG89" s="250"/>
      <c r="SQH89" s="235"/>
      <c r="SQI89" s="235"/>
      <c r="SQJ89" s="235"/>
      <c r="SQK89" s="235"/>
      <c r="SQL89" s="231"/>
      <c r="SQM89" s="231"/>
      <c r="SQN89" s="232"/>
      <c r="SQO89" s="235"/>
      <c r="SQP89" s="231"/>
      <c r="SQQ89" s="231"/>
      <c r="SQR89" s="231"/>
      <c r="SQS89" s="231"/>
      <c r="SQT89" s="247"/>
      <c r="SQU89" s="250"/>
      <c r="SQV89" s="235"/>
      <c r="SQW89" s="235"/>
      <c r="SQX89" s="235"/>
      <c r="SQY89" s="99"/>
      <c r="SQZ89" s="235"/>
      <c r="SRA89" s="235"/>
      <c r="SRB89" s="235"/>
      <c r="SRC89" s="226"/>
      <c r="SRD89" s="230"/>
      <c r="SRE89" s="227"/>
      <c r="SRF89" s="250"/>
      <c r="SRG89" s="235"/>
      <c r="SRH89" s="235"/>
      <c r="SRI89" s="235"/>
      <c r="SRJ89" s="235"/>
      <c r="SRK89" s="231"/>
      <c r="SRL89" s="231"/>
      <c r="SRM89" s="232"/>
      <c r="SRN89" s="235"/>
      <c r="SRO89" s="231"/>
      <c r="SRP89" s="231"/>
      <c r="SRQ89" s="231"/>
      <c r="SRR89" s="231"/>
      <c r="SRS89" s="247"/>
      <c r="SRT89" s="250"/>
      <c r="SRU89" s="235"/>
      <c r="SRV89" s="235"/>
      <c r="SRW89" s="235"/>
      <c r="SRX89" s="99"/>
      <c r="SRY89" s="235"/>
      <c r="SRZ89" s="235"/>
      <c r="SSA89" s="235"/>
      <c r="SSB89" s="226"/>
      <c r="SSC89" s="230"/>
      <c r="SSD89" s="227"/>
      <c r="SSE89" s="250"/>
      <c r="SSF89" s="235"/>
      <c r="SSG89" s="235"/>
      <c r="SSH89" s="235"/>
      <c r="SSI89" s="235"/>
      <c r="SSJ89" s="231"/>
      <c r="SSK89" s="231"/>
      <c r="SSL89" s="232"/>
      <c r="SSM89" s="235"/>
      <c r="SSN89" s="231"/>
      <c r="SSO89" s="231"/>
      <c r="SSP89" s="231"/>
      <c r="SSQ89" s="231"/>
      <c r="SSR89" s="247"/>
      <c r="SSS89" s="250"/>
      <c r="SST89" s="235"/>
      <c r="SSU89" s="235"/>
      <c r="SSV89" s="235"/>
      <c r="SSW89" s="99"/>
      <c r="SSX89" s="235"/>
      <c r="SSY89" s="235"/>
      <c r="SSZ89" s="235"/>
      <c r="STA89" s="226"/>
      <c r="STB89" s="230"/>
      <c r="STC89" s="227"/>
      <c r="STD89" s="250"/>
      <c r="STE89" s="235"/>
      <c r="STF89" s="235"/>
      <c r="STG89" s="235"/>
      <c r="STH89" s="235"/>
      <c r="STI89" s="231"/>
      <c r="STJ89" s="231"/>
      <c r="STK89" s="232"/>
      <c r="STL89" s="235"/>
      <c r="STM89" s="231"/>
      <c r="STN89" s="231"/>
      <c r="STO89" s="231"/>
      <c r="STP89" s="231"/>
      <c r="STQ89" s="247"/>
      <c r="STR89" s="250"/>
      <c r="STS89" s="235"/>
      <c r="STT89" s="235"/>
      <c r="STU89" s="235"/>
      <c r="STV89" s="99"/>
      <c r="STW89" s="235"/>
      <c r="STX89" s="235"/>
      <c r="STY89" s="235"/>
      <c r="STZ89" s="226"/>
      <c r="SUA89" s="230"/>
      <c r="SUB89" s="227"/>
      <c r="SUC89" s="250"/>
      <c r="SUD89" s="235"/>
      <c r="SUE89" s="235"/>
      <c r="SUF89" s="235"/>
      <c r="SUG89" s="235"/>
      <c r="SUH89" s="231"/>
      <c r="SUI89" s="231"/>
      <c r="SUJ89" s="232"/>
      <c r="SUK89" s="235"/>
      <c r="SUL89" s="231"/>
      <c r="SUM89" s="231"/>
      <c r="SUN89" s="231"/>
      <c r="SUO89" s="231"/>
      <c r="SUP89" s="247"/>
      <c r="SUQ89" s="250"/>
      <c r="SUR89" s="235"/>
      <c r="SUS89" s="235"/>
      <c r="SUT89" s="235"/>
      <c r="SUU89" s="99"/>
      <c r="SUV89" s="235"/>
      <c r="SUW89" s="235"/>
      <c r="SUX89" s="235"/>
      <c r="SUY89" s="226"/>
      <c r="SUZ89" s="230"/>
      <c r="SVA89" s="227"/>
      <c r="SVB89" s="250"/>
      <c r="SVC89" s="235"/>
      <c r="SVD89" s="235"/>
      <c r="SVE89" s="235"/>
      <c r="SVF89" s="235"/>
      <c r="SVG89" s="231"/>
      <c r="SVH89" s="231"/>
      <c r="SVI89" s="232"/>
      <c r="SVJ89" s="235"/>
      <c r="SVK89" s="231"/>
      <c r="SVL89" s="231"/>
      <c r="SVM89" s="231"/>
      <c r="SVN89" s="231"/>
      <c r="SVO89" s="247"/>
      <c r="SVP89" s="250"/>
      <c r="SVQ89" s="235"/>
      <c r="SVR89" s="235"/>
      <c r="SVS89" s="235"/>
      <c r="SVT89" s="99"/>
      <c r="SVU89" s="235"/>
      <c r="SVV89" s="235"/>
      <c r="SVW89" s="235"/>
      <c r="SVX89" s="226"/>
      <c r="SVY89" s="230"/>
      <c r="SVZ89" s="227"/>
      <c r="SWA89" s="250"/>
      <c r="SWB89" s="235"/>
      <c r="SWC89" s="235"/>
      <c r="SWD89" s="235"/>
      <c r="SWE89" s="235"/>
      <c r="SWF89" s="231"/>
      <c r="SWG89" s="231"/>
      <c r="SWH89" s="232"/>
      <c r="SWI89" s="235"/>
      <c r="SWJ89" s="231"/>
      <c r="SWK89" s="231"/>
      <c r="SWL89" s="231"/>
      <c r="SWM89" s="231"/>
      <c r="SWN89" s="247"/>
      <c r="SWO89" s="250"/>
      <c r="SWP89" s="235"/>
      <c r="SWQ89" s="235"/>
      <c r="SWR89" s="235"/>
      <c r="SWS89" s="99"/>
      <c r="SWT89" s="235"/>
      <c r="SWU89" s="235"/>
      <c r="SWV89" s="235"/>
      <c r="SWW89" s="226"/>
      <c r="SWX89" s="230"/>
      <c r="SWY89" s="227"/>
      <c r="SWZ89" s="250"/>
      <c r="SXA89" s="235"/>
      <c r="SXB89" s="235"/>
      <c r="SXC89" s="235"/>
      <c r="SXD89" s="235"/>
      <c r="SXE89" s="231"/>
      <c r="SXF89" s="231"/>
      <c r="SXG89" s="232"/>
      <c r="SXH89" s="235"/>
      <c r="SXI89" s="231"/>
      <c r="SXJ89" s="231"/>
      <c r="SXK89" s="231"/>
      <c r="SXL89" s="231"/>
      <c r="SXM89" s="247"/>
      <c r="SXN89" s="250"/>
      <c r="SXO89" s="235"/>
      <c r="SXP89" s="235"/>
      <c r="SXQ89" s="235"/>
      <c r="SXR89" s="99"/>
      <c r="SXS89" s="235"/>
      <c r="SXT89" s="235"/>
      <c r="SXU89" s="235"/>
      <c r="SXV89" s="226"/>
      <c r="SXW89" s="230"/>
      <c r="SXX89" s="227"/>
      <c r="SXY89" s="250"/>
      <c r="SXZ89" s="235"/>
      <c r="SYA89" s="235"/>
      <c r="SYB89" s="235"/>
      <c r="SYC89" s="235"/>
      <c r="SYD89" s="231"/>
      <c r="SYE89" s="231"/>
      <c r="SYF89" s="232"/>
      <c r="SYG89" s="235"/>
      <c r="SYH89" s="231"/>
      <c r="SYI89" s="231"/>
      <c r="SYJ89" s="231"/>
      <c r="SYK89" s="231"/>
      <c r="SYL89" s="247"/>
      <c r="SYM89" s="250"/>
      <c r="SYN89" s="235"/>
      <c r="SYO89" s="235"/>
      <c r="SYP89" s="235"/>
      <c r="SYQ89" s="99"/>
      <c r="SYR89" s="235"/>
      <c r="SYS89" s="235"/>
      <c r="SYT89" s="235"/>
      <c r="SYU89" s="226"/>
      <c r="SYV89" s="230"/>
      <c r="SYW89" s="227"/>
      <c r="SYX89" s="250"/>
      <c r="SYY89" s="235"/>
      <c r="SYZ89" s="235"/>
      <c r="SZA89" s="235"/>
      <c r="SZB89" s="235"/>
      <c r="SZC89" s="231"/>
      <c r="SZD89" s="231"/>
      <c r="SZE89" s="232"/>
      <c r="SZF89" s="235"/>
      <c r="SZG89" s="231"/>
      <c r="SZH89" s="231"/>
      <c r="SZI89" s="231"/>
      <c r="SZJ89" s="231"/>
      <c r="SZK89" s="247"/>
      <c r="SZL89" s="250"/>
      <c r="SZM89" s="235"/>
      <c r="SZN89" s="235"/>
      <c r="SZO89" s="235"/>
      <c r="SZP89" s="99"/>
      <c r="SZQ89" s="235"/>
      <c r="SZR89" s="235"/>
      <c r="SZS89" s="235"/>
      <c r="SZT89" s="226"/>
      <c r="SZU89" s="230"/>
      <c r="SZV89" s="227"/>
      <c r="SZW89" s="250"/>
      <c r="SZX89" s="235"/>
      <c r="SZY89" s="235"/>
      <c r="SZZ89" s="235"/>
      <c r="TAA89" s="235"/>
      <c r="TAB89" s="231"/>
      <c r="TAC89" s="231"/>
      <c r="TAD89" s="232"/>
      <c r="TAE89" s="235"/>
      <c r="TAF89" s="231"/>
      <c r="TAG89" s="231"/>
      <c r="TAH89" s="231"/>
      <c r="TAI89" s="231"/>
      <c r="TAJ89" s="247"/>
      <c r="TAK89" s="250"/>
      <c r="TAL89" s="235"/>
      <c r="TAM89" s="235"/>
      <c r="TAN89" s="235"/>
      <c r="TAO89" s="99"/>
      <c r="TAP89" s="235"/>
      <c r="TAQ89" s="235"/>
      <c r="TAR89" s="235"/>
      <c r="TAS89" s="226"/>
      <c r="TAT89" s="230"/>
      <c r="TAU89" s="227"/>
      <c r="TAV89" s="250"/>
      <c r="TAW89" s="235"/>
      <c r="TAX89" s="235"/>
      <c r="TAY89" s="235"/>
      <c r="TAZ89" s="235"/>
      <c r="TBA89" s="231"/>
      <c r="TBB89" s="231"/>
      <c r="TBC89" s="232"/>
      <c r="TBD89" s="235"/>
      <c r="TBE89" s="231"/>
      <c r="TBF89" s="231"/>
      <c r="TBG89" s="231"/>
      <c r="TBH89" s="231"/>
      <c r="TBI89" s="247"/>
      <c r="TBJ89" s="250"/>
      <c r="TBK89" s="235"/>
      <c r="TBL89" s="235"/>
      <c r="TBM89" s="235"/>
      <c r="TBN89" s="99"/>
      <c r="TBO89" s="235"/>
      <c r="TBP89" s="235"/>
      <c r="TBQ89" s="235"/>
      <c r="TBR89" s="226"/>
      <c r="TBS89" s="230"/>
      <c r="TBT89" s="227"/>
      <c r="TBU89" s="250"/>
      <c r="TBV89" s="235"/>
      <c r="TBW89" s="235"/>
      <c r="TBX89" s="235"/>
      <c r="TBY89" s="235"/>
      <c r="TBZ89" s="231"/>
      <c r="TCA89" s="231"/>
      <c r="TCB89" s="232"/>
      <c r="TCC89" s="235"/>
      <c r="TCD89" s="231"/>
      <c r="TCE89" s="231"/>
      <c r="TCF89" s="231"/>
      <c r="TCG89" s="231"/>
      <c r="TCH89" s="247"/>
      <c r="TCI89" s="250"/>
      <c r="TCJ89" s="235"/>
      <c r="TCK89" s="235"/>
      <c r="TCL89" s="235"/>
      <c r="TCM89" s="99"/>
      <c r="TCN89" s="235"/>
      <c r="TCO89" s="235"/>
      <c r="TCP89" s="235"/>
      <c r="TCQ89" s="226"/>
      <c r="TCR89" s="230"/>
      <c r="TCS89" s="227"/>
      <c r="TCT89" s="250"/>
      <c r="TCU89" s="235"/>
      <c r="TCV89" s="235"/>
      <c r="TCW89" s="235"/>
      <c r="TCX89" s="235"/>
      <c r="TCY89" s="231"/>
      <c r="TCZ89" s="231"/>
      <c r="TDA89" s="232"/>
      <c r="TDB89" s="235"/>
      <c r="TDC89" s="231"/>
      <c r="TDD89" s="231"/>
      <c r="TDE89" s="231"/>
      <c r="TDF89" s="231"/>
      <c r="TDG89" s="247"/>
      <c r="TDH89" s="250"/>
      <c r="TDI89" s="235"/>
      <c r="TDJ89" s="235"/>
      <c r="TDK89" s="235"/>
      <c r="TDL89" s="99"/>
      <c r="TDM89" s="235"/>
      <c r="TDN89" s="235"/>
      <c r="TDO89" s="235"/>
      <c r="TDP89" s="226"/>
      <c r="TDQ89" s="230"/>
      <c r="TDR89" s="227"/>
      <c r="TDS89" s="250"/>
      <c r="TDT89" s="235"/>
      <c r="TDU89" s="235"/>
      <c r="TDV89" s="235"/>
      <c r="TDW89" s="235"/>
      <c r="TDX89" s="231"/>
      <c r="TDY89" s="231"/>
      <c r="TDZ89" s="232"/>
      <c r="TEA89" s="235"/>
      <c r="TEB89" s="231"/>
      <c r="TEC89" s="231"/>
      <c r="TED89" s="231"/>
      <c r="TEE89" s="231"/>
      <c r="TEF89" s="247"/>
      <c r="TEG89" s="250"/>
      <c r="TEH89" s="235"/>
      <c r="TEI89" s="235"/>
      <c r="TEJ89" s="235"/>
      <c r="TEK89" s="99"/>
      <c r="TEL89" s="235"/>
      <c r="TEM89" s="235"/>
      <c r="TEN89" s="235"/>
      <c r="TEO89" s="226"/>
      <c r="TEP89" s="230"/>
      <c r="TEQ89" s="227"/>
      <c r="TER89" s="250"/>
      <c r="TES89" s="235"/>
      <c r="TET89" s="235"/>
      <c r="TEU89" s="235"/>
      <c r="TEV89" s="235"/>
      <c r="TEW89" s="231"/>
      <c r="TEX89" s="231"/>
      <c r="TEY89" s="232"/>
      <c r="TEZ89" s="235"/>
      <c r="TFA89" s="231"/>
      <c r="TFB89" s="231"/>
      <c r="TFC89" s="231"/>
      <c r="TFD89" s="231"/>
      <c r="TFE89" s="247"/>
      <c r="TFF89" s="250"/>
      <c r="TFG89" s="235"/>
      <c r="TFH89" s="235"/>
      <c r="TFI89" s="235"/>
      <c r="TFJ89" s="99"/>
      <c r="TFK89" s="235"/>
      <c r="TFL89" s="235"/>
      <c r="TFM89" s="235"/>
      <c r="TFN89" s="226"/>
      <c r="TFO89" s="230"/>
      <c r="TFP89" s="227"/>
      <c r="TFQ89" s="250"/>
      <c r="TFR89" s="235"/>
      <c r="TFS89" s="235"/>
      <c r="TFT89" s="235"/>
      <c r="TFU89" s="235"/>
      <c r="TFV89" s="231"/>
      <c r="TFW89" s="231"/>
      <c r="TFX89" s="232"/>
      <c r="TFY89" s="235"/>
      <c r="TFZ89" s="231"/>
      <c r="TGA89" s="231"/>
      <c r="TGB89" s="231"/>
      <c r="TGC89" s="231"/>
      <c r="TGD89" s="247"/>
      <c r="TGE89" s="250"/>
      <c r="TGF89" s="235"/>
      <c r="TGG89" s="235"/>
      <c r="TGH89" s="235"/>
      <c r="TGI89" s="99"/>
      <c r="TGJ89" s="235"/>
      <c r="TGK89" s="235"/>
      <c r="TGL89" s="235"/>
      <c r="TGM89" s="226"/>
      <c r="TGN89" s="230"/>
      <c r="TGO89" s="227"/>
      <c r="TGP89" s="250"/>
      <c r="TGQ89" s="235"/>
      <c r="TGR89" s="235"/>
      <c r="TGS89" s="235"/>
      <c r="TGT89" s="235"/>
      <c r="TGU89" s="231"/>
      <c r="TGV89" s="231"/>
      <c r="TGW89" s="232"/>
      <c r="TGX89" s="235"/>
      <c r="TGY89" s="231"/>
      <c r="TGZ89" s="231"/>
      <c r="THA89" s="231"/>
      <c r="THB89" s="231"/>
      <c r="THC89" s="247"/>
      <c r="THD89" s="250"/>
      <c r="THE89" s="235"/>
      <c r="THF89" s="235"/>
      <c r="THG89" s="235"/>
      <c r="THH89" s="99"/>
      <c r="THI89" s="235"/>
      <c r="THJ89" s="235"/>
      <c r="THK89" s="235"/>
      <c r="THL89" s="226"/>
      <c r="THM89" s="230"/>
      <c r="THN89" s="227"/>
      <c r="THO89" s="250"/>
      <c r="THP89" s="235"/>
      <c r="THQ89" s="235"/>
      <c r="THR89" s="235"/>
      <c r="THS89" s="235"/>
      <c r="THT89" s="231"/>
      <c r="THU89" s="231"/>
      <c r="THV89" s="232"/>
      <c r="THW89" s="235"/>
      <c r="THX89" s="231"/>
      <c r="THY89" s="231"/>
      <c r="THZ89" s="231"/>
      <c r="TIA89" s="231"/>
      <c r="TIB89" s="247"/>
      <c r="TIC89" s="250"/>
      <c r="TID89" s="235"/>
      <c r="TIE89" s="235"/>
      <c r="TIF89" s="235"/>
      <c r="TIG89" s="99"/>
      <c r="TIH89" s="235"/>
      <c r="TII89" s="235"/>
      <c r="TIJ89" s="235"/>
      <c r="TIK89" s="226"/>
      <c r="TIL89" s="230"/>
      <c r="TIM89" s="227"/>
      <c r="TIN89" s="250"/>
      <c r="TIO89" s="235"/>
      <c r="TIP89" s="235"/>
      <c r="TIQ89" s="235"/>
      <c r="TIR89" s="235"/>
      <c r="TIS89" s="231"/>
      <c r="TIT89" s="231"/>
      <c r="TIU89" s="232"/>
      <c r="TIV89" s="235"/>
      <c r="TIW89" s="231"/>
      <c r="TIX89" s="231"/>
      <c r="TIY89" s="231"/>
      <c r="TIZ89" s="231"/>
      <c r="TJA89" s="247"/>
      <c r="TJB89" s="250"/>
      <c r="TJC89" s="235"/>
      <c r="TJD89" s="235"/>
      <c r="TJE89" s="235"/>
      <c r="TJF89" s="99"/>
      <c r="TJG89" s="235"/>
      <c r="TJH89" s="235"/>
      <c r="TJI89" s="235"/>
      <c r="TJJ89" s="226"/>
      <c r="TJK89" s="230"/>
      <c r="TJL89" s="227"/>
      <c r="TJM89" s="250"/>
      <c r="TJN89" s="235"/>
      <c r="TJO89" s="235"/>
      <c r="TJP89" s="235"/>
      <c r="TJQ89" s="235"/>
      <c r="TJR89" s="231"/>
      <c r="TJS89" s="231"/>
      <c r="TJT89" s="232"/>
      <c r="TJU89" s="235"/>
      <c r="TJV89" s="231"/>
      <c r="TJW89" s="231"/>
      <c r="TJX89" s="231"/>
      <c r="TJY89" s="231"/>
      <c r="TJZ89" s="247"/>
      <c r="TKA89" s="250"/>
      <c r="TKB89" s="235"/>
      <c r="TKC89" s="235"/>
      <c r="TKD89" s="235"/>
      <c r="TKE89" s="99"/>
      <c r="TKF89" s="235"/>
      <c r="TKG89" s="235"/>
      <c r="TKH89" s="235"/>
      <c r="TKI89" s="226"/>
      <c r="TKJ89" s="230"/>
      <c r="TKK89" s="227"/>
      <c r="TKL89" s="250"/>
      <c r="TKM89" s="235"/>
      <c r="TKN89" s="235"/>
      <c r="TKO89" s="235"/>
      <c r="TKP89" s="235"/>
      <c r="TKQ89" s="231"/>
      <c r="TKR89" s="231"/>
      <c r="TKS89" s="232"/>
      <c r="TKT89" s="235"/>
      <c r="TKU89" s="231"/>
      <c r="TKV89" s="231"/>
      <c r="TKW89" s="231"/>
      <c r="TKX89" s="231"/>
      <c r="TKY89" s="247"/>
      <c r="TKZ89" s="250"/>
      <c r="TLA89" s="235"/>
      <c r="TLB89" s="235"/>
      <c r="TLC89" s="235"/>
      <c r="TLD89" s="99"/>
      <c r="TLE89" s="235"/>
      <c r="TLF89" s="235"/>
      <c r="TLG89" s="235"/>
      <c r="TLH89" s="226"/>
      <c r="TLI89" s="230"/>
      <c r="TLJ89" s="227"/>
      <c r="TLK89" s="250"/>
      <c r="TLL89" s="235"/>
      <c r="TLM89" s="235"/>
      <c r="TLN89" s="235"/>
      <c r="TLO89" s="235"/>
      <c r="TLP89" s="231"/>
      <c r="TLQ89" s="231"/>
      <c r="TLR89" s="232"/>
      <c r="TLS89" s="235"/>
      <c r="TLT89" s="231"/>
      <c r="TLU89" s="231"/>
      <c r="TLV89" s="231"/>
      <c r="TLW89" s="231"/>
      <c r="TLX89" s="247"/>
      <c r="TLY89" s="250"/>
      <c r="TLZ89" s="235"/>
      <c r="TMA89" s="235"/>
      <c r="TMB89" s="235"/>
      <c r="TMC89" s="99"/>
      <c r="TMD89" s="235"/>
      <c r="TME89" s="235"/>
      <c r="TMF89" s="235"/>
      <c r="TMG89" s="226"/>
      <c r="TMH89" s="230"/>
      <c r="TMI89" s="227"/>
      <c r="TMJ89" s="250"/>
      <c r="TMK89" s="235"/>
      <c r="TML89" s="235"/>
      <c r="TMM89" s="235"/>
      <c r="TMN89" s="235"/>
      <c r="TMO89" s="231"/>
      <c r="TMP89" s="231"/>
      <c r="TMQ89" s="232"/>
      <c r="TMR89" s="235"/>
      <c r="TMS89" s="231"/>
      <c r="TMT89" s="231"/>
      <c r="TMU89" s="231"/>
      <c r="TMV89" s="231"/>
      <c r="TMW89" s="247"/>
      <c r="TMX89" s="250"/>
      <c r="TMY89" s="235"/>
      <c r="TMZ89" s="235"/>
      <c r="TNA89" s="235"/>
      <c r="TNB89" s="99"/>
      <c r="TNC89" s="235"/>
      <c r="TND89" s="235"/>
      <c r="TNE89" s="235"/>
      <c r="TNF89" s="226"/>
      <c r="TNG89" s="230"/>
      <c r="TNH89" s="227"/>
      <c r="TNI89" s="250"/>
      <c r="TNJ89" s="235"/>
      <c r="TNK89" s="235"/>
      <c r="TNL89" s="235"/>
      <c r="TNM89" s="235"/>
      <c r="TNN89" s="231"/>
      <c r="TNO89" s="231"/>
      <c r="TNP89" s="232"/>
      <c r="TNQ89" s="235"/>
      <c r="TNR89" s="231"/>
      <c r="TNS89" s="231"/>
      <c r="TNT89" s="231"/>
      <c r="TNU89" s="231"/>
      <c r="TNV89" s="247"/>
      <c r="TNW89" s="250"/>
      <c r="TNX89" s="235"/>
      <c r="TNY89" s="235"/>
      <c r="TNZ89" s="235"/>
      <c r="TOA89" s="99"/>
      <c r="TOB89" s="235"/>
      <c r="TOC89" s="235"/>
      <c r="TOD89" s="235"/>
      <c r="TOE89" s="226"/>
      <c r="TOF89" s="230"/>
      <c r="TOG89" s="227"/>
      <c r="TOH89" s="250"/>
      <c r="TOI89" s="235"/>
      <c r="TOJ89" s="235"/>
      <c r="TOK89" s="235"/>
      <c r="TOL89" s="235"/>
      <c r="TOM89" s="231"/>
      <c r="TON89" s="231"/>
      <c r="TOO89" s="232"/>
      <c r="TOP89" s="235"/>
      <c r="TOQ89" s="231"/>
      <c r="TOR89" s="231"/>
      <c r="TOS89" s="231"/>
      <c r="TOT89" s="231"/>
      <c r="TOU89" s="247"/>
      <c r="TOV89" s="250"/>
      <c r="TOW89" s="235"/>
      <c r="TOX89" s="235"/>
      <c r="TOY89" s="235"/>
      <c r="TOZ89" s="99"/>
      <c r="TPA89" s="235"/>
      <c r="TPB89" s="235"/>
      <c r="TPC89" s="235"/>
      <c r="TPD89" s="226"/>
      <c r="TPE89" s="230"/>
      <c r="TPF89" s="227"/>
      <c r="TPG89" s="250"/>
      <c r="TPH89" s="235"/>
      <c r="TPI89" s="235"/>
      <c r="TPJ89" s="235"/>
      <c r="TPK89" s="235"/>
      <c r="TPL89" s="231"/>
      <c r="TPM89" s="231"/>
      <c r="TPN89" s="232"/>
      <c r="TPO89" s="235"/>
      <c r="TPP89" s="231"/>
      <c r="TPQ89" s="231"/>
      <c r="TPR89" s="231"/>
      <c r="TPS89" s="231"/>
      <c r="TPT89" s="247"/>
      <c r="TPU89" s="250"/>
      <c r="TPV89" s="235"/>
      <c r="TPW89" s="235"/>
      <c r="TPX89" s="235"/>
      <c r="TPY89" s="99"/>
      <c r="TPZ89" s="235"/>
      <c r="TQA89" s="235"/>
      <c r="TQB89" s="235"/>
      <c r="TQC89" s="226"/>
      <c r="TQD89" s="230"/>
      <c r="TQE89" s="227"/>
      <c r="TQF89" s="250"/>
      <c r="TQG89" s="235"/>
      <c r="TQH89" s="235"/>
      <c r="TQI89" s="235"/>
      <c r="TQJ89" s="235"/>
      <c r="TQK89" s="231"/>
      <c r="TQL89" s="231"/>
      <c r="TQM89" s="232"/>
      <c r="TQN89" s="235"/>
      <c r="TQO89" s="231"/>
      <c r="TQP89" s="231"/>
      <c r="TQQ89" s="231"/>
      <c r="TQR89" s="231"/>
      <c r="TQS89" s="247"/>
      <c r="TQT89" s="250"/>
      <c r="TQU89" s="235"/>
      <c r="TQV89" s="235"/>
      <c r="TQW89" s="235"/>
      <c r="TQX89" s="99"/>
      <c r="TQY89" s="235"/>
      <c r="TQZ89" s="235"/>
      <c r="TRA89" s="235"/>
      <c r="TRB89" s="226"/>
      <c r="TRC89" s="230"/>
      <c r="TRD89" s="227"/>
      <c r="TRE89" s="250"/>
      <c r="TRF89" s="235"/>
      <c r="TRG89" s="235"/>
      <c r="TRH89" s="235"/>
      <c r="TRI89" s="235"/>
      <c r="TRJ89" s="231"/>
      <c r="TRK89" s="231"/>
      <c r="TRL89" s="232"/>
      <c r="TRM89" s="235"/>
      <c r="TRN89" s="231"/>
      <c r="TRO89" s="231"/>
      <c r="TRP89" s="231"/>
      <c r="TRQ89" s="231"/>
      <c r="TRR89" s="247"/>
      <c r="TRS89" s="250"/>
      <c r="TRT89" s="235"/>
      <c r="TRU89" s="235"/>
      <c r="TRV89" s="235"/>
      <c r="TRW89" s="99"/>
      <c r="TRX89" s="235"/>
      <c r="TRY89" s="235"/>
      <c r="TRZ89" s="235"/>
      <c r="TSA89" s="226"/>
      <c r="TSB89" s="230"/>
      <c r="TSC89" s="227"/>
      <c r="TSD89" s="250"/>
      <c r="TSE89" s="235"/>
      <c r="TSF89" s="235"/>
      <c r="TSG89" s="235"/>
      <c r="TSH89" s="235"/>
      <c r="TSI89" s="231"/>
      <c r="TSJ89" s="231"/>
      <c r="TSK89" s="232"/>
      <c r="TSL89" s="235"/>
      <c r="TSM89" s="231"/>
      <c r="TSN89" s="231"/>
      <c r="TSO89" s="231"/>
      <c r="TSP89" s="231"/>
      <c r="TSQ89" s="247"/>
      <c r="TSR89" s="250"/>
      <c r="TSS89" s="235"/>
      <c r="TST89" s="235"/>
      <c r="TSU89" s="235"/>
      <c r="TSV89" s="99"/>
      <c r="TSW89" s="235"/>
      <c r="TSX89" s="235"/>
      <c r="TSY89" s="235"/>
      <c r="TSZ89" s="226"/>
      <c r="TTA89" s="230"/>
      <c r="TTB89" s="227"/>
      <c r="TTC89" s="250"/>
      <c r="TTD89" s="235"/>
      <c r="TTE89" s="235"/>
      <c r="TTF89" s="235"/>
      <c r="TTG89" s="235"/>
      <c r="TTH89" s="231"/>
      <c r="TTI89" s="231"/>
      <c r="TTJ89" s="232"/>
      <c r="TTK89" s="235"/>
      <c r="TTL89" s="231"/>
      <c r="TTM89" s="231"/>
      <c r="TTN89" s="231"/>
      <c r="TTO89" s="231"/>
      <c r="TTP89" s="247"/>
      <c r="TTQ89" s="250"/>
      <c r="TTR89" s="235"/>
      <c r="TTS89" s="235"/>
      <c r="TTT89" s="235"/>
      <c r="TTU89" s="99"/>
      <c r="TTV89" s="235"/>
      <c r="TTW89" s="235"/>
      <c r="TTX89" s="235"/>
      <c r="TTY89" s="226"/>
      <c r="TTZ89" s="230"/>
      <c r="TUA89" s="227"/>
      <c r="TUB89" s="250"/>
      <c r="TUC89" s="235"/>
      <c r="TUD89" s="235"/>
      <c r="TUE89" s="235"/>
      <c r="TUF89" s="235"/>
      <c r="TUG89" s="231"/>
      <c r="TUH89" s="231"/>
      <c r="TUI89" s="232"/>
      <c r="TUJ89" s="235"/>
      <c r="TUK89" s="231"/>
      <c r="TUL89" s="231"/>
      <c r="TUM89" s="231"/>
      <c r="TUN89" s="231"/>
      <c r="TUO89" s="247"/>
      <c r="TUP89" s="250"/>
      <c r="TUQ89" s="235"/>
      <c r="TUR89" s="235"/>
      <c r="TUS89" s="235"/>
      <c r="TUT89" s="99"/>
      <c r="TUU89" s="235"/>
      <c r="TUV89" s="235"/>
      <c r="TUW89" s="235"/>
      <c r="TUX89" s="226"/>
      <c r="TUY89" s="230"/>
      <c r="TUZ89" s="227"/>
      <c r="TVA89" s="250"/>
      <c r="TVB89" s="235"/>
      <c r="TVC89" s="235"/>
      <c r="TVD89" s="235"/>
      <c r="TVE89" s="235"/>
      <c r="TVF89" s="231"/>
      <c r="TVG89" s="231"/>
      <c r="TVH89" s="232"/>
      <c r="TVI89" s="235"/>
      <c r="TVJ89" s="231"/>
      <c r="TVK89" s="231"/>
      <c r="TVL89" s="231"/>
      <c r="TVM89" s="231"/>
      <c r="TVN89" s="247"/>
      <c r="TVO89" s="250"/>
      <c r="TVP89" s="235"/>
      <c r="TVQ89" s="235"/>
      <c r="TVR89" s="235"/>
      <c r="TVS89" s="99"/>
      <c r="TVT89" s="235"/>
      <c r="TVU89" s="235"/>
      <c r="TVV89" s="235"/>
      <c r="TVW89" s="226"/>
      <c r="TVX89" s="230"/>
      <c r="TVY89" s="227"/>
      <c r="TVZ89" s="250"/>
      <c r="TWA89" s="235"/>
      <c r="TWB89" s="235"/>
      <c r="TWC89" s="235"/>
      <c r="TWD89" s="235"/>
      <c r="TWE89" s="231"/>
      <c r="TWF89" s="231"/>
      <c r="TWG89" s="232"/>
      <c r="TWH89" s="235"/>
      <c r="TWI89" s="231"/>
      <c r="TWJ89" s="231"/>
      <c r="TWK89" s="231"/>
      <c r="TWL89" s="231"/>
      <c r="TWM89" s="247"/>
      <c r="TWN89" s="250"/>
      <c r="TWO89" s="235"/>
      <c r="TWP89" s="235"/>
      <c r="TWQ89" s="235"/>
      <c r="TWR89" s="99"/>
      <c r="TWS89" s="235"/>
      <c r="TWT89" s="235"/>
      <c r="TWU89" s="235"/>
      <c r="TWV89" s="226"/>
      <c r="TWW89" s="230"/>
      <c r="TWX89" s="227"/>
      <c r="TWY89" s="250"/>
      <c r="TWZ89" s="235"/>
      <c r="TXA89" s="235"/>
      <c r="TXB89" s="235"/>
      <c r="TXC89" s="235"/>
      <c r="TXD89" s="231"/>
      <c r="TXE89" s="231"/>
      <c r="TXF89" s="232"/>
      <c r="TXG89" s="235"/>
      <c r="TXH89" s="231"/>
      <c r="TXI89" s="231"/>
      <c r="TXJ89" s="231"/>
      <c r="TXK89" s="231"/>
      <c r="TXL89" s="247"/>
      <c r="TXM89" s="250"/>
      <c r="TXN89" s="235"/>
      <c r="TXO89" s="235"/>
      <c r="TXP89" s="235"/>
      <c r="TXQ89" s="99"/>
      <c r="TXR89" s="235"/>
      <c r="TXS89" s="235"/>
      <c r="TXT89" s="235"/>
      <c r="TXU89" s="226"/>
      <c r="TXV89" s="230"/>
      <c r="TXW89" s="227"/>
      <c r="TXX89" s="250"/>
      <c r="TXY89" s="235"/>
      <c r="TXZ89" s="235"/>
      <c r="TYA89" s="235"/>
      <c r="TYB89" s="235"/>
      <c r="TYC89" s="231"/>
      <c r="TYD89" s="231"/>
      <c r="TYE89" s="232"/>
      <c r="TYF89" s="235"/>
      <c r="TYG89" s="231"/>
      <c r="TYH89" s="231"/>
      <c r="TYI89" s="231"/>
      <c r="TYJ89" s="231"/>
      <c r="TYK89" s="247"/>
      <c r="TYL89" s="250"/>
      <c r="TYM89" s="235"/>
      <c r="TYN89" s="235"/>
      <c r="TYO89" s="235"/>
      <c r="TYP89" s="99"/>
      <c r="TYQ89" s="235"/>
      <c r="TYR89" s="235"/>
      <c r="TYS89" s="235"/>
      <c r="TYT89" s="226"/>
      <c r="TYU89" s="230"/>
      <c r="TYV89" s="227"/>
      <c r="TYW89" s="250"/>
      <c r="TYX89" s="235"/>
      <c r="TYY89" s="235"/>
      <c r="TYZ89" s="235"/>
      <c r="TZA89" s="235"/>
      <c r="TZB89" s="231"/>
      <c r="TZC89" s="231"/>
      <c r="TZD89" s="232"/>
      <c r="TZE89" s="235"/>
      <c r="TZF89" s="231"/>
      <c r="TZG89" s="231"/>
      <c r="TZH89" s="231"/>
      <c r="TZI89" s="231"/>
      <c r="TZJ89" s="247"/>
      <c r="TZK89" s="250"/>
      <c r="TZL89" s="235"/>
      <c r="TZM89" s="235"/>
      <c r="TZN89" s="235"/>
      <c r="TZO89" s="99"/>
      <c r="TZP89" s="235"/>
      <c r="TZQ89" s="235"/>
      <c r="TZR89" s="235"/>
      <c r="TZS89" s="226"/>
      <c r="TZT89" s="230"/>
      <c r="TZU89" s="227"/>
      <c r="TZV89" s="250"/>
      <c r="TZW89" s="235"/>
      <c r="TZX89" s="235"/>
      <c r="TZY89" s="235"/>
      <c r="TZZ89" s="235"/>
      <c r="UAA89" s="231"/>
      <c r="UAB89" s="231"/>
      <c r="UAC89" s="232"/>
      <c r="UAD89" s="235"/>
      <c r="UAE89" s="231"/>
      <c r="UAF89" s="231"/>
      <c r="UAG89" s="231"/>
      <c r="UAH89" s="231"/>
      <c r="UAI89" s="247"/>
      <c r="UAJ89" s="250"/>
      <c r="UAK89" s="235"/>
      <c r="UAL89" s="235"/>
      <c r="UAM89" s="235"/>
      <c r="UAN89" s="99"/>
      <c r="UAO89" s="235"/>
      <c r="UAP89" s="235"/>
      <c r="UAQ89" s="235"/>
      <c r="UAR89" s="226"/>
      <c r="UAS89" s="230"/>
      <c r="UAT89" s="227"/>
      <c r="UAU89" s="250"/>
      <c r="UAV89" s="235"/>
      <c r="UAW89" s="235"/>
      <c r="UAX89" s="235"/>
      <c r="UAY89" s="235"/>
      <c r="UAZ89" s="231"/>
      <c r="UBA89" s="231"/>
      <c r="UBB89" s="232"/>
      <c r="UBC89" s="235"/>
      <c r="UBD89" s="231"/>
      <c r="UBE89" s="231"/>
      <c r="UBF89" s="231"/>
      <c r="UBG89" s="231"/>
      <c r="UBH89" s="247"/>
      <c r="UBI89" s="250"/>
      <c r="UBJ89" s="235"/>
      <c r="UBK89" s="235"/>
      <c r="UBL89" s="235"/>
      <c r="UBM89" s="99"/>
      <c r="UBN89" s="235"/>
      <c r="UBO89" s="235"/>
      <c r="UBP89" s="235"/>
      <c r="UBQ89" s="226"/>
      <c r="UBR89" s="230"/>
      <c r="UBS89" s="227"/>
      <c r="UBT89" s="250"/>
      <c r="UBU89" s="235"/>
      <c r="UBV89" s="235"/>
      <c r="UBW89" s="235"/>
      <c r="UBX89" s="235"/>
      <c r="UBY89" s="231"/>
      <c r="UBZ89" s="231"/>
      <c r="UCA89" s="232"/>
      <c r="UCB89" s="235"/>
      <c r="UCC89" s="231"/>
      <c r="UCD89" s="231"/>
      <c r="UCE89" s="231"/>
      <c r="UCF89" s="231"/>
      <c r="UCG89" s="247"/>
      <c r="UCH89" s="250"/>
      <c r="UCI89" s="235"/>
      <c r="UCJ89" s="235"/>
      <c r="UCK89" s="235"/>
      <c r="UCL89" s="99"/>
      <c r="UCM89" s="235"/>
      <c r="UCN89" s="235"/>
      <c r="UCO89" s="235"/>
      <c r="UCP89" s="226"/>
      <c r="UCQ89" s="230"/>
      <c r="UCR89" s="227"/>
      <c r="UCS89" s="250"/>
      <c r="UCT89" s="235"/>
      <c r="UCU89" s="235"/>
      <c r="UCV89" s="235"/>
      <c r="UCW89" s="235"/>
      <c r="UCX89" s="231"/>
      <c r="UCY89" s="231"/>
      <c r="UCZ89" s="232"/>
      <c r="UDA89" s="235"/>
      <c r="UDB89" s="231"/>
      <c r="UDC89" s="231"/>
      <c r="UDD89" s="231"/>
      <c r="UDE89" s="231"/>
      <c r="UDF89" s="247"/>
      <c r="UDG89" s="250"/>
      <c r="UDH89" s="235"/>
      <c r="UDI89" s="235"/>
      <c r="UDJ89" s="235"/>
      <c r="UDK89" s="99"/>
      <c r="UDL89" s="235"/>
      <c r="UDM89" s="235"/>
      <c r="UDN89" s="235"/>
      <c r="UDO89" s="226"/>
      <c r="UDP89" s="230"/>
      <c r="UDQ89" s="227"/>
      <c r="UDR89" s="250"/>
      <c r="UDS89" s="235"/>
      <c r="UDT89" s="235"/>
      <c r="UDU89" s="235"/>
      <c r="UDV89" s="235"/>
      <c r="UDW89" s="231"/>
      <c r="UDX89" s="231"/>
      <c r="UDY89" s="232"/>
      <c r="UDZ89" s="235"/>
      <c r="UEA89" s="231"/>
      <c r="UEB89" s="231"/>
      <c r="UEC89" s="231"/>
      <c r="UED89" s="231"/>
      <c r="UEE89" s="247"/>
      <c r="UEF89" s="250"/>
      <c r="UEG89" s="235"/>
      <c r="UEH89" s="235"/>
      <c r="UEI89" s="235"/>
      <c r="UEJ89" s="99"/>
      <c r="UEK89" s="235"/>
      <c r="UEL89" s="235"/>
      <c r="UEM89" s="235"/>
      <c r="UEN89" s="226"/>
      <c r="UEO89" s="230"/>
      <c r="UEP89" s="227"/>
      <c r="UEQ89" s="250"/>
      <c r="UER89" s="235"/>
      <c r="UES89" s="235"/>
      <c r="UET89" s="235"/>
      <c r="UEU89" s="235"/>
      <c r="UEV89" s="231"/>
      <c r="UEW89" s="231"/>
      <c r="UEX89" s="232"/>
      <c r="UEY89" s="235"/>
      <c r="UEZ89" s="231"/>
      <c r="UFA89" s="231"/>
      <c r="UFB89" s="231"/>
      <c r="UFC89" s="231"/>
      <c r="UFD89" s="247"/>
      <c r="UFE89" s="250"/>
      <c r="UFF89" s="235"/>
      <c r="UFG89" s="235"/>
      <c r="UFH89" s="235"/>
      <c r="UFI89" s="99"/>
      <c r="UFJ89" s="235"/>
      <c r="UFK89" s="235"/>
      <c r="UFL89" s="235"/>
      <c r="UFM89" s="226"/>
      <c r="UFN89" s="230"/>
      <c r="UFO89" s="227"/>
      <c r="UFP89" s="250"/>
      <c r="UFQ89" s="235"/>
      <c r="UFR89" s="235"/>
      <c r="UFS89" s="235"/>
      <c r="UFT89" s="235"/>
      <c r="UFU89" s="231"/>
      <c r="UFV89" s="231"/>
      <c r="UFW89" s="232"/>
      <c r="UFX89" s="235"/>
      <c r="UFY89" s="231"/>
      <c r="UFZ89" s="231"/>
      <c r="UGA89" s="231"/>
      <c r="UGB89" s="231"/>
      <c r="UGC89" s="247"/>
      <c r="UGD89" s="250"/>
      <c r="UGE89" s="235"/>
      <c r="UGF89" s="235"/>
      <c r="UGG89" s="235"/>
      <c r="UGH89" s="99"/>
      <c r="UGI89" s="235"/>
      <c r="UGJ89" s="235"/>
      <c r="UGK89" s="235"/>
      <c r="UGL89" s="226"/>
      <c r="UGM89" s="230"/>
      <c r="UGN89" s="227"/>
      <c r="UGO89" s="250"/>
      <c r="UGP89" s="235"/>
      <c r="UGQ89" s="235"/>
      <c r="UGR89" s="235"/>
      <c r="UGS89" s="235"/>
      <c r="UGT89" s="231"/>
      <c r="UGU89" s="231"/>
      <c r="UGV89" s="232"/>
      <c r="UGW89" s="235"/>
      <c r="UGX89" s="231"/>
      <c r="UGY89" s="231"/>
      <c r="UGZ89" s="231"/>
      <c r="UHA89" s="231"/>
      <c r="UHB89" s="247"/>
      <c r="UHC89" s="250"/>
      <c r="UHD89" s="235"/>
      <c r="UHE89" s="235"/>
      <c r="UHF89" s="235"/>
      <c r="UHG89" s="99"/>
      <c r="UHH89" s="235"/>
      <c r="UHI89" s="235"/>
      <c r="UHJ89" s="235"/>
      <c r="UHK89" s="226"/>
      <c r="UHL89" s="230"/>
      <c r="UHM89" s="227"/>
      <c r="UHN89" s="250"/>
      <c r="UHO89" s="235"/>
      <c r="UHP89" s="235"/>
      <c r="UHQ89" s="235"/>
      <c r="UHR89" s="235"/>
      <c r="UHS89" s="231"/>
      <c r="UHT89" s="231"/>
      <c r="UHU89" s="232"/>
      <c r="UHV89" s="235"/>
      <c r="UHW89" s="231"/>
      <c r="UHX89" s="231"/>
      <c r="UHY89" s="231"/>
      <c r="UHZ89" s="231"/>
      <c r="UIA89" s="247"/>
      <c r="UIB89" s="250"/>
      <c r="UIC89" s="235"/>
      <c r="UID89" s="235"/>
      <c r="UIE89" s="235"/>
      <c r="UIF89" s="99"/>
      <c r="UIG89" s="235"/>
      <c r="UIH89" s="235"/>
      <c r="UII89" s="235"/>
      <c r="UIJ89" s="226"/>
      <c r="UIK89" s="230"/>
      <c r="UIL89" s="227"/>
      <c r="UIM89" s="250"/>
      <c r="UIN89" s="235"/>
      <c r="UIO89" s="235"/>
      <c r="UIP89" s="235"/>
      <c r="UIQ89" s="235"/>
      <c r="UIR89" s="231"/>
      <c r="UIS89" s="231"/>
      <c r="UIT89" s="232"/>
      <c r="UIU89" s="235"/>
      <c r="UIV89" s="231"/>
      <c r="UIW89" s="231"/>
      <c r="UIX89" s="231"/>
      <c r="UIY89" s="231"/>
      <c r="UIZ89" s="247"/>
      <c r="UJA89" s="250"/>
      <c r="UJB89" s="235"/>
      <c r="UJC89" s="235"/>
      <c r="UJD89" s="235"/>
      <c r="UJE89" s="99"/>
      <c r="UJF89" s="235"/>
      <c r="UJG89" s="235"/>
      <c r="UJH89" s="235"/>
      <c r="UJI89" s="226"/>
      <c r="UJJ89" s="230"/>
      <c r="UJK89" s="227"/>
      <c r="UJL89" s="250"/>
      <c r="UJM89" s="235"/>
      <c r="UJN89" s="235"/>
      <c r="UJO89" s="235"/>
      <c r="UJP89" s="235"/>
      <c r="UJQ89" s="231"/>
      <c r="UJR89" s="231"/>
      <c r="UJS89" s="232"/>
      <c r="UJT89" s="235"/>
      <c r="UJU89" s="231"/>
      <c r="UJV89" s="231"/>
      <c r="UJW89" s="231"/>
      <c r="UJX89" s="231"/>
      <c r="UJY89" s="247"/>
      <c r="UJZ89" s="250"/>
      <c r="UKA89" s="235"/>
      <c r="UKB89" s="235"/>
      <c r="UKC89" s="235"/>
      <c r="UKD89" s="99"/>
      <c r="UKE89" s="235"/>
      <c r="UKF89" s="235"/>
      <c r="UKG89" s="235"/>
      <c r="UKH89" s="226"/>
      <c r="UKI89" s="230"/>
      <c r="UKJ89" s="227"/>
      <c r="UKK89" s="250"/>
      <c r="UKL89" s="235"/>
      <c r="UKM89" s="235"/>
      <c r="UKN89" s="235"/>
      <c r="UKO89" s="235"/>
      <c r="UKP89" s="231"/>
      <c r="UKQ89" s="231"/>
      <c r="UKR89" s="232"/>
      <c r="UKS89" s="235"/>
      <c r="UKT89" s="231"/>
      <c r="UKU89" s="231"/>
      <c r="UKV89" s="231"/>
      <c r="UKW89" s="231"/>
      <c r="UKX89" s="247"/>
      <c r="UKY89" s="250"/>
      <c r="UKZ89" s="235"/>
      <c r="ULA89" s="235"/>
      <c r="ULB89" s="235"/>
      <c r="ULC89" s="99"/>
      <c r="ULD89" s="235"/>
      <c r="ULE89" s="235"/>
      <c r="ULF89" s="235"/>
      <c r="ULG89" s="226"/>
      <c r="ULH89" s="230"/>
      <c r="ULI89" s="227"/>
      <c r="ULJ89" s="250"/>
      <c r="ULK89" s="235"/>
      <c r="ULL89" s="235"/>
      <c r="ULM89" s="235"/>
      <c r="ULN89" s="235"/>
      <c r="ULO89" s="231"/>
      <c r="ULP89" s="231"/>
      <c r="ULQ89" s="232"/>
      <c r="ULR89" s="235"/>
      <c r="ULS89" s="231"/>
      <c r="ULT89" s="231"/>
      <c r="ULU89" s="231"/>
      <c r="ULV89" s="231"/>
      <c r="ULW89" s="247"/>
      <c r="ULX89" s="250"/>
      <c r="ULY89" s="235"/>
      <c r="ULZ89" s="235"/>
      <c r="UMA89" s="235"/>
      <c r="UMB89" s="99"/>
      <c r="UMC89" s="235"/>
      <c r="UMD89" s="235"/>
      <c r="UME89" s="235"/>
      <c r="UMF89" s="226"/>
      <c r="UMG89" s="230"/>
      <c r="UMH89" s="227"/>
      <c r="UMI89" s="250"/>
      <c r="UMJ89" s="235"/>
      <c r="UMK89" s="235"/>
      <c r="UML89" s="235"/>
      <c r="UMM89" s="235"/>
      <c r="UMN89" s="231"/>
      <c r="UMO89" s="231"/>
      <c r="UMP89" s="232"/>
      <c r="UMQ89" s="235"/>
      <c r="UMR89" s="231"/>
      <c r="UMS89" s="231"/>
      <c r="UMT89" s="231"/>
      <c r="UMU89" s="231"/>
      <c r="UMV89" s="247"/>
      <c r="UMW89" s="250"/>
      <c r="UMX89" s="235"/>
      <c r="UMY89" s="235"/>
      <c r="UMZ89" s="235"/>
      <c r="UNA89" s="99"/>
      <c r="UNB89" s="235"/>
      <c r="UNC89" s="235"/>
      <c r="UND89" s="235"/>
      <c r="UNE89" s="226"/>
      <c r="UNF89" s="230"/>
      <c r="UNG89" s="227"/>
      <c r="UNH89" s="250"/>
      <c r="UNI89" s="235"/>
      <c r="UNJ89" s="235"/>
      <c r="UNK89" s="235"/>
      <c r="UNL89" s="235"/>
      <c r="UNM89" s="231"/>
      <c r="UNN89" s="231"/>
      <c r="UNO89" s="232"/>
      <c r="UNP89" s="235"/>
      <c r="UNQ89" s="231"/>
      <c r="UNR89" s="231"/>
      <c r="UNS89" s="231"/>
      <c r="UNT89" s="231"/>
      <c r="UNU89" s="247"/>
      <c r="UNV89" s="250"/>
      <c r="UNW89" s="235"/>
      <c r="UNX89" s="235"/>
      <c r="UNY89" s="235"/>
      <c r="UNZ89" s="99"/>
      <c r="UOA89" s="235"/>
      <c r="UOB89" s="235"/>
      <c r="UOC89" s="235"/>
      <c r="UOD89" s="226"/>
      <c r="UOE89" s="230"/>
      <c r="UOF89" s="227"/>
      <c r="UOG89" s="250"/>
      <c r="UOH89" s="235"/>
      <c r="UOI89" s="235"/>
      <c r="UOJ89" s="235"/>
      <c r="UOK89" s="235"/>
      <c r="UOL89" s="231"/>
      <c r="UOM89" s="231"/>
      <c r="UON89" s="232"/>
      <c r="UOO89" s="235"/>
      <c r="UOP89" s="231"/>
      <c r="UOQ89" s="231"/>
      <c r="UOR89" s="231"/>
      <c r="UOS89" s="231"/>
      <c r="UOT89" s="247"/>
      <c r="UOU89" s="250"/>
      <c r="UOV89" s="235"/>
      <c r="UOW89" s="235"/>
      <c r="UOX89" s="235"/>
      <c r="UOY89" s="99"/>
      <c r="UOZ89" s="235"/>
      <c r="UPA89" s="235"/>
      <c r="UPB89" s="235"/>
      <c r="UPC89" s="226"/>
      <c r="UPD89" s="230"/>
      <c r="UPE89" s="227"/>
      <c r="UPF89" s="250"/>
      <c r="UPG89" s="235"/>
      <c r="UPH89" s="235"/>
      <c r="UPI89" s="235"/>
      <c r="UPJ89" s="235"/>
      <c r="UPK89" s="231"/>
      <c r="UPL89" s="231"/>
      <c r="UPM89" s="232"/>
      <c r="UPN89" s="235"/>
      <c r="UPO89" s="231"/>
      <c r="UPP89" s="231"/>
      <c r="UPQ89" s="231"/>
      <c r="UPR89" s="231"/>
      <c r="UPS89" s="247"/>
      <c r="UPT89" s="250"/>
      <c r="UPU89" s="235"/>
      <c r="UPV89" s="235"/>
      <c r="UPW89" s="235"/>
      <c r="UPX89" s="99"/>
      <c r="UPY89" s="235"/>
      <c r="UPZ89" s="235"/>
      <c r="UQA89" s="235"/>
      <c r="UQB89" s="226"/>
      <c r="UQC89" s="230"/>
      <c r="UQD89" s="227"/>
      <c r="UQE89" s="250"/>
      <c r="UQF89" s="235"/>
      <c r="UQG89" s="235"/>
      <c r="UQH89" s="235"/>
      <c r="UQI89" s="235"/>
      <c r="UQJ89" s="231"/>
      <c r="UQK89" s="231"/>
      <c r="UQL89" s="232"/>
      <c r="UQM89" s="235"/>
      <c r="UQN89" s="231"/>
      <c r="UQO89" s="231"/>
      <c r="UQP89" s="231"/>
      <c r="UQQ89" s="231"/>
      <c r="UQR89" s="247"/>
      <c r="UQS89" s="250"/>
      <c r="UQT89" s="235"/>
      <c r="UQU89" s="235"/>
      <c r="UQV89" s="235"/>
      <c r="UQW89" s="99"/>
      <c r="UQX89" s="235"/>
      <c r="UQY89" s="235"/>
      <c r="UQZ89" s="235"/>
      <c r="URA89" s="226"/>
      <c r="URB89" s="230"/>
      <c r="URC89" s="227"/>
      <c r="URD89" s="250"/>
      <c r="URE89" s="235"/>
      <c r="URF89" s="235"/>
      <c r="URG89" s="235"/>
      <c r="URH89" s="235"/>
      <c r="URI89" s="231"/>
      <c r="URJ89" s="231"/>
      <c r="URK89" s="232"/>
      <c r="URL89" s="235"/>
      <c r="URM89" s="231"/>
      <c r="URN89" s="231"/>
      <c r="URO89" s="231"/>
      <c r="URP89" s="231"/>
      <c r="URQ89" s="247"/>
      <c r="URR89" s="250"/>
      <c r="URS89" s="235"/>
      <c r="URT89" s="235"/>
      <c r="URU89" s="235"/>
      <c r="URV89" s="99"/>
      <c r="URW89" s="235"/>
      <c r="URX89" s="235"/>
      <c r="URY89" s="235"/>
      <c r="URZ89" s="226"/>
      <c r="USA89" s="230"/>
      <c r="USB89" s="227"/>
      <c r="USC89" s="250"/>
      <c r="USD89" s="235"/>
      <c r="USE89" s="235"/>
      <c r="USF89" s="235"/>
      <c r="USG89" s="235"/>
      <c r="USH89" s="231"/>
      <c r="USI89" s="231"/>
      <c r="USJ89" s="232"/>
      <c r="USK89" s="235"/>
      <c r="USL89" s="231"/>
      <c r="USM89" s="231"/>
      <c r="USN89" s="231"/>
      <c r="USO89" s="231"/>
      <c r="USP89" s="247"/>
      <c r="USQ89" s="250"/>
      <c r="USR89" s="235"/>
      <c r="USS89" s="235"/>
      <c r="UST89" s="235"/>
      <c r="USU89" s="99"/>
      <c r="USV89" s="235"/>
      <c r="USW89" s="235"/>
      <c r="USX89" s="235"/>
      <c r="USY89" s="226"/>
      <c r="USZ89" s="230"/>
      <c r="UTA89" s="227"/>
      <c r="UTB89" s="250"/>
      <c r="UTC89" s="235"/>
      <c r="UTD89" s="235"/>
      <c r="UTE89" s="235"/>
      <c r="UTF89" s="235"/>
      <c r="UTG89" s="231"/>
      <c r="UTH89" s="231"/>
      <c r="UTI89" s="232"/>
      <c r="UTJ89" s="235"/>
      <c r="UTK89" s="231"/>
      <c r="UTL89" s="231"/>
      <c r="UTM89" s="231"/>
      <c r="UTN89" s="231"/>
      <c r="UTO89" s="247"/>
      <c r="UTP89" s="250"/>
      <c r="UTQ89" s="235"/>
      <c r="UTR89" s="235"/>
      <c r="UTS89" s="235"/>
      <c r="UTT89" s="99"/>
      <c r="UTU89" s="235"/>
      <c r="UTV89" s="235"/>
      <c r="UTW89" s="235"/>
      <c r="UTX89" s="226"/>
      <c r="UTY89" s="230"/>
      <c r="UTZ89" s="227"/>
      <c r="UUA89" s="250"/>
      <c r="UUB89" s="235"/>
      <c r="UUC89" s="235"/>
      <c r="UUD89" s="235"/>
      <c r="UUE89" s="235"/>
      <c r="UUF89" s="231"/>
      <c r="UUG89" s="231"/>
      <c r="UUH89" s="232"/>
      <c r="UUI89" s="235"/>
      <c r="UUJ89" s="231"/>
      <c r="UUK89" s="231"/>
      <c r="UUL89" s="231"/>
      <c r="UUM89" s="231"/>
      <c r="UUN89" s="247"/>
      <c r="UUO89" s="250"/>
      <c r="UUP89" s="235"/>
      <c r="UUQ89" s="235"/>
      <c r="UUR89" s="235"/>
      <c r="UUS89" s="99"/>
      <c r="UUT89" s="235"/>
      <c r="UUU89" s="235"/>
      <c r="UUV89" s="235"/>
      <c r="UUW89" s="226"/>
      <c r="UUX89" s="230"/>
      <c r="UUY89" s="227"/>
      <c r="UUZ89" s="250"/>
      <c r="UVA89" s="235"/>
      <c r="UVB89" s="235"/>
      <c r="UVC89" s="235"/>
      <c r="UVD89" s="235"/>
      <c r="UVE89" s="231"/>
      <c r="UVF89" s="231"/>
      <c r="UVG89" s="232"/>
      <c r="UVH89" s="235"/>
      <c r="UVI89" s="231"/>
      <c r="UVJ89" s="231"/>
      <c r="UVK89" s="231"/>
      <c r="UVL89" s="231"/>
      <c r="UVM89" s="247"/>
      <c r="UVN89" s="250"/>
      <c r="UVO89" s="235"/>
      <c r="UVP89" s="235"/>
      <c r="UVQ89" s="235"/>
      <c r="UVR89" s="99"/>
      <c r="UVS89" s="235"/>
      <c r="UVT89" s="235"/>
      <c r="UVU89" s="235"/>
      <c r="UVV89" s="226"/>
      <c r="UVW89" s="230"/>
      <c r="UVX89" s="227"/>
      <c r="UVY89" s="250"/>
      <c r="UVZ89" s="235"/>
      <c r="UWA89" s="235"/>
      <c r="UWB89" s="235"/>
      <c r="UWC89" s="235"/>
      <c r="UWD89" s="231"/>
      <c r="UWE89" s="231"/>
      <c r="UWF89" s="232"/>
      <c r="UWG89" s="235"/>
      <c r="UWH89" s="231"/>
      <c r="UWI89" s="231"/>
      <c r="UWJ89" s="231"/>
      <c r="UWK89" s="231"/>
      <c r="UWL89" s="247"/>
      <c r="UWM89" s="250"/>
      <c r="UWN89" s="235"/>
      <c r="UWO89" s="235"/>
      <c r="UWP89" s="235"/>
      <c r="UWQ89" s="99"/>
      <c r="UWR89" s="235"/>
      <c r="UWS89" s="235"/>
      <c r="UWT89" s="235"/>
      <c r="UWU89" s="226"/>
      <c r="UWV89" s="230"/>
      <c r="UWW89" s="227"/>
      <c r="UWX89" s="250"/>
      <c r="UWY89" s="235"/>
      <c r="UWZ89" s="235"/>
      <c r="UXA89" s="235"/>
      <c r="UXB89" s="235"/>
      <c r="UXC89" s="231"/>
      <c r="UXD89" s="231"/>
      <c r="UXE89" s="232"/>
      <c r="UXF89" s="235"/>
      <c r="UXG89" s="231"/>
      <c r="UXH89" s="231"/>
      <c r="UXI89" s="231"/>
      <c r="UXJ89" s="231"/>
      <c r="UXK89" s="247"/>
      <c r="UXL89" s="250"/>
      <c r="UXM89" s="235"/>
      <c r="UXN89" s="235"/>
      <c r="UXO89" s="235"/>
      <c r="UXP89" s="99"/>
      <c r="UXQ89" s="235"/>
      <c r="UXR89" s="235"/>
      <c r="UXS89" s="235"/>
      <c r="UXT89" s="226"/>
      <c r="UXU89" s="230"/>
      <c r="UXV89" s="227"/>
      <c r="UXW89" s="250"/>
      <c r="UXX89" s="235"/>
      <c r="UXY89" s="235"/>
      <c r="UXZ89" s="235"/>
      <c r="UYA89" s="235"/>
      <c r="UYB89" s="231"/>
      <c r="UYC89" s="231"/>
      <c r="UYD89" s="232"/>
      <c r="UYE89" s="235"/>
      <c r="UYF89" s="231"/>
      <c r="UYG89" s="231"/>
      <c r="UYH89" s="231"/>
      <c r="UYI89" s="231"/>
      <c r="UYJ89" s="247"/>
      <c r="UYK89" s="250"/>
      <c r="UYL89" s="235"/>
      <c r="UYM89" s="235"/>
      <c r="UYN89" s="235"/>
      <c r="UYO89" s="99"/>
      <c r="UYP89" s="235"/>
      <c r="UYQ89" s="235"/>
      <c r="UYR89" s="235"/>
      <c r="UYS89" s="226"/>
      <c r="UYT89" s="230"/>
      <c r="UYU89" s="227"/>
      <c r="UYV89" s="250"/>
      <c r="UYW89" s="235"/>
      <c r="UYX89" s="235"/>
      <c r="UYY89" s="235"/>
      <c r="UYZ89" s="235"/>
      <c r="UZA89" s="231"/>
      <c r="UZB89" s="231"/>
      <c r="UZC89" s="232"/>
      <c r="UZD89" s="235"/>
      <c r="UZE89" s="231"/>
      <c r="UZF89" s="231"/>
      <c r="UZG89" s="231"/>
      <c r="UZH89" s="231"/>
      <c r="UZI89" s="247"/>
      <c r="UZJ89" s="250"/>
      <c r="UZK89" s="235"/>
      <c r="UZL89" s="235"/>
      <c r="UZM89" s="235"/>
      <c r="UZN89" s="99"/>
      <c r="UZO89" s="235"/>
      <c r="UZP89" s="235"/>
      <c r="UZQ89" s="235"/>
      <c r="UZR89" s="226"/>
      <c r="UZS89" s="230"/>
      <c r="UZT89" s="227"/>
      <c r="UZU89" s="250"/>
      <c r="UZV89" s="235"/>
      <c r="UZW89" s="235"/>
      <c r="UZX89" s="235"/>
      <c r="UZY89" s="235"/>
      <c r="UZZ89" s="231"/>
      <c r="VAA89" s="231"/>
      <c r="VAB89" s="232"/>
      <c r="VAC89" s="235"/>
      <c r="VAD89" s="231"/>
      <c r="VAE89" s="231"/>
      <c r="VAF89" s="231"/>
      <c r="VAG89" s="231"/>
      <c r="VAH89" s="247"/>
      <c r="VAI89" s="250"/>
      <c r="VAJ89" s="235"/>
      <c r="VAK89" s="235"/>
      <c r="VAL89" s="235"/>
      <c r="VAM89" s="99"/>
      <c r="VAN89" s="235"/>
      <c r="VAO89" s="235"/>
      <c r="VAP89" s="235"/>
      <c r="VAQ89" s="226"/>
      <c r="VAR89" s="230"/>
      <c r="VAS89" s="227"/>
      <c r="VAT89" s="250"/>
      <c r="VAU89" s="235"/>
      <c r="VAV89" s="235"/>
      <c r="VAW89" s="235"/>
      <c r="VAX89" s="235"/>
      <c r="VAY89" s="231"/>
      <c r="VAZ89" s="231"/>
      <c r="VBA89" s="232"/>
      <c r="VBB89" s="235"/>
      <c r="VBC89" s="231"/>
      <c r="VBD89" s="231"/>
      <c r="VBE89" s="231"/>
      <c r="VBF89" s="231"/>
      <c r="VBG89" s="247"/>
      <c r="VBH89" s="250"/>
      <c r="VBI89" s="235"/>
      <c r="VBJ89" s="235"/>
      <c r="VBK89" s="235"/>
      <c r="VBL89" s="99"/>
      <c r="VBM89" s="235"/>
      <c r="VBN89" s="235"/>
      <c r="VBO89" s="235"/>
      <c r="VBP89" s="226"/>
      <c r="VBQ89" s="230"/>
      <c r="VBR89" s="227"/>
      <c r="VBS89" s="250"/>
      <c r="VBT89" s="235"/>
      <c r="VBU89" s="235"/>
      <c r="VBV89" s="235"/>
      <c r="VBW89" s="235"/>
      <c r="VBX89" s="231"/>
      <c r="VBY89" s="231"/>
      <c r="VBZ89" s="232"/>
      <c r="VCA89" s="235"/>
      <c r="VCB89" s="231"/>
      <c r="VCC89" s="231"/>
      <c r="VCD89" s="231"/>
      <c r="VCE89" s="231"/>
      <c r="VCF89" s="247"/>
      <c r="VCG89" s="250"/>
      <c r="VCH89" s="235"/>
      <c r="VCI89" s="235"/>
      <c r="VCJ89" s="235"/>
      <c r="VCK89" s="99"/>
      <c r="VCL89" s="235"/>
      <c r="VCM89" s="235"/>
      <c r="VCN89" s="235"/>
      <c r="VCO89" s="226"/>
      <c r="VCP89" s="230"/>
      <c r="VCQ89" s="227"/>
      <c r="VCR89" s="250"/>
      <c r="VCS89" s="235"/>
      <c r="VCT89" s="235"/>
      <c r="VCU89" s="235"/>
      <c r="VCV89" s="235"/>
      <c r="VCW89" s="231"/>
      <c r="VCX89" s="231"/>
      <c r="VCY89" s="232"/>
      <c r="VCZ89" s="235"/>
      <c r="VDA89" s="231"/>
      <c r="VDB89" s="231"/>
      <c r="VDC89" s="231"/>
      <c r="VDD89" s="231"/>
      <c r="VDE89" s="247"/>
      <c r="VDF89" s="250"/>
      <c r="VDG89" s="235"/>
      <c r="VDH89" s="235"/>
      <c r="VDI89" s="235"/>
      <c r="VDJ89" s="99"/>
      <c r="VDK89" s="235"/>
      <c r="VDL89" s="235"/>
      <c r="VDM89" s="235"/>
      <c r="VDN89" s="226"/>
      <c r="VDO89" s="230"/>
      <c r="VDP89" s="227"/>
      <c r="VDQ89" s="250"/>
      <c r="VDR89" s="235"/>
      <c r="VDS89" s="235"/>
      <c r="VDT89" s="235"/>
      <c r="VDU89" s="235"/>
      <c r="VDV89" s="231"/>
      <c r="VDW89" s="231"/>
      <c r="VDX89" s="232"/>
      <c r="VDY89" s="235"/>
      <c r="VDZ89" s="231"/>
      <c r="VEA89" s="231"/>
      <c r="VEB89" s="231"/>
      <c r="VEC89" s="231"/>
      <c r="VED89" s="247"/>
      <c r="VEE89" s="250"/>
      <c r="VEF89" s="235"/>
      <c r="VEG89" s="235"/>
      <c r="VEH89" s="235"/>
      <c r="VEI89" s="99"/>
      <c r="VEJ89" s="235"/>
      <c r="VEK89" s="235"/>
      <c r="VEL89" s="235"/>
      <c r="VEM89" s="226"/>
      <c r="VEN89" s="230"/>
      <c r="VEO89" s="227"/>
      <c r="VEP89" s="250"/>
      <c r="VEQ89" s="235"/>
      <c r="VER89" s="235"/>
      <c r="VES89" s="235"/>
      <c r="VET89" s="235"/>
      <c r="VEU89" s="231"/>
      <c r="VEV89" s="231"/>
      <c r="VEW89" s="232"/>
      <c r="VEX89" s="235"/>
      <c r="VEY89" s="231"/>
      <c r="VEZ89" s="231"/>
      <c r="VFA89" s="231"/>
      <c r="VFB89" s="231"/>
      <c r="VFC89" s="247"/>
      <c r="VFD89" s="250"/>
      <c r="VFE89" s="235"/>
      <c r="VFF89" s="235"/>
      <c r="VFG89" s="235"/>
      <c r="VFH89" s="99"/>
      <c r="VFI89" s="235"/>
      <c r="VFJ89" s="235"/>
      <c r="VFK89" s="235"/>
      <c r="VFL89" s="226"/>
      <c r="VFM89" s="230"/>
      <c r="VFN89" s="227"/>
      <c r="VFO89" s="250"/>
      <c r="VFP89" s="235"/>
      <c r="VFQ89" s="235"/>
      <c r="VFR89" s="235"/>
      <c r="VFS89" s="235"/>
      <c r="VFT89" s="231"/>
      <c r="VFU89" s="231"/>
      <c r="VFV89" s="232"/>
      <c r="VFW89" s="235"/>
      <c r="VFX89" s="231"/>
      <c r="VFY89" s="231"/>
      <c r="VFZ89" s="231"/>
      <c r="VGA89" s="231"/>
      <c r="VGB89" s="247"/>
      <c r="VGC89" s="250"/>
      <c r="VGD89" s="235"/>
      <c r="VGE89" s="235"/>
      <c r="VGF89" s="235"/>
      <c r="VGG89" s="99"/>
      <c r="VGH89" s="235"/>
      <c r="VGI89" s="235"/>
      <c r="VGJ89" s="235"/>
      <c r="VGK89" s="226"/>
      <c r="VGL89" s="230"/>
      <c r="VGM89" s="227"/>
      <c r="VGN89" s="250"/>
      <c r="VGO89" s="235"/>
      <c r="VGP89" s="235"/>
      <c r="VGQ89" s="235"/>
      <c r="VGR89" s="235"/>
      <c r="VGS89" s="231"/>
      <c r="VGT89" s="231"/>
      <c r="VGU89" s="232"/>
      <c r="VGV89" s="235"/>
      <c r="VGW89" s="231"/>
      <c r="VGX89" s="231"/>
      <c r="VGY89" s="231"/>
      <c r="VGZ89" s="231"/>
      <c r="VHA89" s="247"/>
      <c r="VHB89" s="250"/>
      <c r="VHC89" s="235"/>
      <c r="VHD89" s="235"/>
      <c r="VHE89" s="235"/>
      <c r="VHF89" s="99"/>
      <c r="VHG89" s="235"/>
      <c r="VHH89" s="235"/>
      <c r="VHI89" s="235"/>
      <c r="VHJ89" s="226"/>
      <c r="VHK89" s="230"/>
      <c r="VHL89" s="227"/>
      <c r="VHM89" s="250"/>
      <c r="VHN89" s="235"/>
      <c r="VHO89" s="235"/>
      <c r="VHP89" s="235"/>
      <c r="VHQ89" s="235"/>
      <c r="VHR89" s="231"/>
      <c r="VHS89" s="231"/>
      <c r="VHT89" s="232"/>
      <c r="VHU89" s="235"/>
      <c r="VHV89" s="231"/>
      <c r="VHW89" s="231"/>
      <c r="VHX89" s="231"/>
      <c r="VHY89" s="231"/>
      <c r="VHZ89" s="247"/>
      <c r="VIA89" s="250"/>
      <c r="VIB89" s="235"/>
      <c r="VIC89" s="235"/>
      <c r="VID89" s="235"/>
      <c r="VIE89" s="99"/>
      <c r="VIF89" s="235"/>
      <c r="VIG89" s="235"/>
      <c r="VIH89" s="235"/>
      <c r="VII89" s="226"/>
      <c r="VIJ89" s="230"/>
      <c r="VIK89" s="227"/>
      <c r="VIL89" s="250"/>
      <c r="VIM89" s="235"/>
      <c r="VIN89" s="235"/>
      <c r="VIO89" s="235"/>
      <c r="VIP89" s="235"/>
      <c r="VIQ89" s="231"/>
      <c r="VIR89" s="231"/>
      <c r="VIS89" s="232"/>
      <c r="VIT89" s="235"/>
      <c r="VIU89" s="231"/>
      <c r="VIV89" s="231"/>
      <c r="VIW89" s="231"/>
      <c r="VIX89" s="231"/>
      <c r="VIY89" s="247"/>
      <c r="VIZ89" s="250"/>
      <c r="VJA89" s="235"/>
      <c r="VJB89" s="235"/>
      <c r="VJC89" s="235"/>
      <c r="VJD89" s="99"/>
      <c r="VJE89" s="235"/>
      <c r="VJF89" s="235"/>
      <c r="VJG89" s="235"/>
      <c r="VJH89" s="226"/>
      <c r="VJI89" s="230"/>
      <c r="VJJ89" s="227"/>
      <c r="VJK89" s="250"/>
      <c r="VJL89" s="235"/>
      <c r="VJM89" s="235"/>
      <c r="VJN89" s="235"/>
      <c r="VJO89" s="235"/>
      <c r="VJP89" s="231"/>
      <c r="VJQ89" s="231"/>
      <c r="VJR89" s="232"/>
      <c r="VJS89" s="235"/>
      <c r="VJT89" s="231"/>
      <c r="VJU89" s="231"/>
      <c r="VJV89" s="231"/>
      <c r="VJW89" s="231"/>
      <c r="VJX89" s="247"/>
      <c r="VJY89" s="250"/>
      <c r="VJZ89" s="235"/>
      <c r="VKA89" s="235"/>
      <c r="VKB89" s="235"/>
      <c r="VKC89" s="99"/>
      <c r="VKD89" s="235"/>
      <c r="VKE89" s="235"/>
      <c r="VKF89" s="235"/>
      <c r="VKG89" s="226"/>
      <c r="VKH89" s="230"/>
      <c r="VKI89" s="227"/>
      <c r="VKJ89" s="250"/>
      <c r="VKK89" s="235"/>
      <c r="VKL89" s="235"/>
      <c r="VKM89" s="235"/>
      <c r="VKN89" s="235"/>
      <c r="VKO89" s="231"/>
      <c r="VKP89" s="231"/>
      <c r="VKQ89" s="232"/>
      <c r="VKR89" s="235"/>
      <c r="VKS89" s="231"/>
      <c r="VKT89" s="231"/>
      <c r="VKU89" s="231"/>
      <c r="VKV89" s="231"/>
      <c r="VKW89" s="247"/>
      <c r="VKX89" s="250"/>
      <c r="VKY89" s="235"/>
      <c r="VKZ89" s="235"/>
      <c r="VLA89" s="235"/>
      <c r="VLB89" s="99"/>
      <c r="VLC89" s="235"/>
      <c r="VLD89" s="235"/>
      <c r="VLE89" s="235"/>
      <c r="VLF89" s="226"/>
      <c r="VLG89" s="230"/>
      <c r="VLH89" s="227"/>
      <c r="VLI89" s="250"/>
      <c r="VLJ89" s="235"/>
      <c r="VLK89" s="235"/>
      <c r="VLL89" s="235"/>
      <c r="VLM89" s="235"/>
      <c r="VLN89" s="231"/>
      <c r="VLO89" s="231"/>
      <c r="VLP89" s="232"/>
      <c r="VLQ89" s="235"/>
      <c r="VLR89" s="231"/>
      <c r="VLS89" s="231"/>
      <c r="VLT89" s="231"/>
      <c r="VLU89" s="231"/>
      <c r="VLV89" s="247"/>
      <c r="VLW89" s="250"/>
      <c r="VLX89" s="235"/>
      <c r="VLY89" s="235"/>
      <c r="VLZ89" s="235"/>
      <c r="VMA89" s="99"/>
      <c r="VMB89" s="235"/>
      <c r="VMC89" s="235"/>
      <c r="VMD89" s="235"/>
      <c r="VME89" s="226"/>
      <c r="VMF89" s="230"/>
      <c r="VMG89" s="227"/>
      <c r="VMH89" s="250"/>
      <c r="VMI89" s="235"/>
      <c r="VMJ89" s="235"/>
      <c r="VMK89" s="235"/>
      <c r="VML89" s="235"/>
      <c r="VMM89" s="231"/>
      <c r="VMN89" s="231"/>
      <c r="VMO89" s="232"/>
      <c r="VMP89" s="235"/>
      <c r="VMQ89" s="231"/>
      <c r="VMR89" s="231"/>
      <c r="VMS89" s="231"/>
      <c r="VMT89" s="231"/>
      <c r="VMU89" s="247"/>
      <c r="VMV89" s="250"/>
      <c r="VMW89" s="235"/>
      <c r="VMX89" s="235"/>
      <c r="VMY89" s="235"/>
      <c r="VMZ89" s="99"/>
      <c r="VNA89" s="235"/>
      <c r="VNB89" s="235"/>
      <c r="VNC89" s="235"/>
      <c r="VND89" s="226"/>
      <c r="VNE89" s="230"/>
      <c r="VNF89" s="227"/>
      <c r="VNG89" s="250"/>
      <c r="VNH89" s="235"/>
      <c r="VNI89" s="235"/>
      <c r="VNJ89" s="235"/>
      <c r="VNK89" s="235"/>
      <c r="VNL89" s="231"/>
      <c r="VNM89" s="231"/>
      <c r="VNN89" s="232"/>
      <c r="VNO89" s="235"/>
      <c r="VNP89" s="231"/>
      <c r="VNQ89" s="231"/>
      <c r="VNR89" s="231"/>
      <c r="VNS89" s="231"/>
      <c r="VNT89" s="247"/>
      <c r="VNU89" s="250"/>
      <c r="VNV89" s="235"/>
      <c r="VNW89" s="235"/>
      <c r="VNX89" s="235"/>
      <c r="VNY89" s="99"/>
      <c r="VNZ89" s="235"/>
      <c r="VOA89" s="235"/>
      <c r="VOB89" s="235"/>
      <c r="VOC89" s="226"/>
      <c r="VOD89" s="230"/>
      <c r="VOE89" s="227"/>
      <c r="VOF89" s="250"/>
      <c r="VOG89" s="235"/>
      <c r="VOH89" s="235"/>
      <c r="VOI89" s="235"/>
      <c r="VOJ89" s="235"/>
      <c r="VOK89" s="231"/>
      <c r="VOL89" s="231"/>
      <c r="VOM89" s="232"/>
      <c r="VON89" s="235"/>
      <c r="VOO89" s="231"/>
      <c r="VOP89" s="231"/>
      <c r="VOQ89" s="231"/>
      <c r="VOR89" s="231"/>
      <c r="VOS89" s="247"/>
      <c r="VOT89" s="250"/>
      <c r="VOU89" s="235"/>
      <c r="VOV89" s="235"/>
      <c r="VOW89" s="235"/>
      <c r="VOX89" s="99"/>
      <c r="VOY89" s="235"/>
      <c r="VOZ89" s="235"/>
      <c r="VPA89" s="235"/>
      <c r="VPB89" s="226"/>
      <c r="VPC89" s="230"/>
      <c r="VPD89" s="227"/>
      <c r="VPE89" s="250"/>
      <c r="VPF89" s="235"/>
      <c r="VPG89" s="235"/>
      <c r="VPH89" s="235"/>
      <c r="VPI89" s="235"/>
      <c r="VPJ89" s="231"/>
      <c r="VPK89" s="231"/>
      <c r="VPL89" s="232"/>
      <c r="VPM89" s="235"/>
      <c r="VPN89" s="231"/>
      <c r="VPO89" s="231"/>
      <c r="VPP89" s="231"/>
      <c r="VPQ89" s="231"/>
      <c r="VPR89" s="247"/>
      <c r="VPS89" s="250"/>
      <c r="VPT89" s="235"/>
      <c r="VPU89" s="235"/>
      <c r="VPV89" s="235"/>
      <c r="VPW89" s="99"/>
      <c r="VPX89" s="235"/>
      <c r="VPY89" s="235"/>
      <c r="VPZ89" s="235"/>
      <c r="VQA89" s="226"/>
      <c r="VQB89" s="230"/>
      <c r="VQC89" s="227"/>
      <c r="VQD89" s="250"/>
      <c r="VQE89" s="235"/>
      <c r="VQF89" s="235"/>
      <c r="VQG89" s="235"/>
      <c r="VQH89" s="235"/>
      <c r="VQI89" s="231"/>
      <c r="VQJ89" s="231"/>
      <c r="VQK89" s="232"/>
      <c r="VQL89" s="235"/>
      <c r="VQM89" s="231"/>
      <c r="VQN89" s="231"/>
      <c r="VQO89" s="231"/>
      <c r="VQP89" s="231"/>
      <c r="VQQ89" s="247"/>
      <c r="VQR89" s="250"/>
      <c r="VQS89" s="235"/>
      <c r="VQT89" s="235"/>
      <c r="VQU89" s="235"/>
      <c r="VQV89" s="99"/>
      <c r="VQW89" s="235"/>
      <c r="VQX89" s="235"/>
      <c r="VQY89" s="235"/>
      <c r="VQZ89" s="226"/>
      <c r="VRA89" s="230"/>
      <c r="VRB89" s="227"/>
      <c r="VRC89" s="250"/>
      <c r="VRD89" s="235"/>
      <c r="VRE89" s="235"/>
      <c r="VRF89" s="235"/>
      <c r="VRG89" s="235"/>
      <c r="VRH89" s="231"/>
      <c r="VRI89" s="231"/>
      <c r="VRJ89" s="232"/>
      <c r="VRK89" s="235"/>
      <c r="VRL89" s="231"/>
      <c r="VRM89" s="231"/>
      <c r="VRN89" s="231"/>
      <c r="VRO89" s="231"/>
      <c r="VRP89" s="247"/>
      <c r="VRQ89" s="250"/>
      <c r="VRR89" s="235"/>
      <c r="VRS89" s="235"/>
      <c r="VRT89" s="235"/>
      <c r="VRU89" s="99"/>
      <c r="VRV89" s="235"/>
      <c r="VRW89" s="235"/>
      <c r="VRX89" s="235"/>
      <c r="VRY89" s="226"/>
      <c r="VRZ89" s="230"/>
      <c r="VSA89" s="227"/>
      <c r="VSB89" s="250"/>
      <c r="VSC89" s="235"/>
      <c r="VSD89" s="235"/>
      <c r="VSE89" s="235"/>
      <c r="VSF89" s="235"/>
      <c r="VSG89" s="231"/>
      <c r="VSH89" s="231"/>
      <c r="VSI89" s="232"/>
      <c r="VSJ89" s="235"/>
      <c r="VSK89" s="231"/>
      <c r="VSL89" s="231"/>
      <c r="VSM89" s="231"/>
      <c r="VSN89" s="231"/>
      <c r="VSO89" s="247"/>
      <c r="VSP89" s="250"/>
      <c r="VSQ89" s="235"/>
      <c r="VSR89" s="235"/>
      <c r="VSS89" s="235"/>
      <c r="VST89" s="99"/>
      <c r="VSU89" s="235"/>
      <c r="VSV89" s="235"/>
      <c r="VSW89" s="235"/>
      <c r="VSX89" s="226"/>
      <c r="VSY89" s="230"/>
      <c r="VSZ89" s="227"/>
      <c r="VTA89" s="250"/>
      <c r="VTB89" s="235"/>
      <c r="VTC89" s="235"/>
      <c r="VTD89" s="235"/>
      <c r="VTE89" s="235"/>
      <c r="VTF89" s="231"/>
      <c r="VTG89" s="231"/>
      <c r="VTH89" s="232"/>
      <c r="VTI89" s="235"/>
      <c r="VTJ89" s="231"/>
      <c r="VTK89" s="231"/>
      <c r="VTL89" s="231"/>
      <c r="VTM89" s="231"/>
      <c r="VTN89" s="247"/>
      <c r="VTO89" s="250"/>
      <c r="VTP89" s="235"/>
      <c r="VTQ89" s="235"/>
      <c r="VTR89" s="235"/>
      <c r="VTS89" s="99"/>
      <c r="VTT89" s="235"/>
      <c r="VTU89" s="235"/>
      <c r="VTV89" s="235"/>
      <c r="VTW89" s="226"/>
      <c r="VTX89" s="230"/>
      <c r="VTY89" s="227"/>
      <c r="VTZ89" s="250"/>
      <c r="VUA89" s="235"/>
      <c r="VUB89" s="235"/>
      <c r="VUC89" s="235"/>
      <c r="VUD89" s="235"/>
      <c r="VUE89" s="231"/>
      <c r="VUF89" s="231"/>
      <c r="VUG89" s="232"/>
      <c r="VUH89" s="235"/>
      <c r="VUI89" s="231"/>
      <c r="VUJ89" s="231"/>
      <c r="VUK89" s="231"/>
      <c r="VUL89" s="231"/>
      <c r="VUM89" s="247"/>
      <c r="VUN89" s="250"/>
      <c r="VUO89" s="235"/>
      <c r="VUP89" s="235"/>
      <c r="VUQ89" s="235"/>
      <c r="VUR89" s="99"/>
      <c r="VUS89" s="235"/>
      <c r="VUT89" s="235"/>
      <c r="VUU89" s="235"/>
      <c r="VUV89" s="226"/>
      <c r="VUW89" s="230"/>
      <c r="VUX89" s="227"/>
      <c r="VUY89" s="250"/>
      <c r="VUZ89" s="235"/>
      <c r="VVA89" s="235"/>
      <c r="VVB89" s="235"/>
      <c r="VVC89" s="235"/>
      <c r="VVD89" s="231"/>
      <c r="VVE89" s="231"/>
      <c r="VVF89" s="232"/>
      <c r="VVG89" s="235"/>
      <c r="VVH89" s="231"/>
      <c r="VVI89" s="231"/>
      <c r="VVJ89" s="231"/>
      <c r="VVK89" s="231"/>
      <c r="VVL89" s="247"/>
      <c r="VVM89" s="250"/>
      <c r="VVN89" s="235"/>
      <c r="VVO89" s="235"/>
      <c r="VVP89" s="235"/>
      <c r="VVQ89" s="99"/>
      <c r="VVR89" s="235"/>
      <c r="VVS89" s="235"/>
      <c r="VVT89" s="235"/>
      <c r="VVU89" s="226"/>
      <c r="VVV89" s="230"/>
      <c r="VVW89" s="227"/>
      <c r="VVX89" s="250"/>
      <c r="VVY89" s="235"/>
      <c r="VVZ89" s="235"/>
      <c r="VWA89" s="235"/>
      <c r="VWB89" s="235"/>
      <c r="VWC89" s="231"/>
      <c r="VWD89" s="231"/>
      <c r="VWE89" s="232"/>
      <c r="VWF89" s="235"/>
      <c r="VWG89" s="231"/>
      <c r="VWH89" s="231"/>
      <c r="VWI89" s="231"/>
      <c r="VWJ89" s="231"/>
      <c r="VWK89" s="247"/>
      <c r="VWL89" s="250"/>
      <c r="VWM89" s="235"/>
      <c r="VWN89" s="235"/>
      <c r="VWO89" s="235"/>
      <c r="VWP89" s="99"/>
      <c r="VWQ89" s="235"/>
      <c r="VWR89" s="235"/>
      <c r="VWS89" s="235"/>
      <c r="VWT89" s="226"/>
      <c r="VWU89" s="230"/>
      <c r="VWV89" s="227"/>
      <c r="VWW89" s="250"/>
      <c r="VWX89" s="235"/>
      <c r="VWY89" s="235"/>
      <c r="VWZ89" s="235"/>
      <c r="VXA89" s="235"/>
      <c r="VXB89" s="231"/>
      <c r="VXC89" s="231"/>
      <c r="VXD89" s="232"/>
      <c r="VXE89" s="235"/>
      <c r="VXF89" s="231"/>
      <c r="VXG89" s="231"/>
      <c r="VXH89" s="231"/>
      <c r="VXI89" s="231"/>
      <c r="VXJ89" s="247"/>
      <c r="VXK89" s="250"/>
      <c r="VXL89" s="235"/>
      <c r="VXM89" s="235"/>
      <c r="VXN89" s="235"/>
      <c r="VXO89" s="99"/>
      <c r="VXP89" s="235"/>
      <c r="VXQ89" s="235"/>
      <c r="VXR89" s="235"/>
      <c r="VXS89" s="226"/>
      <c r="VXT89" s="230"/>
      <c r="VXU89" s="227"/>
      <c r="VXV89" s="250"/>
      <c r="VXW89" s="235"/>
      <c r="VXX89" s="235"/>
      <c r="VXY89" s="235"/>
      <c r="VXZ89" s="235"/>
      <c r="VYA89" s="231"/>
      <c r="VYB89" s="231"/>
      <c r="VYC89" s="232"/>
      <c r="VYD89" s="235"/>
      <c r="VYE89" s="231"/>
      <c r="VYF89" s="231"/>
      <c r="VYG89" s="231"/>
      <c r="VYH89" s="231"/>
      <c r="VYI89" s="247"/>
      <c r="VYJ89" s="250"/>
      <c r="VYK89" s="235"/>
      <c r="VYL89" s="235"/>
      <c r="VYM89" s="235"/>
      <c r="VYN89" s="99"/>
      <c r="VYO89" s="235"/>
      <c r="VYP89" s="235"/>
      <c r="VYQ89" s="235"/>
      <c r="VYR89" s="226"/>
      <c r="VYS89" s="230"/>
      <c r="VYT89" s="227"/>
      <c r="VYU89" s="250"/>
      <c r="VYV89" s="235"/>
      <c r="VYW89" s="235"/>
      <c r="VYX89" s="235"/>
      <c r="VYY89" s="235"/>
      <c r="VYZ89" s="231"/>
      <c r="VZA89" s="231"/>
      <c r="VZB89" s="232"/>
      <c r="VZC89" s="235"/>
      <c r="VZD89" s="231"/>
      <c r="VZE89" s="231"/>
      <c r="VZF89" s="231"/>
      <c r="VZG89" s="231"/>
      <c r="VZH89" s="247"/>
      <c r="VZI89" s="250"/>
      <c r="VZJ89" s="235"/>
      <c r="VZK89" s="235"/>
      <c r="VZL89" s="235"/>
      <c r="VZM89" s="99"/>
      <c r="VZN89" s="235"/>
      <c r="VZO89" s="235"/>
      <c r="VZP89" s="235"/>
      <c r="VZQ89" s="226"/>
      <c r="VZR89" s="230"/>
      <c r="VZS89" s="227"/>
      <c r="VZT89" s="250"/>
      <c r="VZU89" s="235"/>
      <c r="VZV89" s="235"/>
      <c r="VZW89" s="235"/>
      <c r="VZX89" s="235"/>
      <c r="VZY89" s="231"/>
      <c r="VZZ89" s="231"/>
      <c r="WAA89" s="232"/>
      <c r="WAB89" s="235"/>
      <c r="WAC89" s="231"/>
      <c r="WAD89" s="231"/>
      <c r="WAE89" s="231"/>
      <c r="WAF89" s="231"/>
      <c r="WAG89" s="247"/>
      <c r="WAH89" s="250"/>
      <c r="WAI89" s="235"/>
      <c r="WAJ89" s="235"/>
      <c r="WAK89" s="235"/>
      <c r="WAL89" s="99"/>
      <c r="WAM89" s="235"/>
      <c r="WAN89" s="235"/>
      <c r="WAO89" s="235"/>
      <c r="WAP89" s="226"/>
      <c r="WAQ89" s="230"/>
      <c r="WAR89" s="227"/>
      <c r="WAS89" s="250"/>
      <c r="WAT89" s="235"/>
      <c r="WAU89" s="235"/>
      <c r="WAV89" s="235"/>
      <c r="WAW89" s="235"/>
      <c r="WAX89" s="231"/>
      <c r="WAY89" s="231"/>
      <c r="WAZ89" s="232"/>
      <c r="WBA89" s="235"/>
      <c r="WBB89" s="231"/>
      <c r="WBC89" s="231"/>
      <c r="WBD89" s="231"/>
      <c r="WBE89" s="231"/>
      <c r="WBF89" s="247"/>
      <c r="WBG89" s="250"/>
      <c r="WBH89" s="235"/>
      <c r="WBI89" s="235"/>
      <c r="WBJ89" s="235"/>
      <c r="WBK89" s="99"/>
      <c r="WBL89" s="235"/>
      <c r="WBM89" s="235"/>
      <c r="WBN89" s="235"/>
      <c r="WBO89" s="226"/>
      <c r="WBP89" s="230"/>
      <c r="WBQ89" s="227"/>
      <c r="WBR89" s="250"/>
      <c r="WBS89" s="235"/>
      <c r="WBT89" s="235"/>
      <c r="WBU89" s="235"/>
      <c r="WBV89" s="235"/>
      <c r="WBW89" s="231"/>
      <c r="WBX89" s="231"/>
      <c r="WBY89" s="232"/>
      <c r="WBZ89" s="235"/>
      <c r="WCA89" s="231"/>
      <c r="WCB89" s="231"/>
      <c r="WCC89" s="231"/>
      <c r="WCD89" s="231"/>
      <c r="WCE89" s="247"/>
      <c r="WCF89" s="250"/>
      <c r="WCG89" s="235"/>
      <c r="WCH89" s="235"/>
      <c r="WCI89" s="235"/>
      <c r="WCJ89" s="99"/>
      <c r="WCK89" s="235"/>
      <c r="WCL89" s="235"/>
      <c r="WCM89" s="235"/>
      <c r="WCN89" s="226"/>
      <c r="WCO89" s="230"/>
      <c r="WCP89" s="227"/>
      <c r="WCQ89" s="250"/>
      <c r="WCR89" s="235"/>
      <c r="WCS89" s="235"/>
      <c r="WCT89" s="235"/>
      <c r="WCU89" s="235"/>
      <c r="WCV89" s="231"/>
      <c r="WCW89" s="231"/>
      <c r="WCX89" s="232"/>
      <c r="WCY89" s="235"/>
      <c r="WCZ89" s="231"/>
      <c r="WDA89" s="231"/>
      <c r="WDB89" s="231"/>
      <c r="WDC89" s="231"/>
      <c r="WDD89" s="247"/>
      <c r="WDE89" s="250"/>
      <c r="WDF89" s="235"/>
      <c r="WDG89" s="235"/>
      <c r="WDH89" s="235"/>
      <c r="WDI89" s="99"/>
      <c r="WDJ89" s="235"/>
      <c r="WDK89" s="235"/>
      <c r="WDL89" s="235"/>
      <c r="WDM89" s="226"/>
      <c r="WDN89" s="230"/>
      <c r="WDO89" s="227"/>
      <c r="WDP89" s="250"/>
      <c r="WDQ89" s="235"/>
      <c r="WDR89" s="235"/>
      <c r="WDS89" s="235"/>
      <c r="WDT89" s="235"/>
      <c r="WDU89" s="231"/>
      <c r="WDV89" s="231"/>
      <c r="WDW89" s="232"/>
      <c r="WDX89" s="235"/>
      <c r="WDY89" s="231"/>
      <c r="WDZ89" s="231"/>
      <c r="WEA89" s="231"/>
      <c r="WEB89" s="231"/>
      <c r="WEC89" s="247"/>
      <c r="WED89" s="250"/>
      <c r="WEE89" s="235"/>
      <c r="WEF89" s="235"/>
      <c r="WEG89" s="235"/>
      <c r="WEH89" s="99"/>
      <c r="WEI89" s="235"/>
      <c r="WEJ89" s="235"/>
      <c r="WEK89" s="235"/>
      <c r="WEL89" s="226"/>
      <c r="WEM89" s="230"/>
      <c r="WEN89" s="227"/>
      <c r="WEO89" s="250"/>
      <c r="WEP89" s="235"/>
      <c r="WEQ89" s="235"/>
      <c r="WER89" s="235"/>
      <c r="WES89" s="235"/>
      <c r="WET89" s="231"/>
      <c r="WEU89" s="231"/>
      <c r="WEV89" s="232"/>
      <c r="WEW89" s="235"/>
      <c r="WEX89" s="231"/>
      <c r="WEY89" s="231"/>
      <c r="WEZ89" s="231"/>
      <c r="WFA89" s="231"/>
      <c r="WFB89" s="247"/>
      <c r="WFC89" s="250"/>
      <c r="WFD89" s="235"/>
      <c r="WFE89" s="235"/>
      <c r="WFF89" s="235"/>
      <c r="WFG89" s="99"/>
      <c r="WFH89" s="235"/>
      <c r="WFI89" s="235"/>
      <c r="WFJ89" s="235"/>
      <c r="WFK89" s="226"/>
      <c r="WFL89" s="230"/>
      <c r="WFM89" s="227"/>
      <c r="WFN89" s="250"/>
      <c r="WFO89" s="235"/>
      <c r="WFP89" s="235"/>
      <c r="WFQ89" s="235"/>
      <c r="WFR89" s="235"/>
      <c r="WFS89" s="231"/>
      <c r="WFT89" s="231"/>
      <c r="WFU89" s="232"/>
      <c r="WFV89" s="235"/>
      <c r="WFW89" s="231"/>
      <c r="WFX89" s="231"/>
      <c r="WFY89" s="231"/>
      <c r="WFZ89" s="231"/>
      <c r="WGA89" s="247"/>
      <c r="WGB89" s="250"/>
      <c r="WGC89" s="235"/>
      <c r="WGD89" s="235"/>
      <c r="WGE89" s="235"/>
      <c r="WGF89" s="99"/>
      <c r="WGG89" s="235"/>
      <c r="WGH89" s="235"/>
      <c r="WGI89" s="235"/>
      <c r="WGJ89" s="226"/>
      <c r="WGK89" s="230"/>
      <c r="WGL89" s="227"/>
      <c r="WGM89" s="250"/>
      <c r="WGN89" s="235"/>
      <c r="WGO89" s="235"/>
      <c r="WGP89" s="235"/>
      <c r="WGQ89" s="235"/>
      <c r="WGR89" s="231"/>
      <c r="WGS89" s="231"/>
      <c r="WGT89" s="232"/>
      <c r="WGU89" s="235"/>
      <c r="WGV89" s="231"/>
      <c r="WGW89" s="231"/>
      <c r="WGX89" s="231"/>
      <c r="WGY89" s="231"/>
      <c r="WGZ89" s="247"/>
      <c r="WHA89" s="250"/>
      <c r="WHB89" s="235"/>
      <c r="WHC89" s="235"/>
      <c r="WHD89" s="235"/>
      <c r="WHE89" s="99"/>
      <c r="WHF89" s="235"/>
      <c r="WHG89" s="235"/>
      <c r="WHH89" s="235"/>
      <c r="WHI89" s="226"/>
      <c r="WHJ89" s="230"/>
      <c r="WHK89" s="227"/>
      <c r="WHL89" s="250"/>
      <c r="WHM89" s="235"/>
      <c r="WHN89" s="235"/>
      <c r="WHO89" s="235"/>
      <c r="WHP89" s="235"/>
      <c r="WHQ89" s="231"/>
      <c r="WHR89" s="231"/>
      <c r="WHS89" s="232"/>
      <c r="WHT89" s="235"/>
      <c r="WHU89" s="231"/>
      <c r="WHV89" s="231"/>
      <c r="WHW89" s="231"/>
      <c r="WHX89" s="231"/>
      <c r="WHY89" s="247"/>
      <c r="WHZ89" s="250"/>
      <c r="WIA89" s="235"/>
      <c r="WIB89" s="235"/>
      <c r="WIC89" s="235"/>
      <c r="WID89" s="99"/>
      <c r="WIE89" s="235"/>
      <c r="WIF89" s="235"/>
      <c r="WIG89" s="235"/>
      <c r="WIH89" s="226"/>
      <c r="WII89" s="230"/>
      <c r="WIJ89" s="227"/>
      <c r="WIK89" s="250"/>
      <c r="WIL89" s="235"/>
      <c r="WIM89" s="235"/>
      <c r="WIN89" s="235"/>
      <c r="WIO89" s="235"/>
      <c r="WIP89" s="231"/>
      <c r="WIQ89" s="231"/>
      <c r="WIR89" s="232"/>
      <c r="WIS89" s="235"/>
      <c r="WIT89" s="231"/>
      <c r="WIU89" s="231"/>
      <c r="WIV89" s="231"/>
      <c r="WIW89" s="231"/>
      <c r="WIX89" s="247"/>
      <c r="WIY89" s="250"/>
      <c r="WIZ89" s="235"/>
      <c r="WJA89" s="235"/>
      <c r="WJB89" s="235"/>
      <c r="WJC89" s="99"/>
      <c r="WJD89" s="235"/>
      <c r="WJE89" s="235"/>
      <c r="WJF89" s="235"/>
      <c r="WJG89" s="226"/>
      <c r="WJH89" s="230"/>
      <c r="WJI89" s="227"/>
      <c r="WJJ89" s="250"/>
      <c r="WJK89" s="235"/>
      <c r="WJL89" s="235"/>
      <c r="WJM89" s="235"/>
      <c r="WJN89" s="235"/>
      <c r="WJO89" s="231"/>
      <c r="WJP89" s="231"/>
      <c r="WJQ89" s="232"/>
      <c r="WJR89" s="235"/>
      <c r="WJS89" s="231"/>
      <c r="WJT89" s="231"/>
      <c r="WJU89" s="231"/>
      <c r="WJV89" s="231"/>
      <c r="WJW89" s="247"/>
      <c r="WJX89" s="250"/>
      <c r="WJY89" s="235"/>
      <c r="WJZ89" s="235"/>
      <c r="WKA89" s="235"/>
      <c r="WKB89" s="99"/>
      <c r="WKC89" s="235"/>
      <c r="WKD89" s="235"/>
      <c r="WKE89" s="235"/>
      <c r="WKF89" s="226"/>
      <c r="WKG89" s="230"/>
      <c r="WKH89" s="227"/>
      <c r="WKI89" s="250"/>
      <c r="WKJ89" s="235"/>
      <c r="WKK89" s="235"/>
      <c r="WKL89" s="235"/>
      <c r="WKM89" s="235"/>
      <c r="WKN89" s="231"/>
      <c r="WKO89" s="231"/>
      <c r="WKP89" s="232"/>
      <c r="WKQ89" s="235"/>
      <c r="WKR89" s="231"/>
      <c r="WKS89" s="231"/>
      <c r="WKT89" s="231"/>
      <c r="WKU89" s="231"/>
      <c r="WKV89" s="247"/>
      <c r="WKW89" s="250"/>
      <c r="WKX89" s="235"/>
      <c r="WKY89" s="235"/>
      <c r="WKZ89" s="235"/>
      <c r="WLA89" s="99"/>
      <c r="WLB89" s="235"/>
      <c r="WLC89" s="235"/>
      <c r="WLD89" s="235"/>
      <c r="WLE89" s="226"/>
      <c r="WLF89" s="230"/>
      <c r="WLG89" s="227"/>
      <c r="WLH89" s="250"/>
      <c r="WLI89" s="235"/>
      <c r="WLJ89" s="235"/>
      <c r="WLK89" s="235"/>
      <c r="WLL89" s="235"/>
      <c r="WLM89" s="231"/>
      <c r="WLN89" s="231"/>
      <c r="WLO89" s="232"/>
      <c r="WLP89" s="235"/>
      <c r="WLQ89" s="231"/>
      <c r="WLR89" s="231"/>
      <c r="WLS89" s="231"/>
      <c r="WLT89" s="231"/>
      <c r="WLU89" s="247"/>
      <c r="WLV89" s="250"/>
      <c r="WLW89" s="235"/>
      <c r="WLX89" s="235"/>
      <c r="WLY89" s="235"/>
      <c r="WLZ89" s="99"/>
      <c r="WMA89" s="235"/>
      <c r="WMB89" s="235"/>
      <c r="WMC89" s="235"/>
      <c r="WMD89" s="226"/>
      <c r="WME89" s="230"/>
      <c r="WMF89" s="227"/>
      <c r="WMG89" s="250"/>
      <c r="WMH89" s="235"/>
      <c r="WMI89" s="235"/>
      <c r="WMJ89" s="235"/>
      <c r="WMK89" s="235"/>
      <c r="WML89" s="231"/>
      <c r="WMM89" s="231"/>
      <c r="WMN89" s="232"/>
      <c r="WMO89" s="235"/>
      <c r="WMP89" s="231"/>
      <c r="WMQ89" s="231"/>
      <c r="WMR89" s="231"/>
      <c r="WMS89" s="231"/>
      <c r="WMT89" s="247"/>
      <c r="WMU89" s="250"/>
      <c r="WMV89" s="235"/>
      <c r="WMW89" s="235"/>
      <c r="WMX89" s="235"/>
      <c r="WMY89" s="99"/>
      <c r="WMZ89" s="235"/>
      <c r="WNA89" s="235"/>
      <c r="WNB89" s="235"/>
      <c r="WNC89" s="226"/>
      <c r="WND89" s="230"/>
      <c r="WNE89" s="227"/>
      <c r="WNF89" s="250"/>
      <c r="WNG89" s="235"/>
      <c r="WNH89" s="235"/>
      <c r="WNI89" s="235"/>
      <c r="WNJ89" s="235"/>
      <c r="WNK89" s="231"/>
      <c r="WNL89" s="231"/>
      <c r="WNM89" s="232"/>
      <c r="WNN89" s="235"/>
      <c r="WNO89" s="231"/>
      <c r="WNP89" s="231"/>
      <c r="WNQ89" s="231"/>
      <c r="WNR89" s="231"/>
      <c r="WNS89" s="247"/>
      <c r="WNT89" s="250"/>
      <c r="WNU89" s="235"/>
      <c r="WNV89" s="235"/>
      <c r="WNW89" s="235"/>
      <c r="WNX89" s="99"/>
      <c r="WNY89" s="235"/>
      <c r="WNZ89" s="235"/>
      <c r="WOA89" s="235"/>
      <c r="WOB89" s="226"/>
      <c r="WOC89" s="230"/>
      <c r="WOD89" s="227"/>
      <c r="WOE89" s="250"/>
      <c r="WOF89" s="235"/>
      <c r="WOG89" s="235"/>
      <c r="WOH89" s="235"/>
      <c r="WOI89" s="235"/>
      <c r="WOJ89" s="231"/>
      <c r="WOK89" s="231"/>
      <c r="WOL89" s="232"/>
      <c r="WOM89" s="235"/>
      <c r="WON89" s="231"/>
      <c r="WOO89" s="231"/>
      <c r="WOP89" s="231"/>
      <c r="WOQ89" s="231"/>
      <c r="WOR89" s="247"/>
      <c r="WOS89" s="250"/>
      <c r="WOT89" s="235"/>
      <c r="WOU89" s="235"/>
      <c r="WOV89" s="235"/>
      <c r="WOW89" s="99"/>
      <c r="WOX89" s="235"/>
      <c r="WOY89" s="235"/>
      <c r="WOZ89" s="235"/>
      <c r="WPA89" s="226"/>
      <c r="WPB89" s="230"/>
      <c r="WPC89" s="227"/>
      <c r="WPD89" s="250"/>
      <c r="WPE89" s="235"/>
      <c r="WPF89" s="235"/>
      <c r="WPG89" s="235"/>
      <c r="WPH89" s="235"/>
      <c r="WPI89" s="231"/>
      <c r="WPJ89" s="231"/>
      <c r="WPK89" s="232"/>
      <c r="WPL89" s="235"/>
      <c r="WPM89" s="231"/>
      <c r="WPN89" s="231"/>
      <c r="WPO89" s="231"/>
      <c r="WPP89" s="231"/>
      <c r="WPQ89" s="247"/>
      <c r="WPR89" s="250"/>
      <c r="WPS89" s="235"/>
      <c r="WPT89" s="235"/>
      <c r="WPU89" s="235"/>
      <c r="WPV89" s="99"/>
      <c r="WPW89" s="235"/>
      <c r="WPX89" s="235"/>
      <c r="WPY89" s="235"/>
      <c r="WPZ89" s="226"/>
      <c r="WQA89" s="230"/>
      <c r="WQB89" s="227"/>
      <c r="WQC89" s="250"/>
      <c r="WQD89" s="235"/>
      <c r="WQE89" s="235"/>
      <c r="WQF89" s="235"/>
      <c r="WQG89" s="235"/>
      <c r="WQH89" s="231"/>
      <c r="WQI89" s="231"/>
      <c r="WQJ89" s="232"/>
      <c r="WQK89" s="235"/>
      <c r="WQL89" s="231"/>
      <c r="WQM89" s="231"/>
      <c r="WQN89" s="231"/>
      <c r="WQO89" s="231"/>
      <c r="WQP89" s="247"/>
      <c r="WQQ89" s="250"/>
      <c r="WQR89" s="235"/>
      <c r="WQS89" s="235"/>
      <c r="WQT89" s="235"/>
      <c r="WQU89" s="99"/>
      <c r="WQV89" s="235"/>
      <c r="WQW89" s="235"/>
      <c r="WQX89" s="235"/>
      <c r="WQY89" s="226"/>
      <c r="WQZ89" s="230"/>
      <c r="WRA89" s="227"/>
      <c r="WRB89" s="250"/>
      <c r="WRC89" s="235"/>
      <c r="WRD89" s="235"/>
      <c r="WRE89" s="235"/>
      <c r="WRF89" s="235"/>
      <c r="WRG89" s="231"/>
      <c r="WRH89" s="231"/>
      <c r="WRI89" s="232"/>
      <c r="WRJ89" s="235"/>
      <c r="WRK89" s="231"/>
      <c r="WRL89" s="231"/>
      <c r="WRM89" s="231"/>
      <c r="WRN89" s="231"/>
      <c r="WRO89" s="247"/>
      <c r="WRP89" s="250"/>
      <c r="WRQ89" s="235"/>
      <c r="WRR89" s="235"/>
      <c r="WRS89" s="235"/>
      <c r="WRT89" s="99"/>
      <c r="WRU89" s="235"/>
      <c r="WRV89" s="235"/>
      <c r="WRW89" s="235"/>
      <c r="WRX89" s="226"/>
      <c r="WRY89" s="230"/>
      <c r="WRZ89" s="227"/>
      <c r="WSA89" s="250"/>
      <c r="WSB89" s="235"/>
      <c r="WSC89" s="235"/>
      <c r="WSD89" s="235"/>
      <c r="WSE89" s="235"/>
      <c r="WSF89" s="231"/>
      <c r="WSG89" s="231"/>
      <c r="WSH89" s="232"/>
      <c r="WSI89" s="235"/>
      <c r="WSJ89" s="231"/>
      <c r="WSK89" s="231"/>
      <c r="WSL89" s="231"/>
      <c r="WSM89" s="231"/>
      <c r="WSN89" s="247"/>
      <c r="WSO89" s="250"/>
      <c r="WSP89" s="235"/>
      <c r="WSQ89" s="235"/>
      <c r="WSR89" s="235"/>
      <c r="WSS89" s="99"/>
      <c r="WST89" s="235"/>
      <c r="WSU89" s="235"/>
      <c r="WSV89" s="235"/>
      <c r="WSW89" s="226"/>
      <c r="WSX89" s="230"/>
      <c r="WSY89" s="227"/>
      <c r="WSZ89" s="250"/>
      <c r="WTA89" s="235"/>
      <c r="WTB89" s="235"/>
      <c r="WTC89" s="235"/>
      <c r="WTD89" s="235"/>
      <c r="WTE89" s="231"/>
      <c r="WTF89" s="231"/>
      <c r="WTG89" s="232"/>
      <c r="WTH89" s="235"/>
      <c r="WTI89" s="231"/>
      <c r="WTJ89" s="231"/>
      <c r="WTK89" s="231"/>
      <c r="WTL89" s="231"/>
      <c r="WTM89" s="247"/>
      <c r="WTN89" s="250"/>
      <c r="WTO89" s="235"/>
      <c r="WTP89" s="235"/>
      <c r="WTQ89" s="235"/>
      <c r="WTR89" s="99"/>
      <c r="WTS89" s="235"/>
      <c r="WTT89" s="235"/>
      <c r="WTU89" s="235"/>
      <c r="WTV89" s="226"/>
      <c r="WTW89" s="230"/>
      <c r="WTX89" s="227"/>
      <c r="WTY89" s="250"/>
      <c r="WTZ89" s="235"/>
      <c r="WUA89" s="235"/>
      <c r="WUB89" s="235"/>
      <c r="WUC89" s="235"/>
      <c r="WUD89" s="231"/>
      <c r="WUE89" s="231"/>
      <c r="WUF89" s="232"/>
      <c r="WUG89" s="235"/>
      <c r="WUH89" s="231"/>
      <c r="WUI89" s="231"/>
      <c r="WUJ89" s="231"/>
      <c r="WUK89" s="231"/>
      <c r="WUL89" s="247"/>
      <c r="WUM89" s="250"/>
      <c r="WUN89" s="235"/>
      <c r="WUO89" s="235"/>
      <c r="WUP89" s="235"/>
      <c r="WUQ89" s="99"/>
      <c r="WUR89" s="235"/>
      <c r="WUS89" s="235"/>
      <c r="WUT89" s="235"/>
      <c r="WUU89" s="226"/>
      <c r="WUV89" s="230"/>
      <c r="WUW89" s="227"/>
      <c r="WUX89" s="250"/>
      <c r="WUY89" s="235"/>
      <c r="WUZ89" s="235"/>
      <c r="WVA89" s="235"/>
      <c r="WVB89" s="235"/>
      <c r="WVC89" s="231"/>
      <c r="WVD89" s="231"/>
      <c r="WVE89" s="232"/>
      <c r="WVF89" s="235"/>
      <c r="WVG89" s="231"/>
      <c r="WVH89" s="231"/>
      <c r="WVI89" s="231"/>
      <c r="WVJ89" s="231"/>
      <c r="WVK89" s="247"/>
      <c r="WVL89" s="250"/>
      <c r="WVM89" s="235"/>
      <c r="WVN89" s="235"/>
      <c r="WVO89" s="235"/>
      <c r="WVP89" s="99"/>
      <c r="WVQ89" s="235"/>
      <c r="WVR89" s="235"/>
      <c r="WVS89" s="235"/>
      <c r="WVT89" s="226"/>
      <c r="WVU89" s="230"/>
      <c r="WVV89" s="227"/>
      <c r="WVW89" s="250"/>
      <c r="WVX89" s="235"/>
      <c r="WVY89" s="235"/>
      <c r="WVZ89" s="235"/>
      <c r="WWA89" s="235"/>
      <c r="WWB89" s="231"/>
      <c r="WWC89" s="231"/>
      <c r="WWD89" s="232"/>
      <c r="WWE89" s="235"/>
      <c r="WWF89" s="231"/>
      <c r="WWG89" s="231"/>
      <c r="WWH89" s="231"/>
      <c r="WWI89" s="231"/>
      <c r="WWJ89" s="247"/>
      <c r="WWK89" s="250"/>
      <c r="WWL89" s="235"/>
      <c r="WWM89" s="235"/>
      <c r="WWN89" s="235"/>
      <c r="WWO89" s="99"/>
      <c r="WWP89" s="235"/>
      <c r="WWQ89" s="235"/>
      <c r="WWR89" s="235"/>
      <c r="WWS89" s="226"/>
      <c r="WWT89" s="230"/>
      <c r="WWU89" s="227"/>
      <c r="WWV89" s="250"/>
      <c r="WWW89" s="235"/>
      <c r="WWX89" s="235"/>
      <c r="WWY89" s="235"/>
      <c r="WWZ89" s="235"/>
      <c r="WXA89" s="231"/>
      <c r="WXB89" s="231"/>
      <c r="WXC89" s="232"/>
      <c r="WXD89" s="235"/>
      <c r="WXE89" s="231"/>
      <c r="WXF89" s="231"/>
      <c r="WXG89" s="231"/>
      <c r="WXH89" s="231"/>
      <c r="WXI89" s="247"/>
      <c r="WXJ89" s="250"/>
      <c r="WXK89" s="235"/>
      <c r="WXL89" s="235"/>
      <c r="WXM89" s="235"/>
      <c r="WXN89" s="99"/>
      <c r="WXO89" s="235"/>
      <c r="WXP89" s="235"/>
      <c r="WXQ89" s="235"/>
      <c r="WXR89" s="226"/>
      <c r="WXS89" s="230"/>
      <c r="WXT89" s="227"/>
      <c r="WXU89" s="250"/>
      <c r="WXV89" s="235"/>
      <c r="WXW89" s="235"/>
      <c r="WXX89" s="235"/>
      <c r="WXY89" s="235"/>
      <c r="WXZ89" s="231"/>
      <c r="WYA89" s="231"/>
      <c r="WYB89" s="232"/>
      <c r="WYC89" s="235"/>
      <c r="WYD89" s="231"/>
      <c r="WYE89" s="231"/>
      <c r="WYF89" s="231"/>
      <c r="WYG89" s="231"/>
      <c r="WYH89" s="247"/>
      <c r="WYI89" s="250"/>
      <c r="WYJ89" s="235"/>
      <c r="WYK89" s="235"/>
      <c r="WYL89" s="235"/>
      <c r="WYM89" s="99"/>
      <c r="WYN89" s="235"/>
      <c r="WYO89" s="235"/>
      <c r="WYP89" s="235"/>
      <c r="WYQ89" s="226"/>
      <c r="WYR89" s="230"/>
      <c r="WYS89" s="227"/>
      <c r="WYT89" s="250"/>
      <c r="WYU89" s="235"/>
      <c r="WYV89" s="235"/>
      <c r="WYW89" s="235"/>
      <c r="WYX89" s="235"/>
      <c r="WYY89" s="231"/>
      <c r="WYZ89" s="231"/>
      <c r="WZA89" s="232"/>
      <c r="WZB89" s="235"/>
      <c r="WZC89" s="231"/>
      <c r="WZD89" s="231"/>
      <c r="WZE89" s="231"/>
      <c r="WZF89" s="231"/>
      <c r="WZG89" s="247"/>
      <c r="WZH89" s="250"/>
      <c r="WZI89" s="235"/>
      <c r="WZJ89" s="235"/>
      <c r="WZK89" s="235"/>
      <c r="WZL89" s="99"/>
      <c r="WZM89" s="235"/>
      <c r="WZN89" s="235"/>
      <c r="WZO89" s="235"/>
      <c r="WZP89" s="226"/>
      <c r="WZQ89" s="230"/>
      <c r="WZR89" s="227"/>
      <c r="WZS89" s="250"/>
      <c r="WZT89" s="235"/>
      <c r="WZU89" s="235"/>
      <c r="WZV89" s="235"/>
      <c r="WZW89" s="235"/>
      <c r="WZX89" s="231"/>
      <c r="WZY89" s="231"/>
      <c r="WZZ89" s="232"/>
      <c r="XAA89" s="235"/>
      <c r="XAB89" s="231"/>
      <c r="XAC89" s="231"/>
      <c r="XAD89" s="231"/>
      <c r="XAE89" s="231"/>
      <c r="XAF89" s="247"/>
      <c r="XAG89" s="250"/>
      <c r="XAH89" s="235"/>
      <c r="XAI89" s="235"/>
      <c r="XAJ89" s="235"/>
      <c r="XAK89" s="99"/>
      <c r="XAL89" s="235"/>
      <c r="XAM89" s="235"/>
      <c r="XAN89" s="235"/>
      <c r="XAO89" s="226"/>
      <c r="XAP89" s="230"/>
      <c r="XAQ89" s="227"/>
      <c r="XAR89" s="250"/>
      <c r="XAS89" s="235"/>
      <c r="XAT89" s="235"/>
      <c r="XAU89" s="235"/>
      <c r="XAV89" s="235"/>
      <c r="XAW89" s="231"/>
      <c r="XAX89" s="231"/>
      <c r="XAY89" s="232"/>
      <c r="XAZ89" s="235"/>
      <c r="XBA89" s="231"/>
      <c r="XBB89" s="231"/>
      <c r="XBC89" s="231"/>
      <c r="XBD89" s="231"/>
      <c r="XBE89" s="247"/>
      <c r="XBF89" s="250"/>
      <c r="XBG89" s="235"/>
      <c r="XBH89" s="235"/>
      <c r="XBI89" s="235"/>
      <c r="XBJ89" s="99"/>
      <c r="XBK89" s="235"/>
      <c r="XBL89" s="235"/>
      <c r="XBM89" s="235"/>
      <c r="XBN89" s="226"/>
      <c r="XBO89" s="230"/>
      <c r="XBP89" s="227"/>
      <c r="XBQ89" s="250"/>
      <c r="XBR89" s="235"/>
      <c r="XBS89" s="235"/>
      <c r="XBT89" s="235"/>
      <c r="XBU89" s="235"/>
      <c r="XBV89" s="231"/>
      <c r="XBW89" s="231"/>
      <c r="XBX89" s="232"/>
      <c r="XBY89" s="235"/>
      <c r="XBZ89" s="231"/>
      <c r="XCA89" s="231"/>
      <c r="XCB89" s="231"/>
      <c r="XCC89" s="231"/>
      <c r="XCD89" s="247"/>
      <c r="XCE89" s="250"/>
      <c r="XCF89" s="235"/>
      <c r="XCG89" s="235"/>
      <c r="XCH89" s="235"/>
      <c r="XCI89" s="99"/>
      <c r="XCJ89" s="235"/>
      <c r="XCK89" s="235"/>
      <c r="XCL89" s="235"/>
      <c r="XCM89" s="226"/>
      <c r="XCN89" s="230"/>
      <c r="XCO89" s="227"/>
      <c r="XCP89" s="250"/>
      <c r="XCQ89" s="235"/>
      <c r="XCR89" s="235"/>
      <c r="XCS89" s="235"/>
      <c r="XCT89" s="235"/>
      <c r="XCU89" s="231"/>
      <c r="XCV89" s="231"/>
      <c r="XCW89" s="232"/>
      <c r="XCX89" s="235"/>
      <c r="XCY89" s="231"/>
      <c r="XCZ89" s="231"/>
      <c r="XDA89" s="231"/>
      <c r="XDB89" s="231"/>
      <c r="XDC89" s="247"/>
      <c r="XDD89" s="250"/>
      <c r="XDE89" s="235"/>
      <c r="XDF89" s="235"/>
      <c r="XDG89" s="235"/>
      <c r="XDH89" s="99"/>
      <c r="XDI89" s="235"/>
      <c r="XDJ89" s="235"/>
      <c r="XDK89" s="235"/>
      <c r="XDL89" s="226"/>
      <c r="XDM89" s="230"/>
      <c r="XDN89" s="227"/>
      <c r="XDO89" s="250"/>
      <c r="XDP89" s="235"/>
      <c r="XDQ89" s="235"/>
      <c r="XDR89" s="235"/>
      <c r="XDS89" s="235"/>
      <c r="XDT89" s="231"/>
      <c r="XDU89" s="231"/>
      <c r="XDV89" s="232"/>
      <c r="XDW89" s="235"/>
      <c r="XDX89" s="231"/>
      <c r="XDY89" s="231"/>
      <c r="XDZ89" s="231"/>
      <c r="XEA89" s="231"/>
      <c r="XEB89" s="247"/>
      <c r="XEC89" s="250"/>
      <c r="XED89" s="235"/>
      <c r="XEE89" s="235"/>
      <c r="XEF89" s="235"/>
      <c r="XEG89" s="99"/>
      <c r="XEH89" s="235"/>
      <c r="XEI89" s="235"/>
      <c r="XEJ89" s="235"/>
      <c r="XEK89" s="226"/>
      <c r="XEL89" s="230"/>
      <c r="XEM89" s="227"/>
      <c r="XEN89" s="250"/>
      <c r="XEO89" s="235"/>
      <c r="XEP89" s="235"/>
      <c r="XEQ89" s="235"/>
      <c r="XER89" s="235"/>
      <c r="XES89" s="231"/>
      <c r="XET89" s="231"/>
      <c r="XEU89" s="232"/>
      <c r="XEV89" s="235"/>
      <c r="XEW89" s="231"/>
      <c r="XEX89" s="231"/>
      <c r="XEY89" s="231"/>
      <c r="XEZ89" s="231"/>
      <c r="XFA89" s="247"/>
      <c r="XFB89" s="250"/>
    </row>
    <row r="90" spans="1:16382" ht="25.5" x14ac:dyDescent="0.2">
      <c r="A90" s="96">
        <v>43192</v>
      </c>
      <c r="B90" s="79" t="s">
        <v>2367</v>
      </c>
      <c r="C90" s="79" t="s">
        <v>2189</v>
      </c>
      <c r="D90" s="79" t="s">
        <v>140</v>
      </c>
      <c r="E90" s="79" t="s">
        <v>2860</v>
      </c>
      <c r="F90" s="60"/>
      <c r="G90" s="98" t="s">
        <v>382</v>
      </c>
      <c r="H90" s="97" t="s">
        <v>408</v>
      </c>
      <c r="I90" s="97" t="str">
        <f t="shared" si="8"/>
        <v>TX</v>
      </c>
      <c r="J90" s="97" t="str">
        <f t="shared" si="9"/>
        <v>MX</v>
      </c>
      <c r="K90" s="104" t="str">
        <f t="shared" si="10"/>
        <v>South Central, Mexico</v>
      </c>
      <c r="L90" s="97" t="str">
        <f>INDEX('State '!$A$1:$C$62,MATCH($I90,'State '!$B:$B,0),3)</f>
        <v>South Central</v>
      </c>
      <c r="M90" s="97" t="str">
        <f>INDEX('State '!$A$1:$C$62,MATCH($J90,'State '!$B:$B,0),3)</f>
        <v>Mexico</v>
      </c>
      <c r="N90" s="97"/>
      <c r="O90" s="144">
        <v>55</v>
      </c>
      <c r="P90" s="175"/>
      <c r="Q90" s="145">
        <v>70</v>
      </c>
      <c r="R90" s="98">
        <v>30</v>
      </c>
      <c r="S90" s="97" t="s">
        <v>135</v>
      </c>
      <c r="T90" s="97" t="s">
        <v>381</v>
      </c>
      <c r="U90" s="97" t="s">
        <v>382</v>
      </c>
      <c r="V90" s="97" t="s">
        <v>2177</v>
      </c>
      <c r="W90" s="79" t="s">
        <v>2868</v>
      </c>
      <c r="X90" s="79"/>
      <c r="Y90" s="136"/>
      <c r="Z90" s="17"/>
    </row>
    <row r="91" spans="1:16382" ht="232.15" customHeight="1" x14ac:dyDescent="0.2">
      <c r="A91" s="96">
        <v>45833</v>
      </c>
      <c r="B91" s="79" t="s">
        <v>3537</v>
      </c>
      <c r="C91" s="79" t="s">
        <v>2896</v>
      </c>
      <c r="D91" s="79" t="s">
        <v>140</v>
      </c>
      <c r="E91" s="79" t="s">
        <v>389</v>
      </c>
      <c r="F91" s="60"/>
      <c r="G91" s="98">
        <v>2026</v>
      </c>
      <c r="H91" s="97" t="s">
        <v>7</v>
      </c>
      <c r="I91" s="97" t="str">
        <f t="shared" si="8"/>
        <v>PA</v>
      </c>
      <c r="J91" s="97" t="str">
        <f t="shared" si="9"/>
        <v>PA</v>
      </c>
      <c r="K91" s="104" t="str">
        <f t="shared" si="10"/>
        <v>Northeast</v>
      </c>
      <c r="L91" s="97" t="str">
        <f>INDEX('State '!$A$1:$C$62,MATCH($I91,'State '!$B:$B,0),3)</f>
        <v>Northeast</v>
      </c>
      <c r="M91" s="97" t="str">
        <f>INDEX('State '!$A$1:$C$62,MATCH($J91,'State '!$B:$B,0),3)</f>
        <v>Northeast</v>
      </c>
      <c r="N91" s="97"/>
      <c r="O91" s="144">
        <v>22</v>
      </c>
      <c r="P91" s="175"/>
      <c r="Q91" s="145">
        <v>400</v>
      </c>
      <c r="R91" s="98"/>
      <c r="S91" s="97" t="s">
        <v>138</v>
      </c>
      <c r="T91" s="97" t="s">
        <v>381</v>
      </c>
      <c r="U91" s="97" t="s">
        <v>3538</v>
      </c>
      <c r="V91" s="97" t="s">
        <v>2174</v>
      </c>
      <c r="W91" s="79" t="s">
        <v>3674</v>
      </c>
      <c r="X91" s="79"/>
      <c r="Y91" s="136" t="s">
        <v>3673</v>
      </c>
      <c r="Z91" s="17"/>
    </row>
    <row r="92" spans="1:16382" ht="93" customHeight="1" x14ac:dyDescent="0.2">
      <c r="A92" s="96">
        <v>45724</v>
      </c>
      <c r="B92" s="79" t="s">
        <v>2137</v>
      </c>
      <c r="C92" s="79" t="s">
        <v>2134</v>
      </c>
      <c r="D92" s="79" t="s">
        <v>140</v>
      </c>
      <c r="E92" s="79" t="s">
        <v>389</v>
      </c>
      <c r="F92" s="60"/>
      <c r="G92" s="98">
        <v>2027</v>
      </c>
      <c r="H92" s="97" t="s">
        <v>1978</v>
      </c>
      <c r="I92" s="97" t="str">
        <f t="shared" si="8"/>
        <v>AL</v>
      </c>
      <c r="J92" s="97" t="str">
        <f t="shared" si="9"/>
        <v>FL</v>
      </c>
      <c r="K92" s="104" t="str">
        <f t="shared" si="10"/>
        <v>South Central, Southeast</v>
      </c>
      <c r="L92" s="97" t="str">
        <f>INDEX('State '!$A$1:$C$62,MATCH($I92,'State '!$B:$B,0),3)</f>
        <v>South Central</v>
      </c>
      <c r="M92" s="97" t="str">
        <f>INDEX('State '!$A$1:$C$62,MATCH($J92,'State '!$B:$B,0),3)</f>
        <v>Southeast</v>
      </c>
      <c r="N92" s="97"/>
      <c r="O92" s="144"/>
      <c r="P92" s="175"/>
      <c r="Q92" s="145">
        <v>76</v>
      </c>
      <c r="R92" s="98"/>
      <c r="S92" s="101" t="s">
        <v>135</v>
      </c>
      <c r="T92" s="97" t="s">
        <v>381</v>
      </c>
      <c r="U92" s="97" t="s">
        <v>2110</v>
      </c>
      <c r="V92" s="97" t="s">
        <v>2177</v>
      </c>
      <c r="W92" s="79" t="s">
        <v>3675</v>
      </c>
      <c r="X92" s="79" t="s">
        <v>2817</v>
      </c>
      <c r="Y92" s="136" t="s">
        <v>2834</v>
      </c>
      <c r="Z92" s="17"/>
    </row>
    <row r="93" spans="1:16382" ht="93" customHeight="1" x14ac:dyDescent="0.2">
      <c r="A93" s="96">
        <v>45778</v>
      </c>
      <c r="B93" s="79" t="s">
        <v>3368</v>
      </c>
      <c r="C93" s="79" t="s">
        <v>3369</v>
      </c>
      <c r="D93" s="79" t="s">
        <v>136</v>
      </c>
      <c r="E93" s="79" t="s">
        <v>159</v>
      </c>
      <c r="F93" s="60"/>
      <c r="G93" s="98">
        <v>2031</v>
      </c>
      <c r="H93" s="97" t="s">
        <v>429</v>
      </c>
      <c r="I93" s="97" t="str">
        <f t="shared" si="8"/>
        <v>TX</v>
      </c>
      <c r="J93" s="97" t="str">
        <f t="shared" si="9"/>
        <v>LA</v>
      </c>
      <c r="K93" s="104" t="str">
        <f t="shared" si="10"/>
        <v>South Central</v>
      </c>
      <c r="L93" s="97" t="str">
        <f>INDEX('State '!$A$1:$C$62,MATCH($I93,'State '!$B:$B,0),3)</f>
        <v>South Central</v>
      </c>
      <c r="M93" s="97" t="str">
        <f>INDEX('State '!$A$1:$C$62,MATCH($J93,'State '!$B:$B,0),3)</f>
        <v>South Central</v>
      </c>
      <c r="N93" s="97"/>
      <c r="O93" s="144"/>
      <c r="P93" s="175">
        <v>55.6</v>
      </c>
      <c r="Q93" s="145">
        <v>2700</v>
      </c>
      <c r="R93" s="98">
        <v>48</v>
      </c>
      <c r="S93" s="101" t="s">
        <v>135</v>
      </c>
      <c r="T93" s="97" t="s">
        <v>381</v>
      </c>
      <c r="U93" s="97" t="s">
        <v>3435</v>
      </c>
      <c r="V93" s="97" t="s">
        <v>2177</v>
      </c>
      <c r="W93" s="79" t="s">
        <v>3676</v>
      </c>
      <c r="X93" s="79" t="s">
        <v>2816</v>
      </c>
      <c r="Y93" s="136" t="s">
        <v>3677</v>
      </c>
      <c r="Z93" s="17"/>
    </row>
    <row r="94" spans="1:16382" ht="114.75" x14ac:dyDescent="0.2">
      <c r="A94" s="96">
        <v>45369</v>
      </c>
      <c r="B94" s="79" t="s">
        <v>3436</v>
      </c>
      <c r="C94" s="79" t="s">
        <v>3308</v>
      </c>
      <c r="D94" s="79" t="s">
        <v>134</v>
      </c>
      <c r="E94" s="79" t="s">
        <v>389</v>
      </c>
      <c r="F94" s="60"/>
      <c r="G94" s="98">
        <v>2026</v>
      </c>
      <c r="H94" s="97" t="s">
        <v>2318</v>
      </c>
      <c r="I94" s="97" t="str">
        <f t="shared" si="8"/>
        <v>TX</v>
      </c>
      <c r="J94" s="97" t="str">
        <f t="shared" si="9"/>
        <v>MX</v>
      </c>
      <c r="K94" s="104" t="str">
        <f t="shared" si="10"/>
        <v>South Central, Mexico</v>
      </c>
      <c r="L94" s="97" t="str">
        <f>INDEX('State '!$A$1:$C$62,MATCH($I94,'State '!$B:$B,0),3)</f>
        <v>South Central</v>
      </c>
      <c r="M94" s="97" t="str">
        <f>INDEX('State '!$A$1:$C$62,MATCH($J94,'State '!$B:$B,0),3)</f>
        <v>Mexico</v>
      </c>
      <c r="N94" s="97"/>
      <c r="O94" s="144">
        <v>9.5</v>
      </c>
      <c r="P94" s="175">
        <v>0.1</v>
      </c>
      <c r="Q94" s="145">
        <v>2800</v>
      </c>
      <c r="R94" s="98">
        <v>48</v>
      </c>
      <c r="S94" s="101" t="s">
        <v>135</v>
      </c>
      <c r="T94" s="97" t="s">
        <v>381</v>
      </c>
      <c r="U94" s="97" t="s">
        <v>3309</v>
      </c>
      <c r="V94" s="97" t="s">
        <v>2177</v>
      </c>
      <c r="W94" s="79" t="s">
        <v>3678</v>
      </c>
      <c r="X94" s="79"/>
      <c r="Y94" s="136"/>
      <c r="Z94" s="235"/>
      <c r="AA94" s="236"/>
      <c r="AB94" s="6"/>
      <c r="AC94" s="6"/>
      <c r="AD94" s="236"/>
      <c r="AE94" s="251"/>
      <c r="AF94" s="255"/>
      <c r="AG94" s="235"/>
      <c r="AH94" s="235"/>
      <c r="AI94" s="235"/>
      <c r="AJ94" s="99"/>
      <c r="AK94" s="235"/>
      <c r="AL94" s="235"/>
      <c r="AM94" s="235"/>
      <c r="AN94" s="226"/>
      <c r="AO94" s="248"/>
      <c r="AP94" s="253"/>
      <c r="AQ94" s="228"/>
      <c r="AR94" s="229"/>
      <c r="AS94" s="239"/>
      <c r="AT94" s="239"/>
      <c r="AU94" s="235"/>
      <c r="AV94" s="231"/>
      <c r="AW94" s="231"/>
      <c r="AX94" s="224"/>
      <c r="AY94" s="235"/>
      <c r="AZ94" s="236"/>
      <c r="BA94" s="6"/>
      <c r="BB94" s="6"/>
      <c r="BC94" s="236"/>
      <c r="BD94" s="251"/>
      <c r="BE94" s="255"/>
      <c r="BF94" s="235"/>
      <c r="BG94" s="235"/>
      <c r="BH94" s="235"/>
      <c r="BI94" s="99"/>
      <c r="BJ94" s="235"/>
      <c r="BK94" s="235"/>
      <c r="BL94" s="235"/>
      <c r="BM94" s="226"/>
      <c r="BN94" s="248"/>
      <c r="BO94" s="253"/>
      <c r="BP94" s="228"/>
      <c r="BQ94" s="229"/>
      <c r="BR94" s="239"/>
      <c r="BS94" s="239"/>
      <c r="BT94" s="235"/>
      <c r="BU94" s="231"/>
      <c r="BV94" s="231"/>
      <c r="BW94" s="224"/>
      <c r="BX94" s="235"/>
      <c r="BY94" s="236"/>
      <c r="BZ94" s="6"/>
      <c r="CA94" s="6"/>
      <c r="CB94" s="236"/>
      <c r="CC94" s="251"/>
      <c r="CD94" s="255"/>
      <c r="CE94" s="235"/>
      <c r="CF94" s="235"/>
      <c r="CG94" s="235"/>
      <c r="CH94" s="99"/>
      <c r="CI94" s="235"/>
      <c r="CJ94" s="235"/>
      <c r="CK94" s="235"/>
      <c r="CL94" s="226"/>
      <c r="CM94" s="248"/>
      <c r="CN94" s="253"/>
      <c r="CO94" s="228"/>
      <c r="CP94" s="229"/>
      <c r="CQ94" s="239"/>
      <c r="CR94" s="239"/>
      <c r="CS94" s="235"/>
      <c r="CT94" s="231"/>
      <c r="CU94" s="231"/>
      <c r="CV94" s="224"/>
      <c r="CW94" s="235"/>
      <c r="CX94" s="236"/>
      <c r="CY94" s="6"/>
      <c r="CZ94" s="6"/>
      <c r="DA94" s="236"/>
      <c r="DB94" s="251"/>
      <c r="DC94" s="255"/>
      <c r="DD94" s="235"/>
      <c r="DE94" s="235"/>
      <c r="DF94" s="235"/>
      <c r="DG94" s="99"/>
      <c r="DH94" s="235"/>
      <c r="DI94" s="235"/>
      <c r="DJ94" s="235"/>
      <c r="DK94" s="226"/>
      <c r="DL94" s="248"/>
      <c r="DM94" s="253"/>
      <c r="DN94" s="228"/>
      <c r="DO94" s="229"/>
      <c r="DP94" s="239"/>
      <c r="DQ94" s="239"/>
      <c r="DR94" s="235"/>
      <c r="DS94" s="231"/>
      <c r="DT94" s="231"/>
      <c r="DU94" s="224"/>
      <c r="DV94" s="235"/>
      <c r="DW94" s="236"/>
      <c r="DX94" s="6"/>
      <c r="DY94" s="6"/>
      <c r="DZ94" s="236"/>
      <c r="EA94" s="251"/>
      <c r="EB94" s="255"/>
      <c r="EC94" s="235"/>
      <c r="ED94" s="235"/>
      <c r="EE94" s="235"/>
      <c r="EF94" s="99"/>
      <c r="EG94" s="235"/>
      <c r="EH94" s="235"/>
      <c r="EI94" s="235"/>
      <c r="EJ94" s="226"/>
      <c r="EK94" s="248"/>
      <c r="EL94" s="253"/>
      <c r="EM94" s="228"/>
      <c r="EN94" s="229"/>
      <c r="EO94" s="239"/>
      <c r="EP94" s="239"/>
      <c r="EQ94" s="235"/>
      <c r="ER94" s="231"/>
      <c r="ES94" s="231"/>
      <c r="ET94" s="224"/>
      <c r="EU94" s="235"/>
      <c r="EV94" s="236"/>
      <c r="EW94" s="6"/>
      <c r="EX94" s="6"/>
      <c r="EY94" s="236"/>
      <c r="EZ94" s="251"/>
      <c r="FA94" s="255"/>
      <c r="FB94" s="235"/>
      <c r="FC94" s="235"/>
      <c r="FD94" s="235"/>
      <c r="FE94" s="99"/>
      <c r="FF94" s="235"/>
      <c r="FG94" s="235"/>
      <c r="FH94" s="235"/>
      <c r="FI94" s="226"/>
      <c r="FJ94" s="248"/>
      <c r="FK94" s="253"/>
      <c r="FL94" s="228"/>
      <c r="FM94" s="229"/>
      <c r="FN94" s="239"/>
      <c r="FO94" s="239"/>
      <c r="FP94" s="235"/>
      <c r="FQ94" s="231"/>
      <c r="FR94" s="231"/>
      <c r="FS94" s="224"/>
      <c r="FT94" s="235"/>
      <c r="FU94" s="236"/>
      <c r="FV94" s="6"/>
      <c r="FW94" s="6"/>
      <c r="FX94" s="236"/>
      <c r="FY94" s="251"/>
      <c r="FZ94" s="255"/>
      <c r="GA94" s="235"/>
      <c r="GB94" s="235"/>
      <c r="GC94" s="235"/>
      <c r="GD94" s="99"/>
      <c r="GE94" s="235"/>
      <c r="GF94" s="235"/>
      <c r="GG94" s="235"/>
      <c r="GH94" s="226"/>
      <c r="GI94" s="248"/>
      <c r="GJ94" s="253"/>
      <c r="GK94" s="228"/>
      <c r="GL94" s="229"/>
      <c r="GM94" s="239"/>
      <c r="GN94" s="239"/>
      <c r="GO94" s="235"/>
      <c r="GP94" s="231"/>
      <c r="GQ94" s="231"/>
      <c r="GR94" s="224"/>
      <c r="GS94" s="235"/>
      <c r="GT94" s="236"/>
      <c r="GU94" s="6"/>
      <c r="GV94" s="6"/>
      <c r="GW94" s="236"/>
      <c r="GX94" s="251"/>
      <c r="GY94" s="255"/>
      <c r="GZ94" s="235"/>
      <c r="HA94" s="235"/>
      <c r="HB94" s="235"/>
      <c r="HC94" s="99"/>
      <c r="HD94" s="235"/>
      <c r="HE94" s="235"/>
      <c r="HF94" s="235"/>
      <c r="HG94" s="226"/>
      <c r="HH94" s="248"/>
      <c r="HI94" s="253"/>
      <c r="HJ94" s="228"/>
      <c r="HK94" s="229"/>
      <c r="HL94" s="239"/>
      <c r="HM94" s="239"/>
      <c r="HN94" s="235"/>
      <c r="HO94" s="231"/>
      <c r="HP94" s="231"/>
      <c r="HQ94" s="224"/>
      <c r="HR94" s="235"/>
      <c r="HS94" s="236"/>
      <c r="HT94" s="6"/>
      <c r="HU94" s="6"/>
      <c r="HV94" s="236"/>
      <c r="HW94" s="251"/>
      <c r="HX94" s="255"/>
      <c r="HY94" s="235"/>
      <c r="HZ94" s="235"/>
      <c r="IA94" s="235"/>
      <c r="IB94" s="99"/>
      <c r="IC94" s="235"/>
      <c r="ID94" s="235"/>
      <c r="IE94" s="235"/>
      <c r="IF94" s="226"/>
      <c r="IG94" s="248"/>
      <c r="IH94" s="253"/>
      <c r="II94" s="228"/>
      <c r="IJ94" s="229"/>
      <c r="IK94" s="239"/>
      <c r="IL94" s="239"/>
      <c r="IM94" s="235"/>
      <c r="IN94" s="231"/>
      <c r="IO94" s="231"/>
      <c r="IP94" s="224"/>
      <c r="IQ94" s="235"/>
      <c r="IR94" s="236"/>
      <c r="IS94" s="6"/>
      <c r="IT94" s="6"/>
      <c r="IU94" s="236"/>
      <c r="IV94" s="251"/>
      <c r="IW94" s="255"/>
      <c r="IX94" s="235"/>
      <c r="IY94" s="235"/>
      <c r="IZ94" s="235"/>
      <c r="JA94" s="99"/>
      <c r="JB94" s="235"/>
      <c r="JC94" s="235"/>
      <c r="JD94" s="235"/>
      <c r="JE94" s="226"/>
      <c r="JF94" s="248"/>
      <c r="JG94" s="253"/>
      <c r="JH94" s="228"/>
      <c r="JI94" s="229"/>
      <c r="JJ94" s="239"/>
      <c r="JK94" s="239"/>
      <c r="JL94" s="235"/>
      <c r="JM94" s="231"/>
      <c r="JN94" s="231"/>
      <c r="JO94" s="224"/>
      <c r="JP94" s="235"/>
      <c r="JQ94" s="236"/>
      <c r="JR94" s="6"/>
      <c r="JS94" s="6"/>
      <c r="JT94" s="236"/>
      <c r="JU94" s="251"/>
      <c r="JV94" s="255"/>
      <c r="JW94" s="235"/>
      <c r="JX94" s="235"/>
      <c r="JY94" s="235"/>
      <c r="JZ94" s="99"/>
      <c r="KA94" s="235"/>
      <c r="KB94" s="235"/>
      <c r="KC94" s="235"/>
      <c r="KD94" s="226"/>
      <c r="KE94" s="248"/>
      <c r="KF94" s="253"/>
      <c r="KG94" s="228"/>
      <c r="KH94" s="229"/>
      <c r="KI94" s="239"/>
      <c r="KJ94" s="239"/>
      <c r="KK94" s="235"/>
      <c r="KL94" s="231"/>
      <c r="KM94" s="231"/>
      <c r="KN94" s="224"/>
      <c r="KO94" s="235"/>
      <c r="KP94" s="236"/>
      <c r="KQ94" s="6"/>
      <c r="KR94" s="6"/>
      <c r="KS94" s="236"/>
      <c r="KT94" s="251"/>
      <c r="KU94" s="255"/>
      <c r="KV94" s="235"/>
      <c r="KW94" s="235"/>
      <c r="KX94" s="235"/>
      <c r="KY94" s="99"/>
      <c r="KZ94" s="235"/>
      <c r="LA94" s="235"/>
      <c r="LB94" s="235"/>
      <c r="LC94" s="226"/>
      <c r="LD94" s="248"/>
      <c r="LE94" s="253"/>
      <c r="LF94" s="228"/>
      <c r="LG94" s="229"/>
      <c r="LH94" s="239"/>
      <c r="LI94" s="239"/>
      <c r="LJ94" s="235"/>
      <c r="LK94" s="231"/>
      <c r="LL94" s="231"/>
      <c r="LM94" s="224"/>
      <c r="LN94" s="235"/>
      <c r="LO94" s="236"/>
      <c r="LP94" s="6"/>
      <c r="LQ94" s="6"/>
      <c r="LR94" s="236"/>
      <c r="LS94" s="251"/>
      <c r="LT94" s="255"/>
      <c r="LU94" s="235"/>
      <c r="LV94" s="235"/>
      <c r="LW94" s="235"/>
      <c r="LX94" s="99"/>
      <c r="LY94" s="235"/>
      <c r="LZ94" s="235"/>
      <c r="MA94" s="235"/>
      <c r="MB94" s="226"/>
      <c r="MC94" s="248"/>
      <c r="MD94" s="253"/>
      <c r="ME94" s="228"/>
      <c r="MF94" s="229"/>
      <c r="MG94" s="239"/>
      <c r="MH94" s="239"/>
      <c r="MI94" s="235"/>
      <c r="MJ94" s="231"/>
      <c r="MK94" s="231"/>
      <c r="ML94" s="224"/>
      <c r="MM94" s="235"/>
      <c r="MN94" s="236"/>
      <c r="MO94" s="6"/>
      <c r="MP94" s="6"/>
      <c r="MQ94" s="236"/>
      <c r="MR94" s="251"/>
      <c r="MS94" s="255"/>
      <c r="MT94" s="235"/>
      <c r="MU94" s="235"/>
      <c r="MV94" s="235"/>
      <c r="MW94" s="99"/>
      <c r="MX94" s="235"/>
      <c r="MY94" s="235"/>
      <c r="MZ94" s="235"/>
      <c r="NA94" s="226"/>
      <c r="NB94" s="248"/>
      <c r="NC94" s="253"/>
      <c r="ND94" s="228"/>
      <c r="NE94" s="229"/>
      <c r="NF94" s="239"/>
      <c r="NG94" s="239"/>
      <c r="NH94" s="235"/>
      <c r="NI94" s="231"/>
      <c r="NJ94" s="231"/>
      <c r="NK94" s="224"/>
      <c r="NL94" s="235"/>
      <c r="NM94" s="236"/>
      <c r="NN94" s="6"/>
      <c r="NO94" s="6"/>
      <c r="NP94" s="236"/>
      <c r="NQ94" s="251"/>
      <c r="NR94" s="255"/>
      <c r="NS94" s="235"/>
      <c r="NT94" s="235"/>
      <c r="NU94" s="235"/>
      <c r="NV94" s="99"/>
      <c r="NW94" s="235"/>
      <c r="NX94" s="235"/>
      <c r="NY94" s="235"/>
      <c r="NZ94" s="226"/>
      <c r="OA94" s="248"/>
      <c r="OB94" s="253"/>
      <c r="OC94" s="228"/>
      <c r="OD94" s="229"/>
      <c r="OE94" s="239"/>
      <c r="OF94" s="239"/>
      <c r="OG94" s="235"/>
      <c r="OH94" s="231"/>
      <c r="OI94" s="231"/>
      <c r="OJ94" s="224"/>
      <c r="OK94" s="235"/>
      <c r="OL94" s="236"/>
      <c r="OM94" s="6"/>
      <c r="ON94" s="6"/>
      <c r="OO94" s="236"/>
      <c r="OP94" s="251"/>
      <c r="OQ94" s="255"/>
      <c r="OR94" s="235"/>
      <c r="OS94" s="235"/>
      <c r="OT94" s="235"/>
      <c r="OU94" s="99"/>
      <c r="OV94" s="235"/>
      <c r="OW94" s="235"/>
      <c r="OX94" s="235"/>
      <c r="OY94" s="226"/>
      <c r="OZ94" s="248"/>
      <c r="PA94" s="253"/>
      <c r="PB94" s="228"/>
      <c r="PC94" s="229"/>
      <c r="PD94" s="239"/>
      <c r="PE94" s="239"/>
      <c r="PF94" s="235"/>
      <c r="PG94" s="231"/>
      <c r="PH94" s="231"/>
      <c r="PI94" s="224"/>
      <c r="PJ94" s="235"/>
      <c r="PK94" s="236"/>
      <c r="PL94" s="6"/>
      <c r="PM94" s="6"/>
      <c r="PN94" s="236"/>
      <c r="PO94" s="251"/>
      <c r="PP94" s="255"/>
      <c r="PQ94" s="235"/>
      <c r="PR94" s="235"/>
      <c r="PS94" s="235"/>
      <c r="PT94" s="99"/>
      <c r="PU94" s="235"/>
      <c r="PV94" s="235"/>
      <c r="PW94" s="235"/>
      <c r="PX94" s="226"/>
      <c r="PY94" s="248"/>
      <c r="PZ94" s="253"/>
      <c r="QA94" s="228"/>
      <c r="QB94" s="229"/>
      <c r="QC94" s="239"/>
      <c r="QD94" s="239"/>
      <c r="QE94" s="235"/>
      <c r="QF94" s="231"/>
      <c r="QG94" s="231"/>
      <c r="QH94" s="224"/>
      <c r="QI94" s="235"/>
      <c r="QJ94" s="236"/>
      <c r="QK94" s="6"/>
      <c r="QL94" s="6"/>
      <c r="QM94" s="236"/>
      <c r="QN94" s="251"/>
      <c r="QO94" s="255"/>
      <c r="QP94" s="235"/>
      <c r="QQ94" s="235"/>
      <c r="QR94" s="235"/>
      <c r="QS94" s="99"/>
      <c r="QT94" s="235"/>
      <c r="QU94" s="235"/>
      <c r="QV94" s="235"/>
      <c r="QW94" s="226"/>
      <c r="QX94" s="248"/>
      <c r="QY94" s="253"/>
      <c r="QZ94" s="228"/>
      <c r="RA94" s="229"/>
      <c r="RB94" s="239"/>
      <c r="RC94" s="239"/>
      <c r="RD94" s="235"/>
      <c r="RE94" s="231"/>
      <c r="RF94" s="231"/>
      <c r="RG94" s="224"/>
      <c r="RH94" s="235"/>
      <c r="RI94" s="236"/>
      <c r="RJ94" s="6"/>
      <c r="RK94" s="6"/>
      <c r="RL94" s="236"/>
      <c r="RM94" s="251"/>
      <c r="RN94" s="255"/>
      <c r="RO94" s="235"/>
      <c r="RP94" s="235"/>
      <c r="RQ94" s="235"/>
      <c r="RR94" s="99"/>
      <c r="RS94" s="235"/>
      <c r="RT94" s="235"/>
      <c r="RU94" s="235"/>
      <c r="RV94" s="226"/>
      <c r="RW94" s="248"/>
      <c r="RX94" s="253"/>
      <c r="RY94" s="228"/>
      <c r="RZ94" s="229"/>
      <c r="SA94" s="239"/>
      <c r="SB94" s="239"/>
      <c r="SC94" s="235"/>
      <c r="SD94" s="231"/>
      <c r="SE94" s="231"/>
      <c r="SF94" s="224"/>
      <c r="SG94" s="235"/>
      <c r="SH94" s="236"/>
      <c r="SI94" s="6"/>
      <c r="SJ94" s="6"/>
      <c r="SK94" s="236"/>
      <c r="SL94" s="251"/>
      <c r="SM94" s="255"/>
      <c r="SN94" s="235"/>
      <c r="SO94" s="235"/>
      <c r="SP94" s="235"/>
      <c r="SQ94" s="99"/>
      <c r="SR94" s="235"/>
      <c r="SS94" s="235"/>
      <c r="ST94" s="235"/>
      <c r="SU94" s="226"/>
      <c r="SV94" s="248"/>
      <c r="SW94" s="253"/>
      <c r="SX94" s="228"/>
      <c r="SY94" s="229"/>
      <c r="SZ94" s="239"/>
      <c r="TA94" s="239"/>
      <c r="TB94" s="235"/>
      <c r="TC94" s="231"/>
      <c r="TD94" s="231"/>
      <c r="TE94" s="224"/>
      <c r="TF94" s="235"/>
      <c r="TG94" s="236"/>
      <c r="TH94" s="6"/>
      <c r="TI94" s="6"/>
      <c r="TJ94" s="236"/>
      <c r="TK94" s="251"/>
      <c r="TL94" s="255"/>
      <c r="TM94" s="235"/>
      <c r="TN94" s="235"/>
      <c r="TO94" s="235"/>
      <c r="TP94" s="99"/>
      <c r="TQ94" s="235"/>
      <c r="TR94" s="235"/>
      <c r="TS94" s="235"/>
      <c r="TT94" s="226"/>
      <c r="TU94" s="248"/>
      <c r="TV94" s="253"/>
      <c r="TW94" s="228"/>
      <c r="TX94" s="229"/>
      <c r="TY94" s="239"/>
      <c r="TZ94" s="239"/>
      <c r="UA94" s="235"/>
      <c r="UB94" s="231"/>
      <c r="UC94" s="231"/>
      <c r="UD94" s="224"/>
      <c r="UE94" s="235"/>
      <c r="UF94" s="236"/>
      <c r="UG94" s="6"/>
      <c r="UH94" s="6"/>
      <c r="UI94" s="236"/>
      <c r="UJ94" s="251"/>
      <c r="UK94" s="255"/>
      <c r="UL94" s="235"/>
      <c r="UM94" s="235"/>
      <c r="UN94" s="235"/>
      <c r="UO94" s="99"/>
      <c r="UP94" s="235"/>
      <c r="UQ94" s="235"/>
      <c r="UR94" s="235"/>
      <c r="US94" s="226"/>
      <c r="UT94" s="248"/>
      <c r="UU94" s="253"/>
      <c r="UV94" s="228"/>
      <c r="UW94" s="229"/>
      <c r="UX94" s="239"/>
      <c r="UY94" s="239"/>
      <c r="UZ94" s="235"/>
      <c r="VA94" s="231"/>
      <c r="VB94" s="231"/>
      <c r="VC94" s="224"/>
      <c r="VD94" s="235"/>
      <c r="VE94" s="236"/>
      <c r="VF94" s="6"/>
      <c r="VG94" s="6"/>
      <c r="VH94" s="236"/>
      <c r="VI94" s="251"/>
      <c r="VJ94" s="255"/>
      <c r="VK94" s="235"/>
      <c r="VL94" s="235"/>
      <c r="VM94" s="235"/>
      <c r="VN94" s="99"/>
      <c r="VO94" s="235"/>
      <c r="VP94" s="235"/>
      <c r="VQ94" s="235"/>
      <c r="VR94" s="226"/>
      <c r="VS94" s="248"/>
      <c r="VT94" s="253"/>
      <c r="VU94" s="228"/>
      <c r="VV94" s="229"/>
      <c r="VW94" s="239"/>
      <c r="VX94" s="239"/>
      <c r="VY94" s="235"/>
      <c r="VZ94" s="231"/>
      <c r="WA94" s="231"/>
      <c r="WB94" s="224"/>
      <c r="WC94" s="235"/>
      <c r="WD94" s="236"/>
      <c r="WE94" s="6"/>
      <c r="WF94" s="6"/>
      <c r="WG94" s="236"/>
      <c r="WH94" s="251"/>
      <c r="WI94" s="255"/>
      <c r="WJ94" s="235"/>
      <c r="WK94" s="235"/>
      <c r="WL94" s="235"/>
      <c r="WM94" s="99"/>
      <c r="WN94" s="235"/>
      <c r="WO94" s="235"/>
      <c r="WP94" s="235"/>
      <c r="WQ94" s="226"/>
      <c r="WR94" s="248"/>
      <c r="WS94" s="253"/>
      <c r="WT94" s="228"/>
      <c r="WU94" s="229"/>
      <c r="WV94" s="239"/>
      <c r="WW94" s="239"/>
      <c r="WX94" s="235"/>
      <c r="WY94" s="231"/>
      <c r="WZ94" s="231"/>
      <c r="XA94" s="224"/>
      <c r="XB94" s="235"/>
      <c r="XC94" s="236"/>
      <c r="XD94" s="6"/>
      <c r="XE94" s="6"/>
      <c r="XF94" s="236"/>
      <c r="XG94" s="251"/>
      <c r="XH94" s="255"/>
      <c r="XI94" s="235"/>
      <c r="XJ94" s="235"/>
      <c r="XK94" s="235"/>
      <c r="XL94" s="99"/>
      <c r="XM94" s="235"/>
      <c r="XN94" s="235"/>
      <c r="XO94" s="235"/>
      <c r="XP94" s="226"/>
      <c r="XQ94" s="248"/>
      <c r="XR94" s="253"/>
      <c r="XS94" s="228"/>
      <c r="XT94" s="229"/>
      <c r="XU94" s="239"/>
      <c r="XV94" s="239"/>
      <c r="XW94" s="235"/>
      <c r="XX94" s="231"/>
      <c r="XY94" s="231"/>
      <c r="XZ94" s="224"/>
      <c r="YA94" s="235"/>
      <c r="YB94" s="236"/>
      <c r="YC94" s="6"/>
      <c r="YD94" s="6"/>
      <c r="YE94" s="236"/>
      <c r="YF94" s="251"/>
      <c r="YG94" s="255"/>
      <c r="YH94" s="235"/>
      <c r="YI94" s="235"/>
      <c r="YJ94" s="235"/>
      <c r="YK94" s="99"/>
      <c r="YL94" s="235"/>
      <c r="YM94" s="235"/>
      <c r="YN94" s="235"/>
      <c r="YO94" s="226"/>
      <c r="YP94" s="248"/>
      <c r="YQ94" s="253"/>
      <c r="YR94" s="228"/>
      <c r="YS94" s="229"/>
      <c r="YT94" s="239"/>
      <c r="YU94" s="239"/>
      <c r="YV94" s="235"/>
      <c r="YW94" s="231"/>
      <c r="YX94" s="231"/>
      <c r="YY94" s="224"/>
      <c r="YZ94" s="235"/>
      <c r="ZA94" s="236"/>
      <c r="ZB94" s="6"/>
      <c r="ZC94" s="6"/>
      <c r="ZD94" s="236"/>
      <c r="ZE94" s="251"/>
      <c r="ZF94" s="255"/>
      <c r="ZG94" s="235"/>
      <c r="ZH94" s="235"/>
      <c r="ZI94" s="235"/>
      <c r="ZJ94" s="99"/>
      <c r="ZK94" s="235"/>
      <c r="ZL94" s="235"/>
      <c r="ZM94" s="235"/>
      <c r="ZN94" s="226"/>
      <c r="ZO94" s="248"/>
      <c r="ZP94" s="253"/>
      <c r="ZQ94" s="228"/>
      <c r="ZR94" s="229"/>
      <c r="ZS94" s="239"/>
      <c r="ZT94" s="239"/>
      <c r="ZU94" s="235"/>
      <c r="ZV94" s="231"/>
      <c r="ZW94" s="231"/>
      <c r="ZX94" s="224"/>
      <c r="ZY94" s="235"/>
      <c r="ZZ94" s="236"/>
      <c r="AAA94" s="6"/>
      <c r="AAB94" s="6"/>
      <c r="AAC94" s="236"/>
      <c r="AAD94" s="251"/>
      <c r="AAE94" s="255"/>
      <c r="AAF94" s="235"/>
      <c r="AAG94" s="235"/>
      <c r="AAH94" s="235"/>
      <c r="AAI94" s="99"/>
      <c r="AAJ94" s="235"/>
      <c r="AAK94" s="235"/>
      <c r="AAL94" s="235"/>
      <c r="AAM94" s="226"/>
      <c r="AAN94" s="248"/>
      <c r="AAO94" s="253"/>
      <c r="AAP94" s="228"/>
      <c r="AAQ94" s="229"/>
      <c r="AAR94" s="239"/>
      <c r="AAS94" s="239"/>
      <c r="AAT94" s="235"/>
      <c r="AAU94" s="231"/>
      <c r="AAV94" s="231"/>
      <c r="AAW94" s="224"/>
      <c r="AAX94" s="235"/>
      <c r="AAY94" s="236"/>
      <c r="AAZ94" s="6"/>
      <c r="ABA94" s="6"/>
      <c r="ABB94" s="236"/>
      <c r="ABC94" s="251"/>
      <c r="ABD94" s="255"/>
      <c r="ABE94" s="235"/>
      <c r="ABF94" s="235"/>
      <c r="ABG94" s="235"/>
      <c r="ABH94" s="99"/>
      <c r="ABI94" s="235"/>
      <c r="ABJ94" s="235"/>
      <c r="ABK94" s="235"/>
      <c r="ABL94" s="226"/>
      <c r="ABM94" s="248"/>
      <c r="ABN94" s="253"/>
      <c r="ABO94" s="228"/>
      <c r="ABP94" s="229"/>
      <c r="ABQ94" s="239"/>
      <c r="ABR94" s="239"/>
      <c r="ABS94" s="235"/>
      <c r="ABT94" s="231"/>
      <c r="ABU94" s="231"/>
      <c r="ABV94" s="224"/>
      <c r="ABW94" s="235"/>
      <c r="ABX94" s="236"/>
      <c r="ABY94" s="6"/>
      <c r="ABZ94" s="6"/>
      <c r="ACA94" s="236"/>
      <c r="ACB94" s="251"/>
      <c r="ACC94" s="255"/>
      <c r="ACD94" s="235"/>
      <c r="ACE94" s="235"/>
      <c r="ACF94" s="235"/>
      <c r="ACG94" s="99"/>
      <c r="ACH94" s="235"/>
      <c r="ACI94" s="235"/>
      <c r="ACJ94" s="235"/>
      <c r="ACK94" s="226"/>
      <c r="ACL94" s="248"/>
      <c r="ACM94" s="253"/>
      <c r="ACN94" s="228"/>
      <c r="ACO94" s="229"/>
      <c r="ACP94" s="239"/>
      <c r="ACQ94" s="239"/>
      <c r="ACR94" s="235"/>
      <c r="ACS94" s="231"/>
      <c r="ACT94" s="231"/>
      <c r="ACU94" s="224"/>
      <c r="ACV94" s="235"/>
      <c r="ACW94" s="236"/>
      <c r="ACX94" s="6"/>
      <c r="ACY94" s="6"/>
      <c r="ACZ94" s="236"/>
      <c r="ADA94" s="251"/>
      <c r="ADB94" s="255"/>
      <c r="ADC94" s="235"/>
      <c r="ADD94" s="235"/>
      <c r="ADE94" s="235"/>
      <c r="ADF94" s="99"/>
      <c r="ADG94" s="235"/>
      <c r="ADH94" s="235"/>
      <c r="ADI94" s="235"/>
      <c r="ADJ94" s="226"/>
      <c r="ADK94" s="248"/>
      <c r="ADL94" s="253"/>
      <c r="ADM94" s="228"/>
      <c r="ADN94" s="229"/>
      <c r="ADO94" s="239"/>
      <c r="ADP94" s="239"/>
      <c r="ADQ94" s="235"/>
      <c r="ADR94" s="231"/>
      <c r="ADS94" s="231"/>
      <c r="ADT94" s="224"/>
      <c r="ADU94" s="235"/>
      <c r="ADV94" s="236"/>
      <c r="ADW94" s="6"/>
      <c r="ADX94" s="6"/>
      <c r="ADY94" s="236"/>
      <c r="ADZ94" s="251"/>
      <c r="AEA94" s="255"/>
      <c r="AEB94" s="235"/>
      <c r="AEC94" s="235"/>
      <c r="AED94" s="235"/>
      <c r="AEE94" s="99"/>
      <c r="AEF94" s="235"/>
      <c r="AEG94" s="235"/>
      <c r="AEH94" s="235"/>
      <c r="AEI94" s="226"/>
      <c r="AEJ94" s="248"/>
      <c r="AEK94" s="253"/>
      <c r="AEL94" s="228"/>
      <c r="AEM94" s="229"/>
      <c r="AEN94" s="239"/>
      <c r="AEO94" s="239"/>
      <c r="AEP94" s="235"/>
      <c r="AEQ94" s="231"/>
      <c r="AER94" s="231"/>
      <c r="AES94" s="224"/>
      <c r="AET94" s="235"/>
      <c r="AEU94" s="236"/>
      <c r="AEV94" s="6"/>
      <c r="AEW94" s="6"/>
      <c r="AEX94" s="236"/>
      <c r="AEY94" s="251"/>
      <c r="AEZ94" s="255"/>
      <c r="AFA94" s="235"/>
      <c r="AFB94" s="235"/>
      <c r="AFC94" s="235"/>
      <c r="AFD94" s="99"/>
      <c r="AFE94" s="235"/>
      <c r="AFF94" s="235"/>
      <c r="AFG94" s="235"/>
      <c r="AFH94" s="226"/>
      <c r="AFI94" s="248"/>
      <c r="AFJ94" s="253"/>
      <c r="AFK94" s="228"/>
      <c r="AFL94" s="229"/>
      <c r="AFM94" s="239"/>
      <c r="AFN94" s="239"/>
      <c r="AFO94" s="235"/>
      <c r="AFP94" s="231"/>
      <c r="AFQ94" s="231"/>
      <c r="AFR94" s="224"/>
      <c r="AFS94" s="235"/>
      <c r="AFT94" s="236"/>
      <c r="AFU94" s="6"/>
      <c r="AFV94" s="6"/>
      <c r="AFW94" s="236"/>
      <c r="AFX94" s="251"/>
      <c r="AFY94" s="255"/>
      <c r="AFZ94" s="235"/>
      <c r="AGA94" s="235"/>
      <c r="AGB94" s="235"/>
      <c r="AGC94" s="99"/>
      <c r="AGD94" s="235"/>
      <c r="AGE94" s="235"/>
      <c r="AGF94" s="235"/>
      <c r="AGG94" s="226"/>
      <c r="AGH94" s="248"/>
      <c r="AGI94" s="253"/>
      <c r="AGJ94" s="228"/>
      <c r="AGK94" s="229"/>
      <c r="AGL94" s="239"/>
      <c r="AGM94" s="239"/>
      <c r="AGN94" s="235"/>
      <c r="AGO94" s="231"/>
      <c r="AGP94" s="231"/>
      <c r="AGQ94" s="224"/>
      <c r="AGR94" s="235"/>
      <c r="AGS94" s="236"/>
      <c r="AGT94" s="6"/>
      <c r="AGU94" s="6"/>
      <c r="AGV94" s="236"/>
      <c r="AGW94" s="251"/>
      <c r="AGX94" s="255"/>
      <c r="AGY94" s="235"/>
      <c r="AGZ94" s="235"/>
      <c r="AHA94" s="235"/>
      <c r="AHB94" s="99"/>
      <c r="AHC94" s="235"/>
      <c r="AHD94" s="235"/>
      <c r="AHE94" s="235"/>
      <c r="AHF94" s="226"/>
      <c r="AHG94" s="248"/>
      <c r="AHH94" s="253"/>
      <c r="AHI94" s="228"/>
      <c r="AHJ94" s="229"/>
      <c r="AHK94" s="239"/>
      <c r="AHL94" s="239"/>
      <c r="AHM94" s="235"/>
      <c r="AHN94" s="231"/>
      <c r="AHO94" s="231"/>
      <c r="AHP94" s="224"/>
      <c r="AHQ94" s="235"/>
      <c r="AHR94" s="236"/>
      <c r="AHS94" s="6"/>
      <c r="AHT94" s="6"/>
      <c r="AHU94" s="236"/>
      <c r="AHV94" s="251"/>
      <c r="AHW94" s="255"/>
      <c r="AHX94" s="235"/>
      <c r="AHY94" s="235"/>
      <c r="AHZ94" s="235"/>
      <c r="AIA94" s="99"/>
      <c r="AIB94" s="235"/>
      <c r="AIC94" s="235"/>
      <c r="AID94" s="235"/>
      <c r="AIE94" s="226"/>
      <c r="AIF94" s="248"/>
      <c r="AIG94" s="253"/>
      <c r="AIH94" s="228"/>
      <c r="AII94" s="229"/>
      <c r="AIJ94" s="239"/>
      <c r="AIK94" s="239"/>
      <c r="AIL94" s="235"/>
      <c r="AIM94" s="231"/>
      <c r="AIN94" s="231"/>
      <c r="AIO94" s="224"/>
      <c r="AIP94" s="235"/>
      <c r="AIQ94" s="236"/>
      <c r="AIR94" s="6"/>
      <c r="AIS94" s="6"/>
      <c r="AIT94" s="236"/>
      <c r="AIU94" s="251"/>
      <c r="AIV94" s="255"/>
      <c r="AIW94" s="235"/>
      <c r="AIX94" s="235"/>
      <c r="AIY94" s="235"/>
      <c r="AIZ94" s="99"/>
      <c r="AJA94" s="235"/>
      <c r="AJB94" s="235"/>
      <c r="AJC94" s="235"/>
      <c r="AJD94" s="226"/>
      <c r="AJE94" s="248"/>
      <c r="AJF94" s="253"/>
      <c r="AJG94" s="228"/>
      <c r="AJH94" s="229"/>
      <c r="AJI94" s="239"/>
      <c r="AJJ94" s="239"/>
      <c r="AJK94" s="235"/>
      <c r="AJL94" s="231"/>
      <c r="AJM94" s="231"/>
      <c r="AJN94" s="224"/>
      <c r="AJO94" s="235"/>
      <c r="AJP94" s="236"/>
      <c r="AJQ94" s="6"/>
      <c r="AJR94" s="6"/>
      <c r="AJS94" s="236"/>
      <c r="AJT94" s="251"/>
      <c r="AJU94" s="255"/>
      <c r="AJV94" s="235"/>
      <c r="AJW94" s="235"/>
      <c r="AJX94" s="235"/>
      <c r="AJY94" s="99"/>
      <c r="AJZ94" s="235"/>
      <c r="AKA94" s="235"/>
      <c r="AKB94" s="235"/>
      <c r="AKC94" s="226"/>
      <c r="AKD94" s="248"/>
      <c r="AKE94" s="253"/>
      <c r="AKF94" s="228"/>
      <c r="AKG94" s="229"/>
      <c r="AKH94" s="239"/>
      <c r="AKI94" s="239"/>
      <c r="AKJ94" s="235"/>
      <c r="AKK94" s="231"/>
      <c r="AKL94" s="231"/>
      <c r="AKM94" s="224"/>
      <c r="AKN94" s="235"/>
      <c r="AKO94" s="236"/>
      <c r="AKP94" s="6"/>
      <c r="AKQ94" s="6"/>
      <c r="AKR94" s="236"/>
      <c r="AKS94" s="251"/>
      <c r="AKT94" s="255"/>
      <c r="AKU94" s="235"/>
      <c r="AKV94" s="235"/>
      <c r="AKW94" s="235"/>
      <c r="AKX94" s="99"/>
      <c r="AKY94" s="235"/>
      <c r="AKZ94" s="235"/>
      <c r="ALA94" s="235"/>
      <c r="ALB94" s="226"/>
      <c r="ALC94" s="248"/>
      <c r="ALD94" s="253"/>
      <c r="ALE94" s="228"/>
      <c r="ALF94" s="229"/>
      <c r="ALG94" s="239"/>
      <c r="ALH94" s="239"/>
      <c r="ALI94" s="235"/>
      <c r="ALJ94" s="231"/>
      <c r="ALK94" s="231"/>
      <c r="ALL94" s="224"/>
      <c r="ALM94" s="235"/>
      <c r="ALN94" s="236"/>
      <c r="ALO94" s="6"/>
      <c r="ALP94" s="6"/>
      <c r="ALQ94" s="236"/>
      <c r="ALR94" s="251"/>
      <c r="ALS94" s="255"/>
      <c r="ALT94" s="235"/>
      <c r="ALU94" s="235"/>
      <c r="ALV94" s="235"/>
      <c r="ALW94" s="99"/>
      <c r="ALX94" s="235"/>
      <c r="ALY94" s="235"/>
      <c r="ALZ94" s="235"/>
      <c r="AMA94" s="226"/>
      <c r="AMB94" s="248"/>
      <c r="AMC94" s="253"/>
      <c r="AMD94" s="228"/>
      <c r="AME94" s="229"/>
      <c r="AMF94" s="239"/>
      <c r="AMG94" s="239"/>
      <c r="AMH94" s="235"/>
      <c r="AMI94" s="231"/>
      <c r="AMJ94" s="231"/>
      <c r="AMK94" s="224"/>
      <c r="AML94" s="235"/>
      <c r="AMM94" s="236"/>
      <c r="AMN94" s="6"/>
      <c r="AMO94" s="6"/>
      <c r="AMP94" s="236"/>
      <c r="AMQ94" s="251"/>
      <c r="AMR94" s="255"/>
      <c r="AMS94" s="235"/>
      <c r="AMT94" s="235"/>
      <c r="AMU94" s="235"/>
      <c r="AMV94" s="99"/>
      <c r="AMW94" s="235"/>
      <c r="AMX94" s="235"/>
      <c r="AMY94" s="235"/>
      <c r="AMZ94" s="226"/>
      <c r="ANA94" s="248"/>
      <c r="ANB94" s="253"/>
      <c r="ANC94" s="228"/>
      <c r="AND94" s="229"/>
      <c r="ANE94" s="239"/>
      <c r="ANF94" s="239"/>
      <c r="ANG94" s="235"/>
      <c r="ANH94" s="231"/>
      <c r="ANI94" s="231"/>
      <c r="ANJ94" s="224"/>
      <c r="ANK94" s="235"/>
      <c r="ANL94" s="236"/>
      <c r="ANM94" s="6"/>
      <c r="ANN94" s="6"/>
      <c r="ANO94" s="236"/>
      <c r="ANP94" s="251"/>
      <c r="ANQ94" s="255"/>
      <c r="ANR94" s="235"/>
      <c r="ANS94" s="235"/>
      <c r="ANT94" s="235"/>
      <c r="ANU94" s="99"/>
      <c r="ANV94" s="235"/>
      <c r="ANW94" s="235"/>
      <c r="ANX94" s="235"/>
      <c r="ANY94" s="226"/>
      <c r="ANZ94" s="248"/>
      <c r="AOA94" s="253"/>
      <c r="AOB94" s="228"/>
      <c r="AOC94" s="229"/>
      <c r="AOD94" s="239"/>
      <c r="AOE94" s="239"/>
      <c r="AOF94" s="235"/>
      <c r="AOG94" s="231"/>
      <c r="AOH94" s="231"/>
      <c r="AOI94" s="224"/>
      <c r="AOJ94" s="235"/>
      <c r="AOK94" s="236"/>
      <c r="AOL94" s="6"/>
      <c r="AOM94" s="6"/>
      <c r="AON94" s="236"/>
      <c r="AOO94" s="251"/>
      <c r="AOP94" s="255"/>
      <c r="AOQ94" s="235"/>
      <c r="AOR94" s="235"/>
      <c r="AOS94" s="235"/>
      <c r="AOT94" s="99"/>
      <c r="AOU94" s="235"/>
      <c r="AOV94" s="235"/>
      <c r="AOW94" s="235"/>
      <c r="AOX94" s="226"/>
      <c r="AOY94" s="248"/>
      <c r="AOZ94" s="253"/>
      <c r="APA94" s="228"/>
      <c r="APB94" s="229"/>
      <c r="APC94" s="239"/>
      <c r="APD94" s="239"/>
      <c r="APE94" s="235"/>
      <c r="APF94" s="231"/>
      <c r="APG94" s="231"/>
      <c r="APH94" s="224"/>
      <c r="API94" s="235"/>
      <c r="APJ94" s="236"/>
      <c r="APK94" s="6"/>
      <c r="APL94" s="6"/>
      <c r="APM94" s="236"/>
      <c r="APN94" s="251"/>
      <c r="APO94" s="255"/>
      <c r="APP94" s="235"/>
      <c r="APQ94" s="235"/>
      <c r="APR94" s="235"/>
      <c r="APS94" s="99"/>
      <c r="APT94" s="235"/>
      <c r="APU94" s="235"/>
      <c r="APV94" s="235"/>
      <c r="APW94" s="226"/>
      <c r="APX94" s="248"/>
      <c r="APY94" s="253"/>
      <c r="APZ94" s="228"/>
      <c r="AQA94" s="229"/>
      <c r="AQB94" s="239"/>
      <c r="AQC94" s="239"/>
      <c r="AQD94" s="235"/>
      <c r="AQE94" s="231"/>
      <c r="AQF94" s="231"/>
      <c r="AQG94" s="224"/>
      <c r="AQH94" s="235"/>
      <c r="AQI94" s="236"/>
      <c r="AQJ94" s="6"/>
      <c r="AQK94" s="6"/>
      <c r="AQL94" s="236"/>
      <c r="AQM94" s="251"/>
      <c r="AQN94" s="255"/>
      <c r="AQO94" s="235"/>
      <c r="AQP94" s="235"/>
      <c r="AQQ94" s="235"/>
      <c r="AQR94" s="99"/>
      <c r="AQS94" s="235"/>
      <c r="AQT94" s="235"/>
      <c r="AQU94" s="235"/>
      <c r="AQV94" s="226"/>
      <c r="AQW94" s="248"/>
      <c r="AQX94" s="253"/>
      <c r="AQY94" s="228"/>
      <c r="AQZ94" s="229"/>
      <c r="ARA94" s="239"/>
      <c r="ARB94" s="239"/>
      <c r="ARC94" s="235"/>
      <c r="ARD94" s="231"/>
      <c r="ARE94" s="231"/>
      <c r="ARF94" s="224"/>
      <c r="ARG94" s="235"/>
      <c r="ARH94" s="236"/>
      <c r="ARI94" s="6"/>
      <c r="ARJ94" s="6"/>
      <c r="ARK94" s="236"/>
      <c r="ARL94" s="251"/>
      <c r="ARM94" s="255"/>
      <c r="ARN94" s="235"/>
      <c r="ARO94" s="235"/>
      <c r="ARP94" s="235"/>
      <c r="ARQ94" s="99"/>
      <c r="ARR94" s="235"/>
      <c r="ARS94" s="235"/>
      <c r="ART94" s="235"/>
      <c r="ARU94" s="226"/>
      <c r="ARV94" s="248"/>
      <c r="ARW94" s="253"/>
      <c r="ARX94" s="228"/>
      <c r="ARY94" s="229"/>
      <c r="ARZ94" s="239"/>
      <c r="ASA94" s="239"/>
      <c r="ASB94" s="235"/>
      <c r="ASC94" s="231"/>
      <c r="ASD94" s="231"/>
      <c r="ASE94" s="224"/>
      <c r="ASF94" s="235"/>
      <c r="ASG94" s="236"/>
      <c r="ASH94" s="6"/>
      <c r="ASI94" s="6"/>
      <c r="ASJ94" s="236"/>
      <c r="ASK94" s="251"/>
      <c r="ASL94" s="255"/>
      <c r="ASM94" s="235"/>
      <c r="ASN94" s="235"/>
      <c r="ASO94" s="235"/>
      <c r="ASP94" s="99"/>
      <c r="ASQ94" s="235"/>
      <c r="ASR94" s="235"/>
      <c r="ASS94" s="235"/>
      <c r="AST94" s="226"/>
      <c r="ASU94" s="248"/>
      <c r="ASV94" s="253"/>
      <c r="ASW94" s="228"/>
      <c r="ASX94" s="229"/>
      <c r="ASY94" s="239"/>
      <c r="ASZ94" s="239"/>
      <c r="ATA94" s="235"/>
      <c r="ATB94" s="231"/>
      <c r="ATC94" s="231"/>
      <c r="ATD94" s="224"/>
      <c r="ATE94" s="235"/>
      <c r="ATF94" s="236"/>
      <c r="ATG94" s="6"/>
      <c r="ATH94" s="6"/>
      <c r="ATI94" s="236"/>
      <c r="ATJ94" s="251"/>
      <c r="ATK94" s="255"/>
      <c r="ATL94" s="235"/>
      <c r="ATM94" s="235"/>
      <c r="ATN94" s="235"/>
      <c r="ATO94" s="99"/>
      <c r="ATP94" s="235"/>
      <c r="ATQ94" s="235"/>
      <c r="ATR94" s="235"/>
      <c r="ATS94" s="226"/>
      <c r="ATT94" s="248"/>
      <c r="ATU94" s="253"/>
      <c r="ATV94" s="228"/>
      <c r="ATW94" s="229"/>
      <c r="ATX94" s="239"/>
      <c r="ATY94" s="239"/>
      <c r="ATZ94" s="235"/>
      <c r="AUA94" s="231"/>
      <c r="AUB94" s="231"/>
      <c r="AUC94" s="224"/>
      <c r="AUD94" s="235"/>
      <c r="AUE94" s="236"/>
      <c r="AUF94" s="6"/>
      <c r="AUG94" s="6"/>
      <c r="AUH94" s="236"/>
      <c r="AUI94" s="251"/>
      <c r="AUJ94" s="255"/>
      <c r="AUK94" s="235"/>
      <c r="AUL94" s="235"/>
      <c r="AUM94" s="235"/>
      <c r="AUN94" s="99"/>
      <c r="AUO94" s="235"/>
      <c r="AUP94" s="235"/>
      <c r="AUQ94" s="235"/>
      <c r="AUR94" s="226"/>
      <c r="AUS94" s="248"/>
      <c r="AUT94" s="253"/>
      <c r="AUU94" s="228"/>
      <c r="AUV94" s="229"/>
      <c r="AUW94" s="239"/>
      <c r="AUX94" s="239"/>
      <c r="AUY94" s="235"/>
      <c r="AUZ94" s="231"/>
      <c r="AVA94" s="231"/>
      <c r="AVB94" s="224"/>
      <c r="AVC94" s="235"/>
      <c r="AVD94" s="236"/>
      <c r="AVE94" s="6"/>
      <c r="AVF94" s="6"/>
      <c r="AVG94" s="236"/>
      <c r="AVH94" s="251"/>
      <c r="AVI94" s="255"/>
      <c r="AVJ94" s="235"/>
      <c r="AVK94" s="235"/>
      <c r="AVL94" s="235"/>
      <c r="AVM94" s="99"/>
      <c r="AVN94" s="235"/>
      <c r="AVO94" s="235"/>
      <c r="AVP94" s="235"/>
      <c r="AVQ94" s="226"/>
      <c r="AVR94" s="248"/>
      <c r="AVS94" s="253"/>
      <c r="AVT94" s="228"/>
      <c r="AVU94" s="229"/>
      <c r="AVV94" s="239"/>
      <c r="AVW94" s="239"/>
      <c r="AVX94" s="235"/>
      <c r="AVY94" s="231"/>
      <c r="AVZ94" s="231"/>
      <c r="AWA94" s="224"/>
      <c r="AWB94" s="235"/>
      <c r="AWC94" s="236"/>
      <c r="AWD94" s="6"/>
      <c r="AWE94" s="6"/>
      <c r="AWF94" s="236"/>
      <c r="AWG94" s="251"/>
      <c r="AWH94" s="255"/>
      <c r="AWI94" s="235"/>
      <c r="AWJ94" s="235"/>
      <c r="AWK94" s="235"/>
      <c r="AWL94" s="99"/>
      <c r="AWM94" s="235"/>
      <c r="AWN94" s="235"/>
      <c r="AWO94" s="235"/>
      <c r="AWP94" s="226"/>
      <c r="AWQ94" s="248"/>
      <c r="AWR94" s="253"/>
      <c r="AWS94" s="228"/>
      <c r="AWT94" s="229"/>
      <c r="AWU94" s="239"/>
      <c r="AWV94" s="239"/>
      <c r="AWW94" s="235"/>
      <c r="AWX94" s="231"/>
      <c r="AWY94" s="231"/>
      <c r="AWZ94" s="224"/>
      <c r="AXA94" s="235"/>
      <c r="AXB94" s="236"/>
      <c r="AXC94" s="6"/>
      <c r="AXD94" s="6"/>
      <c r="AXE94" s="236"/>
      <c r="AXF94" s="251"/>
      <c r="AXG94" s="255"/>
      <c r="AXH94" s="235"/>
      <c r="AXI94" s="235"/>
      <c r="AXJ94" s="235"/>
      <c r="AXK94" s="99"/>
      <c r="AXL94" s="235"/>
      <c r="AXM94" s="235"/>
      <c r="AXN94" s="235"/>
      <c r="AXO94" s="226"/>
      <c r="AXP94" s="248"/>
      <c r="AXQ94" s="253"/>
      <c r="AXR94" s="228"/>
      <c r="AXS94" s="229"/>
      <c r="AXT94" s="239"/>
      <c r="AXU94" s="239"/>
      <c r="AXV94" s="235"/>
      <c r="AXW94" s="231"/>
      <c r="AXX94" s="231"/>
      <c r="AXY94" s="224"/>
      <c r="AXZ94" s="235"/>
      <c r="AYA94" s="236"/>
      <c r="AYB94" s="6"/>
      <c r="AYC94" s="6"/>
      <c r="AYD94" s="236"/>
      <c r="AYE94" s="251"/>
      <c r="AYF94" s="255"/>
      <c r="AYG94" s="235"/>
      <c r="AYH94" s="235"/>
      <c r="AYI94" s="235"/>
      <c r="AYJ94" s="99"/>
      <c r="AYK94" s="235"/>
      <c r="AYL94" s="235"/>
      <c r="AYM94" s="235"/>
      <c r="AYN94" s="226"/>
      <c r="AYO94" s="248"/>
      <c r="AYP94" s="253"/>
      <c r="AYQ94" s="228"/>
      <c r="AYR94" s="229"/>
      <c r="AYS94" s="239"/>
      <c r="AYT94" s="239"/>
      <c r="AYU94" s="235"/>
      <c r="AYV94" s="231"/>
      <c r="AYW94" s="231"/>
      <c r="AYX94" s="224"/>
      <c r="AYY94" s="235"/>
      <c r="AYZ94" s="236"/>
      <c r="AZA94" s="6"/>
      <c r="AZB94" s="6"/>
      <c r="AZC94" s="236"/>
      <c r="AZD94" s="251"/>
      <c r="AZE94" s="255"/>
      <c r="AZF94" s="235"/>
      <c r="AZG94" s="235"/>
      <c r="AZH94" s="235"/>
      <c r="AZI94" s="99"/>
      <c r="AZJ94" s="235"/>
      <c r="AZK94" s="235"/>
      <c r="AZL94" s="235"/>
      <c r="AZM94" s="226"/>
      <c r="AZN94" s="248"/>
      <c r="AZO94" s="253"/>
      <c r="AZP94" s="228"/>
      <c r="AZQ94" s="229"/>
      <c r="AZR94" s="239"/>
      <c r="AZS94" s="239"/>
      <c r="AZT94" s="235"/>
      <c r="AZU94" s="231"/>
      <c r="AZV94" s="231"/>
      <c r="AZW94" s="224"/>
      <c r="AZX94" s="235"/>
      <c r="AZY94" s="236"/>
      <c r="AZZ94" s="6"/>
      <c r="BAA94" s="6"/>
      <c r="BAB94" s="236"/>
      <c r="BAC94" s="251"/>
      <c r="BAD94" s="255"/>
      <c r="BAE94" s="235"/>
      <c r="BAF94" s="235"/>
      <c r="BAG94" s="235"/>
      <c r="BAH94" s="99"/>
      <c r="BAI94" s="235"/>
      <c r="BAJ94" s="235"/>
      <c r="BAK94" s="235"/>
      <c r="BAL94" s="226"/>
      <c r="BAM94" s="248"/>
      <c r="BAN94" s="253"/>
      <c r="BAO94" s="228"/>
      <c r="BAP94" s="229"/>
      <c r="BAQ94" s="239"/>
      <c r="BAR94" s="239"/>
      <c r="BAS94" s="235"/>
      <c r="BAT94" s="231"/>
      <c r="BAU94" s="231"/>
      <c r="BAV94" s="224"/>
      <c r="BAW94" s="235"/>
      <c r="BAX94" s="236"/>
      <c r="BAY94" s="6"/>
      <c r="BAZ94" s="6"/>
      <c r="BBA94" s="236"/>
      <c r="BBB94" s="251"/>
      <c r="BBC94" s="255"/>
      <c r="BBD94" s="235"/>
      <c r="BBE94" s="235"/>
      <c r="BBF94" s="235"/>
      <c r="BBG94" s="99"/>
      <c r="BBH94" s="235"/>
      <c r="BBI94" s="235"/>
      <c r="BBJ94" s="235"/>
      <c r="BBK94" s="226"/>
      <c r="BBL94" s="248"/>
      <c r="BBM94" s="253"/>
      <c r="BBN94" s="228"/>
      <c r="BBO94" s="229"/>
      <c r="BBP94" s="239"/>
      <c r="BBQ94" s="239"/>
      <c r="BBR94" s="235"/>
      <c r="BBS94" s="231"/>
      <c r="BBT94" s="231"/>
      <c r="BBU94" s="224"/>
      <c r="BBV94" s="235"/>
      <c r="BBW94" s="236"/>
      <c r="BBX94" s="6"/>
      <c r="BBY94" s="6"/>
      <c r="BBZ94" s="236"/>
      <c r="BCA94" s="251"/>
      <c r="BCB94" s="255"/>
      <c r="BCC94" s="235"/>
      <c r="BCD94" s="235"/>
      <c r="BCE94" s="235"/>
      <c r="BCF94" s="99"/>
      <c r="BCG94" s="235"/>
      <c r="BCH94" s="235"/>
      <c r="BCI94" s="235"/>
      <c r="BCJ94" s="226"/>
      <c r="BCK94" s="248"/>
      <c r="BCL94" s="253"/>
      <c r="BCM94" s="228"/>
      <c r="BCN94" s="229"/>
      <c r="BCO94" s="239"/>
      <c r="BCP94" s="239"/>
      <c r="BCQ94" s="235"/>
      <c r="BCR94" s="231"/>
      <c r="BCS94" s="231"/>
      <c r="BCT94" s="224"/>
      <c r="BCU94" s="235"/>
      <c r="BCV94" s="236"/>
      <c r="BCW94" s="6"/>
      <c r="BCX94" s="6"/>
      <c r="BCY94" s="236"/>
      <c r="BCZ94" s="251"/>
      <c r="BDA94" s="255"/>
      <c r="BDB94" s="235"/>
      <c r="BDC94" s="235"/>
      <c r="BDD94" s="235"/>
      <c r="BDE94" s="99"/>
      <c r="BDF94" s="235"/>
      <c r="BDG94" s="235"/>
      <c r="BDH94" s="235"/>
      <c r="BDI94" s="226"/>
      <c r="BDJ94" s="248"/>
      <c r="BDK94" s="253"/>
      <c r="BDL94" s="228"/>
      <c r="BDM94" s="229"/>
      <c r="BDN94" s="239"/>
      <c r="BDO94" s="239"/>
      <c r="BDP94" s="235"/>
      <c r="BDQ94" s="231"/>
      <c r="BDR94" s="231"/>
      <c r="BDS94" s="224"/>
      <c r="BDT94" s="235"/>
      <c r="BDU94" s="236"/>
      <c r="BDV94" s="6"/>
      <c r="BDW94" s="6"/>
      <c r="BDX94" s="236"/>
      <c r="BDY94" s="251"/>
      <c r="BDZ94" s="255"/>
      <c r="BEA94" s="235"/>
      <c r="BEB94" s="235"/>
      <c r="BEC94" s="235"/>
      <c r="BED94" s="99"/>
      <c r="BEE94" s="235"/>
      <c r="BEF94" s="235"/>
      <c r="BEG94" s="235"/>
      <c r="BEH94" s="226"/>
      <c r="BEI94" s="248"/>
      <c r="BEJ94" s="253"/>
      <c r="BEK94" s="228"/>
      <c r="BEL94" s="229"/>
      <c r="BEM94" s="239"/>
      <c r="BEN94" s="239"/>
      <c r="BEO94" s="235"/>
      <c r="BEP94" s="231"/>
      <c r="BEQ94" s="231"/>
      <c r="BER94" s="224"/>
      <c r="BES94" s="235"/>
      <c r="BET94" s="236"/>
      <c r="BEU94" s="6"/>
      <c r="BEV94" s="6"/>
      <c r="BEW94" s="236"/>
      <c r="BEX94" s="251"/>
      <c r="BEY94" s="255"/>
      <c r="BEZ94" s="235"/>
      <c r="BFA94" s="235"/>
      <c r="BFB94" s="235"/>
      <c r="BFC94" s="99"/>
      <c r="BFD94" s="235"/>
      <c r="BFE94" s="235"/>
      <c r="BFF94" s="235"/>
      <c r="BFG94" s="226"/>
      <c r="BFH94" s="248"/>
      <c r="BFI94" s="253"/>
      <c r="BFJ94" s="228"/>
      <c r="BFK94" s="229"/>
      <c r="BFL94" s="239"/>
      <c r="BFM94" s="239"/>
      <c r="BFN94" s="235"/>
      <c r="BFO94" s="231"/>
      <c r="BFP94" s="231"/>
      <c r="BFQ94" s="224"/>
      <c r="BFR94" s="235"/>
      <c r="BFS94" s="236"/>
      <c r="BFT94" s="6"/>
      <c r="BFU94" s="6"/>
      <c r="BFV94" s="236"/>
      <c r="BFW94" s="251"/>
      <c r="BFX94" s="255"/>
      <c r="BFY94" s="235"/>
      <c r="BFZ94" s="235"/>
      <c r="BGA94" s="235"/>
      <c r="BGB94" s="99"/>
      <c r="BGC94" s="235"/>
      <c r="BGD94" s="235"/>
      <c r="BGE94" s="235"/>
      <c r="BGF94" s="226"/>
      <c r="BGG94" s="248"/>
      <c r="BGH94" s="253"/>
      <c r="BGI94" s="228"/>
      <c r="BGJ94" s="229"/>
      <c r="BGK94" s="239"/>
      <c r="BGL94" s="239"/>
      <c r="BGM94" s="235"/>
      <c r="BGN94" s="231"/>
      <c r="BGO94" s="231"/>
      <c r="BGP94" s="224"/>
      <c r="BGQ94" s="235"/>
      <c r="BGR94" s="236"/>
      <c r="BGS94" s="6"/>
      <c r="BGT94" s="6"/>
      <c r="BGU94" s="236"/>
      <c r="BGV94" s="251"/>
      <c r="BGW94" s="255"/>
      <c r="BGX94" s="235"/>
      <c r="BGY94" s="235"/>
      <c r="BGZ94" s="235"/>
      <c r="BHA94" s="99"/>
      <c r="BHB94" s="235"/>
      <c r="BHC94" s="235"/>
      <c r="BHD94" s="235"/>
      <c r="BHE94" s="226"/>
      <c r="BHF94" s="248"/>
      <c r="BHG94" s="253"/>
      <c r="BHH94" s="228"/>
      <c r="BHI94" s="229"/>
      <c r="BHJ94" s="239"/>
      <c r="BHK94" s="239"/>
      <c r="BHL94" s="235"/>
      <c r="BHM94" s="231"/>
      <c r="BHN94" s="231"/>
      <c r="BHO94" s="224"/>
      <c r="BHP94" s="235"/>
      <c r="BHQ94" s="236"/>
      <c r="BHR94" s="6"/>
      <c r="BHS94" s="6"/>
      <c r="BHT94" s="236"/>
      <c r="BHU94" s="251"/>
      <c r="BHV94" s="255"/>
      <c r="BHW94" s="235"/>
      <c r="BHX94" s="235"/>
      <c r="BHY94" s="235"/>
      <c r="BHZ94" s="99"/>
      <c r="BIA94" s="235"/>
      <c r="BIB94" s="235"/>
      <c r="BIC94" s="235"/>
      <c r="BID94" s="226"/>
      <c r="BIE94" s="248"/>
      <c r="BIF94" s="253"/>
      <c r="BIG94" s="228"/>
      <c r="BIH94" s="229"/>
      <c r="BII94" s="239"/>
      <c r="BIJ94" s="239"/>
      <c r="BIK94" s="235"/>
      <c r="BIL94" s="231"/>
      <c r="BIM94" s="231"/>
      <c r="BIN94" s="224"/>
      <c r="BIO94" s="235"/>
      <c r="BIP94" s="236"/>
      <c r="BIQ94" s="6"/>
      <c r="BIR94" s="6"/>
      <c r="BIS94" s="236"/>
      <c r="BIT94" s="251"/>
      <c r="BIU94" s="255"/>
      <c r="BIV94" s="235"/>
      <c r="BIW94" s="235"/>
      <c r="BIX94" s="235"/>
      <c r="BIY94" s="99"/>
      <c r="BIZ94" s="235"/>
      <c r="BJA94" s="235"/>
      <c r="BJB94" s="235"/>
      <c r="BJC94" s="226"/>
      <c r="BJD94" s="248"/>
      <c r="BJE94" s="253"/>
      <c r="BJF94" s="228"/>
      <c r="BJG94" s="229"/>
      <c r="BJH94" s="239"/>
      <c r="BJI94" s="239"/>
      <c r="BJJ94" s="235"/>
      <c r="BJK94" s="231"/>
      <c r="BJL94" s="231"/>
      <c r="BJM94" s="224"/>
      <c r="BJN94" s="235"/>
      <c r="BJO94" s="236"/>
      <c r="BJP94" s="6"/>
      <c r="BJQ94" s="6"/>
      <c r="BJR94" s="236"/>
      <c r="BJS94" s="251"/>
      <c r="BJT94" s="255"/>
      <c r="BJU94" s="235"/>
      <c r="BJV94" s="235"/>
      <c r="BJW94" s="235"/>
      <c r="BJX94" s="99"/>
      <c r="BJY94" s="235"/>
      <c r="BJZ94" s="235"/>
      <c r="BKA94" s="235"/>
      <c r="BKB94" s="226"/>
      <c r="BKC94" s="248"/>
      <c r="BKD94" s="253"/>
      <c r="BKE94" s="228"/>
      <c r="BKF94" s="229"/>
      <c r="BKG94" s="239"/>
      <c r="BKH94" s="239"/>
      <c r="BKI94" s="235"/>
      <c r="BKJ94" s="231"/>
      <c r="BKK94" s="231"/>
      <c r="BKL94" s="224"/>
      <c r="BKM94" s="235"/>
      <c r="BKN94" s="236"/>
      <c r="BKO94" s="6"/>
      <c r="BKP94" s="6"/>
      <c r="BKQ94" s="236"/>
      <c r="BKR94" s="251"/>
      <c r="BKS94" s="255"/>
      <c r="BKT94" s="235"/>
      <c r="BKU94" s="235"/>
      <c r="BKV94" s="235"/>
      <c r="BKW94" s="99"/>
      <c r="BKX94" s="235"/>
      <c r="BKY94" s="235"/>
      <c r="BKZ94" s="235"/>
      <c r="BLA94" s="226"/>
      <c r="BLB94" s="248"/>
      <c r="BLC94" s="253"/>
      <c r="BLD94" s="228"/>
      <c r="BLE94" s="229"/>
      <c r="BLF94" s="239"/>
      <c r="BLG94" s="239"/>
      <c r="BLH94" s="235"/>
      <c r="BLI94" s="231"/>
      <c r="BLJ94" s="231"/>
      <c r="BLK94" s="224"/>
      <c r="BLL94" s="235"/>
      <c r="BLM94" s="236"/>
      <c r="BLN94" s="6"/>
      <c r="BLO94" s="6"/>
      <c r="BLP94" s="236"/>
      <c r="BLQ94" s="251"/>
      <c r="BLR94" s="255"/>
      <c r="BLS94" s="235"/>
      <c r="BLT94" s="235"/>
      <c r="BLU94" s="235"/>
      <c r="BLV94" s="99"/>
      <c r="BLW94" s="235"/>
      <c r="BLX94" s="235"/>
      <c r="BLY94" s="235"/>
      <c r="BLZ94" s="226"/>
      <c r="BMA94" s="248"/>
      <c r="BMB94" s="253"/>
      <c r="BMC94" s="228"/>
      <c r="BMD94" s="229"/>
      <c r="BME94" s="239"/>
      <c r="BMF94" s="239"/>
      <c r="BMG94" s="235"/>
      <c r="BMH94" s="231"/>
      <c r="BMI94" s="231"/>
      <c r="BMJ94" s="224"/>
      <c r="BMK94" s="235"/>
      <c r="BML94" s="236"/>
      <c r="BMM94" s="6"/>
      <c r="BMN94" s="6"/>
      <c r="BMO94" s="236"/>
      <c r="BMP94" s="251"/>
      <c r="BMQ94" s="255"/>
      <c r="BMR94" s="235"/>
      <c r="BMS94" s="235"/>
      <c r="BMT94" s="235"/>
      <c r="BMU94" s="99"/>
      <c r="BMV94" s="235"/>
      <c r="BMW94" s="235"/>
      <c r="BMX94" s="235"/>
      <c r="BMY94" s="226"/>
      <c r="BMZ94" s="248"/>
      <c r="BNA94" s="253"/>
      <c r="BNB94" s="228"/>
      <c r="BNC94" s="229"/>
      <c r="BND94" s="239"/>
      <c r="BNE94" s="239"/>
      <c r="BNF94" s="235"/>
      <c r="BNG94" s="231"/>
      <c r="BNH94" s="231"/>
      <c r="BNI94" s="224"/>
      <c r="BNJ94" s="235"/>
      <c r="BNK94" s="236"/>
      <c r="BNL94" s="6"/>
      <c r="BNM94" s="6"/>
      <c r="BNN94" s="236"/>
      <c r="BNO94" s="251"/>
      <c r="BNP94" s="255"/>
      <c r="BNQ94" s="235"/>
      <c r="BNR94" s="235"/>
      <c r="BNS94" s="235"/>
      <c r="BNT94" s="99"/>
      <c r="BNU94" s="235"/>
      <c r="BNV94" s="235"/>
      <c r="BNW94" s="235"/>
      <c r="BNX94" s="226"/>
      <c r="BNY94" s="248"/>
      <c r="BNZ94" s="253"/>
      <c r="BOA94" s="228"/>
      <c r="BOB94" s="229"/>
      <c r="BOC94" s="239"/>
      <c r="BOD94" s="239"/>
      <c r="BOE94" s="235"/>
      <c r="BOF94" s="231"/>
      <c r="BOG94" s="231"/>
      <c r="BOH94" s="224"/>
      <c r="BOI94" s="235"/>
      <c r="BOJ94" s="236"/>
      <c r="BOK94" s="6"/>
      <c r="BOL94" s="6"/>
      <c r="BOM94" s="236"/>
      <c r="BON94" s="251"/>
      <c r="BOO94" s="255"/>
      <c r="BOP94" s="235"/>
      <c r="BOQ94" s="235"/>
      <c r="BOR94" s="235"/>
      <c r="BOS94" s="99"/>
      <c r="BOT94" s="235"/>
      <c r="BOU94" s="235"/>
      <c r="BOV94" s="235"/>
      <c r="BOW94" s="226"/>
      <c r="BOX94" s="248"/>
      <c r="BOY94" s="253"/>
      <c r="BOZ94" s="228"/>
      <c r="BPA94" s="229"/>
      <c r="BPB94" s="239"/>
      <c r="BPC94" s="239"/>
      <c r="BPD94" s="235"/>
      <c r="BPE94" s="231"/>
      <c r="BPF94" s="231"/>
      <c r="BPG94" s="224"/>
      <c r="BPH94" s="235"/>
      <c r="BPI94" s="236"/>
      <c r="BPJ94" s="6"/>
      <c r="BPK94" s="6"/>
      <c r="BPL94" s="236"/>
      <c r="BPM94" s="251"/>
      <c r="BPN94" s="255"/>
      <c r="BPO94" s="235"/>
      <c r="BPP94" s="235"/>
      <c r="BPQ94" s="235"/>
      <c r="BPR94" s="99"/>
      <c r="BPS94" s="235"/>
      <c r="BPT94" s="235"/>
      <c r="BPU94" s="235"/>
      <c r="BPV94" s="226"/>
      <c r="BPW94" s="248"/>
      <c r="BPX94" s="253"/>
      <c r="BPY94" s="228"/>
      <c r="BPZ94" s="229"/>
      <c r="BQA94" s="239"/>
      <c r="BQB94" s="239"/>
      <c r="BQC94" s="235"/>
      <c r="BQD94" s="231"/>
      <c r="BQE94" s="231"/>
      <c r="BQF94" s="224"/>
      <c r="BQG94" s="235"/>
      <c r="BQH94" s="236"/>
      <c r="BQI94" s="6"/>
      <c r="BQJ94" s="6"/>
      <c r="BQK94" s="236"/>
      <c r="BQL94" s="251"/>
      <c r="BQM94" s="255"/>
      <c r="BQN94" s="235"/>
      <c r="BQO94" s="235"/>
      <c r="BQP94" s="235"/>
      <c r="BQQ94" s="99"/>
      <c r="BQR94" s="235"/>
      <c r="BQS94" s="235"/>
      <c r="BQT94" s="235"/>
      <c r="BQU94" s="226"/>
      <c r="BQV94" s="248"/>
      <c r="BQW94" s="253"/>
      <c r="BQX94" s="228"/>
      <c r="BQY94" s="229"/>
      <c r="BQZ94" s="239"/>
      <c r="BRA94" s="239"/>
      <c r="BRB94" s="235"/>
      <c r="BRC94" s="231"/>
      <c r="BRD94" s="231"/>
      <c r="BRE94" s="224"/>
      <c r="BRF94" s="235"/>
      <c r="BRG94" s="236"/>
      <c r="BRH94" s="6"/>
      <c r="BRI94" s="6"/>
      <c r="BRJ94" s="236"/>
      <c r="BRK94" s="251"/>
      <c r="BRL94" s="255"/>
      <c r="BRM94" s="235"/>
      <c r="BRN94" s="235"/>
      <c r="BRO94" s="235"/>
      <c r="BRP94" s="99"/>
      <c r="BRQ94" s="235"/>
      <c r="BRR94" s="235"/>
      <c r="BRS94" s="235"/>
      <c r="BRT94" s="226"/>
      <c r="BRU94" s="248"/>
      <c r="BRV94" s="253"/>
      <c r="BRW94" s="228"/>
      <c r="BRX94" s="229"/>
      <c r="BRY94" s="239"/>
      <c r="BRZ94" s="239"/>
      <c r="BSA94" s="235"/>
      <c r="BSB94" s="231"/>
      <c r="BSC94" s="231"/>
      <c r="BSD94" s="224"/>
      <c r="BSE94" s="235"/>
      <c r="BSF94" s="236"/>
      <c r="BSG94" s="6"/>
      <c r="BSH94" s="6"/>
      <c r="BSI94" s="236"/>
      <c r="BSJ94" s="251"/>
      <c r="BSK94" s="255"/>
      <c r="BSL94" s="235"/>
      <c r="BSM94" s="235"/>
      <c r="BSN94" s="235"/>
      <c r="BSO94" s="99"/>
      <c r="BSP94" s="235"/>
      <c r="BSQ94" s="235"/>
      <c r="BSR94" s="235"/>
      <c r="BSS94" s="226"/>
      <c r="BST94" s="248"/>
      <c r="BSU94" s="253"/>
      <c r="BSV94" s="228"/>
      <c r="BSW94" s="229"/>
      <c r="BSX94" s="239"/>
      <c r="BSY94" s="239"/>
      <c r="BSZ94" s="235"/>
      <c r="BTA94" s="231"/>
      <c r="BTB94" s="231"/>
      <c r="BTC94" s="224"/>
      <c r="BTD94" s="235"/>
      <c r="BTE94" s="236"/>
      <c r="BTF94" s="6"/>
      <c r="BTG94" s="6"/>
      <c r="BTH94" s="236"/>
      <c r="BTI94" s="251"/>
      <c r="BTJ94" s="255"/>
      <c r="BTK94" s="235"/>
      <c r="BTL94" s="235"/>
      <c r="BTM94" s="235"/>
      <c r="BTN94" s="99"/>
      <c r="BTO94" s="235"/>
      <c r="BTP94" s="235"/>
      <c r="BTQ94" s="235"/>
      <c r="BTR94" s="226"/>
      <c r="BTS94" s="248"/>
      <c r="BTT94" s="253"/>
      <c r="BTU94" s="228"/>
      <c r="BTV94" s="229"/>
      <c r="BTW94" s="239"/>
      <c r="BTX94" s="239"/>
      <c r="BTY94" s="235"/>
      <c r="BTZ94" s="231"/>
      <c r="BUA94" s="231"/>
      <c r="BUB94" s="224"/>
      <c r="BUC94" s="235"/>
      <c r="BUD94" s="236"/>
      <c r="BUE94" s="6"/>
      <c r="BUF94" s="6"/>
      <c r="BUG94" s="236"/>
      <c r="BUH94" s="251"/>
      <c r="BUI94" s="255"/>
      <c r="BUJ94" s="235"/>
      <c r="BUK94" s="235"/>
      <c r="BUL94" s="235"/>
      <c r="BUM94" s="99"/>
      <c r="BUN94" s="235"/>
      <c r="BUO94" s="235"/>
      <c r="BUP94" s="235"/>
      <c r="BUQ94" s="226"/>
      <c r="BUR94" s="248"/>
      <c r="BUS94" s="253"/>
      <c r="BUT94" s="228"/>
      <c r="BUU94" s="229"/>
      <c r="BUV94" s="239"/>
      <c r="BUW94" s="239"/>
      <c r="BUX94" s="235"/>
      <c r="BUY94" s="231"/>
      <c r="BUZ94" s="231"/>
      <c r="BVA94" s="224"/>
      <c r="BVB94" s="235"/>
      <c r="BVC94" s="236"/>
      <c r="BVD94" s="6"/>
      <c r="BVE94" s="6"/>
      <c r="BVF94" s="236"/>
      <c r="BVG94" s="251"/>
      <c r="BVH94" s="255"/>
      <c r="BVI94" s="235"/>
      <c r="BVJ94" s="235"/>
      <c r="BVK94" s="235"/>
      <c r="BVL94" s="99"/>
      <c r="BVM94" s="235"/>
      <c r="BVN94" s="235"/>
      <c r="BVO94" s="235"/>
      <c r="BVP94" s="226"/>
      <c r="BVQ94" s="248"/>
      <c r="BVR94" s="253"/>
      <c r="BVS94" s="228"/>
      <c r="BVT94" s="229"/>
      <c r="BVU94" s="239"/>
      <c r="BVV94" s="239"/>
      <c r="BVW94" s="235"/>
      <c r="BVX94" s="231"/>
      <c r="BVY94" s="231"/>
      <c r="BVZ94" s="224"/>
      <c r="BWA94" s="235"/>
      <c r="BWB94" s="236"/>
      <c r="BWC94" s="6"/>
      <c r="BWD94" s="6"/>
      <c r="BWE94" s="236"/>
      <c r="BWF94" s="251"/>
      <c r="BWG94" s="255"/>
      <c r="BWH94" s="235"/>
      <c r="BWI94" s="235"/>
      <c r="BWJ94" s="235"/>
      <c r="BWK94" s="99"/>
      <c r="BWL94" s="235"/>
      <c r="BWM94" s="235"/>
      <c r="BWN94" s="235"/>
      <c r="BWO94" s="226"/>
      <c r="BWP94" s="248"/>
      <c r="BWQ94" s="253"/>
      <c r="BWR94" s="228"/>
      <c r="BWS94" s="229"/>
      <c r="BWT94" s="239"/>
      <c r="BWU94" s="239"/>
      <c r="BWV94" s="235"/>
      <c r="BWW94" s="231"/>
      <c r="BWX94" s="231"/>
      <c r="BWY94" s="224"/>
      <c r="BWZ94" s="235"/>
      <c r="BXA94" s="236"/>
      <c r="BXB94" s="6"/>
      <c r="BXC94" s="6"/>
      <c r="BXD94" s="236"/>
      <c r="BXE94" s="251"/>
      <c r="BXF94" s="255"/>
      <c r="BXG94" s="235"/>
      <c r="BXH94" s="235"/>
      <c r="BXI94" s="235"/>
      <c r="BXJ94" s="99"/>
      <c r="BXK94" s="235"/>
      <c r="BXL94" s="235"/>
      <c r="BXM94" s="235"/>
      <c r="BXN94" s="226"/>
      <c r="BXO94" s="248"/>
      <c r="BXP94" s="253"/>
      <c r="BXQ94" s="228"/>
      <c r="BXR94" s="229"/>
      <c r="BXS94" s="239"/>
      <c r="BXT94" s="239"/>
      <c r="BXU94" s="235"/>
      <c r="BXV94" s="231"/>
      <c r="BXW94" s="231"/>
      <c r="BXX94" s="224"/>
      <c r="BXY94" s="235"/>
      <c r="BXZ94" s="236"/>
      <c r="BYA94" s="6"/>
      <c r="BYB94" s="6"/>
      <c r="BYC94" s="236"/>
      <c r="BYD94" s="251"/>
      <c r="BYE94" s="255"/>
      <c r="BYF94" s="235"/>
      <c r="BYG94" s="235"/>
      <c r="BYH94" s="235"/>
      <c r="BYI94" s="99"/>
      <c r="BYJ94" s="235"/>
      <c r="BYK94" s="235"/>
      <c r="BYL94" s="235"/>
      <c r="BYM94" s="226"/>
      <c r="BYN94" s="248"/>
      <c r="BYO94" s="253"/>
      <c r="BYP94" s="228"/>
      <c r="BYQ94" s="229"/>
      <c r="BYR94" s="239"/>
      <c r="BYS94" s="239"/>
      <c r="BYT94" s="235"/>
      <c r="BYU94" s="231"/>
      <c r="BYV94" s="231"/>
      <c r="BYW94" s="224"/>
      <c r="BYX94" s="235"/>
      <c r="BYY94" s="236"/>
      <c r="BYZ94" s="6"/>
      <c r="BZA94" s="6"/>
      <c r="BZB94" s="236"/>
      <c r="BZC94" s="251"/>
      <c r="BZD94" s="255"/>
      <c r="BZE94" s="235"/>
      <c r="BZF94" s="235"/>
      <c r="BZG94" s="235"/>
      <c r="BZH94" s="99"/>
      <c r="BZI94" s="235"/>
      <c r="BZJ94" s="235"/>
      <c r="BZK94" s="235"/>
      <c r="BZL94" s="226"/>
      <c r="BZM94" s="248"/>
      <c r="BZN94" s="253"/>
      <c r="BZO94" s="228"/>
      <c r="BZP94" s="229"/>
      <c r="BZQ94" s="239"/>
      <c r="BZR94" s="239"/>
      <c r="BZS94" s="235"/>
      <c r="BZT94" s="231"/>
      <c r="BZU94" s="231"/>
      <c r="BZV94" s="224"/>
      <c r="BZW94" s="235"/>
      <c r="BZX94" s="236"/>
      <c r="BZY94" s="6"/>
      <c r="BZZ94" s="6"/>
      <c r="CAA94" s="236"/>
      <c r="CAB94" s="251"/>
      <c r="CAC94" s="255"/>
      <c r="CAD94" s="235"/>
      <c r="CAE94" s="235"/>
      <c r="CAF94" s="235"/>
      <c r="CAG94" s="99"/>
      <c r="CAH94" s="235"/>
      <c r="CAI94" s="235"/>
      <c r="CAJ94" s="235"/>
      <c r="CAK94" s="226"/>
      <c r="CAL94" s="248"/>
      <c r="CAM94" s="253"/>
      <c r="CAN94" s="228"/>
      <c r="CAO94" s="229"/>
      <c r="CAP94" s="239"/>
      <c r="CAQ94" s="239"/>
      <c r="CAR94" s="235"/>
      <c r="CAS94" s="231"/>
      <c r="CAT94" s="231"/>
      <c r="CAU94" s="224"/>
      <c r="CAV94" s="235"/>
      <c r="CAW94" s="236"/>
      <c r="CAX94" s="6"/>
      <c r="CAY94" s="6"/>
      <c r="CAZ94" s="236"/>
      <c r="CBA94" s="251"/>
      <c r="CBB94" s="255"/>
      <c r="CBC94" s="235"/>
      <c r="CBD94" s="235"/>
      <c r="CBE94" s="235"/>
      <c r="CBF94" s="99"/>
      <c r="CBG94" s="235"/>
      <c r="CBH94" s="235"/>
      <c r="CBI94" s="235"/>
      <c r="CBJ94" s="226"/>
      <c r="CBK94" s="248"/>
      <c r="CBL94" s="253"/>
      <c r="CBM94" s="228"/>
      <c r="CBN94" s="229"/>
      <c r="CBO94" s="239"/>
      <c r="CBP94" s="239"/>
      <c r="CBQ94" s="235"/>
      <c r="CBR94" s="231"/>
      <c r="CBS94" s="231"/>
      <c r="CBT94" s="224"/>
      <c r="CBU94" s="235"/>
      <c r="CBV94" s="236"/>
      <c r="CBW94" s="6"/>
      <c r="CBX94" s="6"/>
      <c r="CBY94" s="236"/>
      <c r="CBZ94" s="251"/>
      <c r="CCA94" s="255"/>
      <c r="CCB94" s="235"/>
      <c r="CCC94" s="235"/>
      <c r="CCD94" s="235"/>
      <c r="CCE94" s="99"/>
      <c r="CCF94" s="235"/>
      <c r="CCG94" s="235"/>
      <c r="CCH94" s="235"/>
      <c r="CCI94" s="226"/>
      <c r="CCJ94" s="248"/>
      <c r="CCK94" s="253"/>
      <c r="CCL94" s="228"/>
      <c r="CCM94" s="229"/>
      <c r="CCN94" s="239"/>
      <c r="CCO94" s="239"/>
      <c r="CCP94" s="235"/>
      <c r="CCQ94" s="231"/>
      <c r="CCR94" s="231"/>
      <c r="CCS94" s="224"/>
      <c r="CCT94" s="235"/>
      <c r="CCU94" s="236"/>
      <c r="CCV94" s="6"/>
      <c r="CCW94" s="6"/>
      <c r="CCX94" s="236"/>
      <c r="CCY94" s="251"/>
      <c r="CCZ94" s="255"/>
      <c r="CDA94" s="235"/>
      <c r="CDB94" s="235"/>
      <c r="CDC94" s="235"/>
      <c r="CDD94" s="99"/>
      <c r="CDE94" s="235"/>
      <c r="CDF94" s="235"/>
      <c r="CDG94" s="235"/>
      <c r="CDH94" s="226"/>
      <c r="CDI94" s="248"/>
      <c r="CDJ94" s="253"/>
      <c r="CDK94" s="228"/>
      <c r="CDL94" s="229"/>
      <c r="CDM94" s="239"/>
      <c r="CDN94" s="239"/>
      <c r="CDO94" s="235"/>
      <c r="CDP94" s="231"/>
      <c r="CDQ94" s="231"/>
      <c r="CDR94" s="224"/>
      <c r="CDS94" s="235"/>
      <c r="CDT94" s="236"/>
      <c r="CDU94" s="6"/>
      <c r="CDV94" s="6"/>
      <c r="CDW94" s="236"/>
      <c r="CDX94" s="251"/>
      <c r="CDY94" s="255"/>
      <c r="CDZ94" s="235"/>
      <c r="CEA94" s="235"/>
      <c r="CEB94" s="235"/>
      <c r="CEC94" s="99"/>
      <c r="CED94" s="235"/>
      <c r="CEE94" s="235"/>
      <c r="CEF94" s="235"/>
      <c r="CEG94" s="226"/>
      <c r="CEH94" s="248"/>
      <c r="CEI94" s="253"/>
      <c r="CEJ94" s="228"/>
      <c r="CEK94" s="229"/>
      <c r="CEL94" s="239"/>
      <c r="CEM94" s="239"/>
      <c r="CEN94" s="235"/>
      <c r="CEO94" s="231"/>
      <c r="CEP94" s="231"/>
      <c r="CEQ94" s="224"/>
      <c r="CER94" s="235"/>
      <c r="CES94" s="236"/>
      <c r="CET94" s="6"/>
      <c r="CEU94" s="6"/>
      <c r="CEV94" s="236"/>
      <c r="CEW94" s="251"/>
      <c r="CEX94" s="255"/>
      <c r="CEY94" s="235"/>
      <c r="CEZ94" s="235"/>
      <c r="CFA94" s="235"/>
      <c r="CFB94" s="99"/>
      <c r="CFC94" s="235"/>
      <c r="CFD94" s="235"/>
      <c r="CFE94" s="235"/>
      <c r="CFF94" s="226"/>
      <c r="CFG94" s="248"/>
      <c r="CFH94" s="253"/>
      <c r="CFI94" s="228"/>
      <c r="CFJ94" s="229"/>
      <c r="CFK94" s="239"/>
      <c r="CFL94" s="239"/>
      <c r="CFM94" s="235"/>
      <c r="CFN94" s="231"/>
      <c r="CFO94" s="231"/>
      <c r="CFP94" s="224"/>
      <c r="CFQ94" s="235"/>
      <c r="CFR94" s="236"/>
      <c r="CFS94" s="6"/>
      <c r="CFT94" s="6"/>
      <c r="CFU94" s="236"/>
      <c r="CFV94" s="251"/>
      <c r="CFW94" s="255"/>
      <c r="CFX94" s="235"/>
      <c r="CFY94" s="235"/>
      <c r="CFZ94" s="235"/>
      <c r="CGA94" s="99"/>
      <c r="CGB94" s="235"/>
      <c r="CGC94" s="235"/>
      <c r="CGD94" s="235"/>
      <c r="CGE94" s="226"/>
      <c r="CGF94" s="248"/>
      <c r="CGG94" s="253"/>
      <c r="CGH94" s="228"/>
      <c r="CGI94" s="229"/>
      <c r="CGJ94" s="239"/>
      <c r="CGK94" s="239"/>
      <c r="CGL94" s="235"/>
      <c r="CGM94" s="231"/>
      <c r="CGN94" s="231"/>
      <c r="CGO94" s="224"/>
      <c r="CGP94" s="235"/>
      <c r="CGQ94" s="236"/>
      <c r="CGR94" s="6"/>
      <c r="CGS94" s="6"/>
      <c r="CGT94" s="236"/>
      <c r="CGU94" s="251"/>
      <c r="CGV94" s="255"/>
      <c r="CGW94" s="235"/>
      <c r="CGX94" s="235"/>
      <c r="CGY94" s="235"/>
      <c r="CGZ94" s="99"/>
      <c r="CHA94" s="235"/>
      <c r="CHB94" s="235"/>
      <c r="CHC94" s="235"/>
      <c r="CHD94" s="226"/>
      <c r="CHE94" s="248"/>
      <c r="CHF94" s="253"/>
      <c r="CHG94" s="228"/>
      <c r="CHH94" s="229"/>
      <c r="CHI94" s="239"/>
      <c r="CHJ94" s="239"/>
      <c r="CHK94" s="235"/>
      <c r="CHL94" s="231"/>
      <c r="CHM94" s="231"/>
      <c r="CHN94" s="224"/>
      <c r="CHO94" s="235"/>
      <c r="CHP94" s="236"/>
      <c r="CHQ94" s="6"/>
      <c r="CHR94" s="6"/>
      <c r="CHS94" s="236"/>
      <c r="CHT94" s="251"/>
      <c r="CHU94" s="255"/>
      <c r="CHV94" s="235"/>
      <c r="CHW94" s="235"/>
      <c r="CHX94" s="235"/>
      <c r="CHY94" s="99"/>
      <c r="CHZ94" s="235"/>
      <c r="CIA94" s="235"/>
      <c r="CIB94" s="235"/>
      <c r="CIC94" s="226"/>
      <c r="CID94" s="248"/>
      <c r="CIE94" s="253"/>
      <c r="CIF94" s="228"/>
      <c r="CIG94" s="229"/>
      <c r="CIH94" s="239"/>
      <c r="CII94" s="239"/>
      <c r="CIJ94" s="235"/>
      <c r="CIK94" s="231"/>
      <c r="CIL94" s="231"/>
      <c r="CIM94" s="224"/>
      <c r="CIN94" s="235"/>
      <c r="CIO94" s="236"/>
      <c r="CIP94" s="6"/>
      <c r="CIQ94" s="6"/>
      <c r="CIR94" s="236"/>
      <c r="CIS94" s="251"/>
      <c r="CIT94" s="255"/>
      <c r="CIU94" s="235"/>
      <c r="CIV94" s="235"/>
      <c r="CIW94" s="235"/>
      <c r="CIX94" s="99"/>
      <c r="CIY94" s="235"/>
      <c r="CIZ94" s="235"/>
      <c r="CJA94" s="235"/>
      <c r="CJB94" s="226"/>
      <c r="CJC94" s="248"/>
      <c r="CJD94" s="253"/>
      <c r="CJE94" s="228"/>
      <c r="CJF94" s="229"/>
      <c r="CJG94" s="239"/>
      <c r="CJH94" s="239"/>
      <c r="CJI94" s="235"/>
      <c r="CJJ94" s="231"/>
      <c r="CJK94" s="231"/>
      <c r="CJL94" s="224"/>
      <c r="CJM94" s="235"/>
      <c r="CJN94" s="236"/>
      <c r="CJO94" s="6"/>
      <c r="CJP94" s="6"/>
      <c r="CJQ94" s="236"/>
      <c r="CJR94" s="251"/>
      <c r="CJS94" s="255"/>
      <c r="CJT94" s="235"/>
      <c r="CJU94" s="235"/>
      <c r="CJV94" s="235"/>
      <c r="CJW94" s="99"/>
      <c r="CJX94" s="235"/>
      <c r="CJY94" s="235"/>
      <c r="CJZ94" s="235"/>
      <c r="CKA94" s="226"/>
      <c r="CKB94" s="248"/>
      <c r="CKC94" s="253"/>
      <c r="CKD94" s="228"/>
      <c r="CKE94" s="229"/>
      <c r="CKF94" s="239"/>
      <c r="CKG94" s="239"/>
      <c r="CKH94" s="235"/>
      <c r="CKI94" s="231"/>
      <c r="CKJ94" s="231"/>
      <c r="CKK94" s="224"/>
      <c r="CKL94" s="235"/>
      <c r="CKM94" s="236"/>
      <c r="CKN94" s="6"/>
      <c r="CKO94" s="6"/>
      <c r="CKP94" s="236"/>
      <c r="CKQ94" s="251"/>
      <c r="CKR94" s="255"/>
      <c r="CKS94" s="235"/>
      <c r="CKT94" s="235"/>
      <c r="CKU94" s="235"/>
      <c r="CKV94" s="99"/>
      <c r="CKW94" s="235"/>
      <c r="CKX94" s="235"/>
      <c r="CKY94" s="235"/>
      <c r="CKZ94" s="226"/>
      <c r="CLA94" s="248"/>
      <c r="CLB94" s="253"/>
      <c r="CLC94" s="228"/>
      <c r="CLD94" s="229"/>
      <c r="CLE94" s="239"/>
      <c r="CLF94" s="239"/>
      <c r="CLG94" s="235"/>
      <c r="CLH94" s="231"/>
      <c r="CLI94" s="231"/>
      <c r="CLJ94" s="224"/>
      <c r="CLK94" s="235"/>
      <c r="CLL94" s="236"/>
      <c r="CLM94" s="6"/>
      <c r="CLN94" s="6"/>
      <c r="CLO94" s="236"/>
      <c r="CLP94" s="251"/>
      <c r="CLQ94" s="255"/>
      <c r="CLR94" s="235"/>
      <c r="CLS94" s="235"/>
      <c r="CLT94" s="235"/>
      <c r="CLU94" s="99"/>
      <c r="CLV94" s="235"/>
      <c r="CLW94" s="235"/>
      <c r="CLX94" s="235"/>
      <c r="CLY94" s="226"/>
      <c r="CLZ94" s="248"/>
      <c r="CMA94" s="253"/>
      <c r="CMB94" s="228"/>
      <c r="CMC94" s="229"/>
      <c r="CMD94" s="239"/>
      <c r="CME94" s="239"/>
      <c r="CMF94" s="235"/>
      <c r="CMG94" s="231"/>
      <c r="CMH94" s="231"/>
      <c r="CMI94" s="224"/>
      <c r="CMJ94" s="235"/>
      <c r="CMK94" s="236"/>
      <c r="CML94" s="6"/>
      <c r="CMM94" s="6"/>
      <c r="CMN94" s="236"/>
      <c r="CMO94" s="251"/>
      <c r="CMP94" s="255"/>
      <c r="CMQ94" s="235"/>
      <c r="CMR94" s="235"/>
      <c r="CMS94" s="235"/>
      <c r="CMT94" s="99"/>
      <c r="CMU94" s="235"/>
      <c r="CMV94" s="235"/>
      <c r="CMW94" s="235"/>
      <c r="CMX94" s="226"/>
      <c r="CMY94" s="248"/>
      <c r="CMZ94" s="253"/>
      <c r="CNA94" s="228"/>
      <c r="CNB94" s="229"/>
      <c r="CNC94" s="239"/>
      <c r="CND94" s="239"/>
      <c r="CNE94" s="235"/>
      <c r="CNF94" s="231"/>
      <c r="CNG94" s="231"/>
      <c r="CNH94" s="224"/>
      <c r="CNI94" s="235"/>
      <c r="CNJ94" s="236"/>
      <c r="CNK94" s="6"/>
      <c r="CNL94" s="6"/>
      <c r="CNM94" s="236"/>
      <c r="CNN94" s="251"/>
      <c r="CNO94" s="255"/>
      <c r="CNP94" s="235"/>
      <c r="CNQ94" s="235"/>
      <c r="CNR94" s="235"/>
      <c r="CNS94" s="99"/>
      <c r="CNT94" s="235"/>
      <c r="CNU94" s="235"/>
      <c r="CNV94" s="235"/>
      <c r="CNW94" s="226"/>
      <c r="CNX94" s="248"/>
      <c r="CNY94" s="253"/>
      <c r="CNZ94" s="228"/>
      <c r="COA94" s="229"/>
      <c r="COB94" s="239"/>
      <c r="COC94" s="239"/>
      <c r="COD94" s="235"/>
      <c r="COE94" s="231"/>
      <c r="COF94" s="231"/>
      <c r="COG94" s="224"/>
      <c r="COH94" s="235"/>
      <c r="COI94" s="236"/>
      <c r="COJ94" s="6"/>
      <c r="COK94" s="6"/>
      <c r="COL94" s="236"/>
      <c r="COM94" s="251"/>
      <c r="CON94" s="255"/>
      <c r="COO94" s="235"/>
      <c r="COP94" s="235"/>
      <c r="COQ94" s="235"/>
      <c r="COR94" s="99"/>
      <c r="COS94" s="235"/>
      <c r="COT94" s="235"/>
      <c r="COU94" s="235"/>
      <c r="COV94" s="226"/>
      <c r="COW94" s="248"/>
      <c r="COX94" s="253"/>
      <c r="COY94" s="228"/>
      <c r="COZ94" s="229"/>
      <c r="CPA94" s="239"/>
      <c r="CPB94" s="239"/>
      <c r="CPC94" s="235"/>
      <c r="CPD94" s="231"/>
      <c r="CPE94" s="231"/>
      <c r="CPF94" s="224"/>
      <c r="CPG94" s="235"/>
      <c r="CPH94" s="236"/>
      <c r="CPI94" s="6"/>
      <c r="CPJ94" s="6"/>
      <c r="CPK94" s="236"/>
      <c r="CPL94" s="251"/>
      <c r="CPM94" s="255"/>
      <c r="CPN94" s="235"/>
      <c r="CPO94" s="235"/>
      <c r="CPP94" s="235"/>
      <c r="CPQ94" s="99"/>
      <c r="CPR94" s="235"/>
      <c r="CPS94" s="235"/>
      <c r="CPT94" s="235"/>
      <c r="CPU94" s="226"/>
      <c r="CPV94" s="248"/>
      <c r="CPW94" s="253"/>
      <c r="CPX94" s="228"/>
      <c r="CPY94" s="229"/>
      <c r="CPZ94" s="239"/>
      <c r="CQA94" s="239"/>
      <c r="CQB94" s="235"/>
      <c r="CQC94" s="231"/>
      <c r="CQD94" s="231"/>
      <c r="CQE94" s="224"/>
      <c r="CQF94" s="235"/>
      <c r="CQG94" s="236"/>
      <c r="CQH94" s="6"/>
      <c r="CQI94" s="6"/>
      <c r="CQJ94" s="236"/>
      <c r="CQK94" s="251"/>
      <c r="CQL94" s="255"/>
      <c r="CQM94" s="235"/>
      <c r="CQN94" s="235"/>
      <c r="CQO94" s="235"/>
      <c r="CQP94" s="99"/>
      <c r="CQQ94" s="235"/>
      <c r="CQR94" s="235"/>
      <c r="CQS94" s="235"/>
      <c r="CQT94" s="226"/>
      <c r="CQU94" s="248"/>
      <c r="CQV94" s="253"/>
      <c r="CQW94" s="228"/>
      <c r="CQX94" s="229"/>
      <c r="CQY94" s="239"/>
      <c r="CQZ94" s="239"/>
      <c r="CRA94" s="235"/>
      <c r="CRB94" s="231"/>
      <c r="CRC94" s="231"/>
      <c r="CRD94" s="224"/>
      <c r="CRE94" s="235"/>
      <c r="CRF94" s="236"/>
      <c r="CRG94" s="6"/>
      <c r="CRH94" s="6"/>
      <c r="CRI94" s="236"/>
      <c r="CRJ94" s="251"/>
      <c r="CRK94" s="255"/>
      <c r="CRL94" s="235"/>
      <c r="CRM94" s="235"/>
      <c r="CRN94" s="235"/>
      <c r="CRO94" s="99"/>
      <c r="CRP94" s="235"/>
      <c r="CRQ94" s="235"/>
      <c r="CRR94" s="235"/>
      <c r="CRS94" s="226"/>
      <c r="CRT94" s="248"/>
      <c r="CRU94" s="253"/>
      <c r="CRV94" s="228"/>
      <c r="CRW94" s="229"/>
      <c r="CRX94" s="239"/>
      <c r="CRY94" s="239"/>
      <c r="CRZ94" s="235"/>
      <c r="CSA94" s="231"/>
      <c r="CSB94" s="231"/>
      <c r="CSC94" s="224"/>
      <c r="CSD94" s="235"/>
      <c r="CSE94" s="236"/>
      <c r="CSF94" s="6"/>
      <c r="CSG94" s="6"/>
      <c r="CSH94" s="236"/>
      <c r="CSI94" s="251"/>
      <c r="CSJ94" s="255"/>
      <c r="CSK94" s="235"/>
      <c r="CSL94" s="235"/>
      <c r="CSM94" s="235"/>
      <c r="CSN94" s="99"/>
      <c r="CSO94" s="235"/>
      <c r="CSP94" s="235"/>
      <c r="CSQ94" s="235"/>
      <c r="CSR94" s="226"/>
      <c r="CSS94" s="248"/>
      <c r="CST94" s="253"/>
      <c r="CSU94" s="228"/>
      <c r="CSV94" s="229"/>
      <c r="CSW94" s="239"/>
      <c r="CSX94" s="239"/>
      <c r="CSY94" s="235"/>
      <c r="CSZ94" s="231"/>
      <c r="CTA94" s="231"/>
      <c r="CTB94" s="224"/>
      <c r="CTC94" s="235"/>
      <c r="CTD94" s="236"/>
      <c r="CTE94" s="6"/>
      <c r="CTF94" s="6"/>
      <c r="CTG94" s="236"/>
      <c r="CTH94" s="251"/>
      <c r="CTI94" s="255"/>
      <c r="CTJ94" s="235"/>
      <c r="CTK94" s="235"/>
      <c r="CTL94" s="235"/>
      <c r="CTM94" s="99"/>
      <c r="CTN94" s="235"/>
      <c r="CTO94" s="235"/>
      <c r="CTP94" s="235"/>
      <c r="CTQ94" s="226"/>
      <c r="CTR94" s="248"/>
      <c r="CTS94" s="253"/>
      <c r="CTT94" s="228"/>
      <c r="CTU94" s="229"/>
      <c r="CTV94" s="239"/>
      <c r="CTW94" s="239"/>
      <c r="CTX94" s="235"/>
      <c r="CTY94" s="231"/>
      <c r="CTZ94" s="231"/>
      <c r="CUA94" s="224"/>
      <c r="CUB94" s="235"/>
      <c r="CUC94" s="236"/>
      <c r="CUD94" s="6"/>
      <c r="CUE94" s="6"/>
      <c r="CUF94" s="236"/>
      <c r="CUG94" s="251"/>
      <c r="CUH94" s="255"/>
      <c r="CUI94" s="235"/>
      <c r="CUJ94" s="235"/>
      <c r="CUK94" s="235"/>
      <c r="CUL94" s="99"/>
      <c r="CUM94" s="235"/>
      <c r="CUN94" s="235"/>
      <c r="CUO94" s="235"/>
      <c r="CUP94" s="226"/>
      <c r="CUQ94" s="248"/>
      <c r="CUR94" s="253"/>
      <c r="CUS94" s="228"/>
      <c r="CUT94" s="229"/>
      <c r="CUU94" s="239"/>
      <c r="CUV94" s="239"/>
      <c r="CUW94" s="235"/>
      <c r="CUX94" s="231"/>
      <c r="CUY94" s="231"/>
      <c r="CUZ94" s="224"/>
      <c r="CVA94" s="235"/>
      <c r="CVB94" s="236"/>
      <c r="CVC94" s="6"/>
      <c r="CVD94" s="6"/>
      <c r="CVE94" s="236"/>
      <c r="CVF94" s="251"/>
      <c r="CVG94" s="255"/>
      <c r="CVH94" s="235"/>
      <c r="CVI94" s="235"/>
      <c r="CVJ94" s="235"/>
      <c r="CVK94" s="99"/>
      <c r="CVL94" s="235"/>
      <c r="CVM94" s="235"/>
      <c r="CVN94" s="235"/>
      <c r="CVO94" s="226"/>
      <c r="CVP94" s="248"/>
      <c r="CVQ94" s="253"/>
      <c r="CVR94" s="228"/>
      <c r="CVS94" s="229"/>
      <c r="CVT94" s="239"/>
      <c r="CVU94" s="239"/>
      <c r="CVV94" s="235"/>
      <c r="CVW94" s="231"/>
      <c r="CVX94" s="231"/>
      <c r="CVY94" s="224"/>
      <c r="CVZ94" s="235"/>
      <c r="CWA94" s="236"/>
      <c r="CWB94" s="6"/>
      <c r="CWC94" s="6"/>
      <c r="CWD94" s="236"/>
      <c r="CWE94" s="251"/>
      <c r="CWF94" s="255"/>
      <c r="CWG94" s="235"/>
      <c r="CWH94" s="235"/>
      <c r="CWI94" s="235"/>
      <c r="CWJ94" s="99"/>
      <c r="CWK94" s="235"/>
      <c r="CWL94" s="235"/>
      <c r="CWM94" s="235"/>
      <c r="CWN94" s="226"/>
      <c r="CWO94" s="248"/>
      <c r="CWP94" s="253"/>
      <c r="CWQ94" s="228"/>
      <c r="CWR94" s="229"/>
      <c r="CWS94" s="239"/>
      <c r="CWT94" s="239"/>
      <c r="CWU94" s="235"/>
      <c r="CWV94" s="231"/>
      <c r="CWW94" s="231"/>
      <c r="CWX94" s="224"/>
      <c r="CWY94" s="235"/>
      <c r="CWZ94" s="236"/>
      <c r="CXA94" s="6"/>
      <c r="CXB94" s="6"/>
      <c r="CXC94" s="236"/>
      <c r="CXD94" s="251"/>
      <c r="CXE94" s="255"/>
      <c r="CXF94" s="235"/>
      <c r="CXG94" s="235"/>
      <c r="CXH94" s="235"/>
      <c r="CXI94" s="99"/>
      <c r="CXJ94" s="235"/>
      <c r="CXK94" s="235"/>
      <c r="CXL94" s="235"/>
      <c r="CXM94" s="226"/>
      <c r="CXN94" s="248"/>
      <c r="CXO94" s="253"/>
      <c r="CXP94" s="228"/>
      <c r="CXQ94" s="229"/>
      <c r="CXR94" s="239"/>
      <c r="CXS94" s="239"/>
      <c r="CXT94" s="235"/>
      <c r="CXU94" s="231"/>
      <c r="CXV94" s="231"/>
      <c r="CXW94" s="224"/>
      <c r="CXX94" s="235"/>
      <c r="CXY94" s="236"/>
      <c r="CXZ94" s="6"/>
      <c r="CYA94" s="6"/>
      <c r="CYB94" s="236"/>
      <c r="CYC94" s="251"/>
      <c r="CYD94" s="255"/>
      <c r="CYE94" s="235"/>
      <c r="CYF94" s="235"/>
      <c r="CYG94" s="235"/>
      <c r="CYH94" s="99"/>
      <c r="CYI94" s="235"/>
      <c r="CYJ94" s="235"/>
      <c r="CYK94" s="235"/>
      <c r="CYL94" s="226"/>
      <c r="CYM94" s="248"/>
      <c r="CYN94" s="253"/>
      <c r="CYO94" s="228"/>
      <c r="CYP94" s="229"/>
      <c r="CYQ94" s="239"/>
      <c r="CYR94" s="239"/>
      <c r="CYS94" s="235"/>
      <c r="CYT94" s="231"/>
      <c r="CYU94" s="231"/>
      <c r="CYV94" s="224"/>
      <c r="CYW94" s="235"/>
      <c r="CYX94" s="236"/>
      <c r="CYY94" s="6"/>
      <c r="CYZ94" s="6"/>
      <c r="CZA94" s="236"/>
      <c r="CZB94" s="251"/>
      <c r="CZC94" s="255"/>
      <c r="CZD94" s="235"/>
      <c r="CZE94" s="235"/>
      <c r="CZF94" s="235"/>
      <c r="CZG94" s="99"/>
      <c r="CZH94" s="235"/>
      <c r="CZI94" s="235"/>
      <c r="CZJ94" s="235"/>
      <c r="CZK94" s="226"/>
      <c r="CZL94" s="248"/>
      <c r="CZM94" s="253"/>
      <c r="CZN94" s="228"/>
      <c r="CZO94" s="229"/>
      <c r="CZP94" s="239"/>
      <c r="CZQ94" s="239"/>
      <c r="CZR94" s="235"/>
      <c r="CZS94" s="231"/>
      <c r="CZT94" s="231"/>
      <c r="CZU94" s="224"/>
      <c r="CZV94" s="235"/>
      <c r="CZW94" s="236"/>
      <c r="CZX94" s="6"/>
      <c r="CZY94" s="6"/>
      <c r="CZZ94" s="236"/>
      <c r="DAA94" s="251"/>
      <c r="DAB94" s="255"/>
      <c r="DAC94" s="235"/>
      <c r="DAD94" s="235"/>
      <c r="DAE94" s="235"/>
      <c r="DAF94" s="99"/>
      <c r="DAG94" s="235"/>
      <c r="DAH94" s="235"/>
      <c r="DAI94" s="235"/>
      <c r="DAJ94" s="226"/>
      <c r="DAK94" s="248"/>
      <c r="DAL94" s="253"/>
      <c r="DAM94" s="228"/>
      <c r="DAN94" s="229"/>
      <c r="DAO94" s="239"/>
      <c r="DAP94" s="239"/>
      <c r="DAQ94" s="235"/>
      <c r="DAR94" s="231"/>
      <c r="DAS94" s="231"/>
      <c r="DAT94" s="224"/>
      <c r="DAU94" s="235"/>
      <c r="DAV94" s="236"/>
      <c r="DAW94" s="6"/>
      <c r="DAX94" s="6"/>
      <c r="DAY94" s="236"/>
      <c r="DAZ94" s="251"/>
      <c r="DBA94" s="255"/>
      <c r="DBB94" s="235"/>
      <c r="DBC94" s="235"/>
      <c r="DBD94" s="235"/>
      <c r="DBE94" s="99"/>
      <c r="DBF94" s="235"/>
      <c r="DBG94" s="235"/>
      <c r="DBH94" s="235"/>
      <c r="DBI94" s="226"/>
      <c r="DBJ94" s="248"/>
      <c r="DBK94" s="253"/>
      <c r="DBL94" s="228"/>
      <c r="DBM94" s="229"/>
      <c r="DBN94" s="239"/>
      <c r="DBO94" s="239"/>
      <c r="DBP94" s="235"/>
      <c r="DBQ94" s="231"/>
      <c r="DBR94" s="231"/>
      <c r="DBS94" s="224"/>
      <c r="DBT94" s="235"/>
      <c r="DBU94" s="236"/>
      <c r="DBV94" s="6"/>
      <c r="DBW94" s="6"/>
      <c r="DBX94" s="236"/>
      <c r="DBY94" s="251"/>
      <c r="DBZ94" s="255"/>
      <c r="DCA94" s="235"/>
      <c r="DCB94" s="235"/>
      <c r="DCC94" s="235"/>
      <c r="DCD94" s="99"/>
      <c r="DCE94" s="235"/>
      <c r="DCF94" s="235"/>
      <c r="DCG94" s="235"/>
      <c r="DCH94" s="226"/>
      <c r="DCI94" s="248"/>
      <c r="DCJ94" s="253"/>
      <c r="DCK94" s="228"/>
      <c r="DCL94" s="229"/>
      <c r="DCM94" s="239"/>
      <c r="DCN94" s="239"/>
      <c r="DCO94" s="235"/>
      <c r="DCP94" s="231"/>
      <c r="DCQ94" s="231"/>
      <c r="DCR94" s="224"/>
      <c r="DCS94" s="235"/>
      <c r="DCT94" s="236"/>
      <c r="DCU94" s="6"/>
      <c r="DCV94" s="6"/>
      <c r="DCW94" s="236"/>
      <c r="DCX94" s="251"/>
      <c r="DCY94" s="255"/>
      <c r="DCZ94" s="235"/>
      <c r="DDA94" s="235"/>
      <c r="DDB94" s="235"/>
      <c r="DDC94" s="99"/>
      <c r="DDD94" s="235"/>
      <c r="DDE94" s="235"/>
      <c r="DDF94" s="235"/>
      <c r="DDG94" s="226"/>
      <c r="DDH94" s="248"/>
      <c r="DDI94" s="253"/>
      <c r="DDJ94" s="228"/>
      <c r="DDK94" s="229"/>
      <c r="DDL94" s="239"/>
      <c r="DDM94" s="239"/>
      <c r="DDN94" s="235"/>
      <c r="DDO94" s="231"/>
      <c r="DDP94" s="231"/>
      <c r="DDQ94" s="224"/>
      <c r="DDR94" s="235"/>
      <c r="DDS94" s="236"/>
      <c r="DDT94" s="6"/>
      <c r="DDU94" s="6"/>
      <c r="DDV94" s="236"/>
      <c r="DDW94" s="251"/>
      <c r="DDX94" s="255"/>
      <c r="DDY94" s="235"/>
      <c r="DDZ94" s="235"/>
      <c r="DEA94" s="235"/>
      <c r="DEB94" s="99"/>
      <c r="DEC94" s="235"/>
      <c r="DED94" s="235"/>
      <c r="DEE94" s="235"/>
      <c r="DEF94" s="226"/>
      <c r="DEG94" s="248"/>
      <c r="DEH94" s="253"/>
      <c r="DEI94" s="228"/>
      <c r="DEJ94" s="229"/>
      <c r="DEK94" s="239"/>
      <c r="DEL94" s="239"/>
      <c r="DEM94" s="235"/>
      <c r="DEN94" s="231"/>
      <c r="DEO94" s="231"/>
      <c r="DEP94" s="224"/>
      <c r="DEQ94" s="235"/>
      <c r="DER94" s="236"/>
      <c r="DES94" s="6"/>
      <c r="DET94" s="6"/>
      <c r="DEU94" s="236"/>
      <c r="DEV94" s="251"/>
      <c r="DEW94" s="255"/>
      <c r="DEX94" s="235"/>
      <c r="DEY94" s="235"/>
      <c r="DEZ94" s="235"/>
      <c r="DFA94" s="99"/>
      <c r="DFB94" s="235"/>
      <c r="DFC94" s="235"/>
      <c r="DFD94" s="235"/>
      <c r="DFE94" s="226"/>
      <c r="DFF94" s="248"/>
      <c r="DFG94" s="253"/>
      <c r="DFH94" s="228"/>
      <c r="DFI94" s="229"/>
      <c r="DFJ94" s="239"/>
      <c r="DFK94" s="239"/>
      <c r="DFL94" s="235"/>
      <c r="DFM94" s="231"/>
      <c r="DFN94" s="231"/>
      <c r="DFO94" s="224"/>
      <c r="DFP94" s="235"/>
      <c r="DFQ94" s="236"/>
      <c r="DFR94" s="6"/>
      <c r="DFS94" s="6"/>
      <c r="DFT94" s="236"/>
      <c r="DFU94" s="251"/>
      <c r="DFV94" s="255"/>
      <c r="DFW94" s="235"/>
      <c r="DFX94" s="235"/>
      <c r="DFY94" s="235"/>
      <c r="DFZ94" s="99"/>
      <c r="DGA94" s="235"/>
      <c r="DGB94" s="235"/>
      <c r="DGC94" s="235"/>
      <c r="DGD94" s="226"/>
      <c r="DGE94" s="248"/>
      <c r="DGF94" s="253"/>
      <c r="DGG94" s="228"/>
      <c r="DGH94" s="229"/>
      <c r="DGI94" s="239"/>
      <c r="DGJ94" s="239"/>
      <c r="DGK94" s="235"/>
      <c r="DGL94" s="231"/>
      <c r="DGM94" s="231"/>
      <c r="DGN94" s="224"/>
      <c r="DGO94" s="235"/>
      <c r="DGP94" s="236"/>
      <c r="DGQ94" s="6"/>
      <c r="DGR94" s="6"/>
      <c r="DGS94" s="236"/>
      <c r="DGT94" s="251"/>
      <c r="DGU94" s="255"/>
      <c r="DGV94" s="235"/>
      <c r="DGW94" s="235"/>
      <c r="DGX94" s="235"/>
      <c r="DGY94" s="99"/>
      <c r="DGZ94" s="235"/>
      <c r="DHA94" s="235"/>
      <c r="DHB94" s="235"/>
      <c r="DHC94" s="226"/>
      <c r="DHD94" s="248"/>
      <c r="DHE94" s="253"/>
      <c r="DHF94" s="228"/>
      <c r="DHG94" s="229"/>
      <c r="DHH94" s="239"/>
      <c r="DHI94" s="239"/>
      <c r="DHJ94" s="235"/>
      <c r="DHK94" s="231"/>
      <c r="DHL94" s="231"/>
      <c r="DHM94" s="224"/>
      <c r="DHN94" s="235"/>
      <c r="DHO94" s="236"/>
      <c r="DHP94" s="6"/>
      <c r="DHQ94" s="6"/>
      <c r="DHR94" s="236"/>
      <c r="DHS94" s="251"/>
      <c r="DHT94" s="255"/>
      <c r="DHU94" s="235"/>
      <c r="DHV94" s="235"/>
      <c r="DHW94" s="235"/>
      <c r="DHX94" s="99"/>
      <c r="DHY94" s="235"/>
      <c r="DHZ94" s="235"/>
      <c r="DIA94" s="235"/>
      <c r="DIB94" s="226"/>
      <c r="DIC94" s="248"/>
      <c r="DID94" s="253"/>
      <c r="DIE94" s="228"/>
      <c r="DIF94" s="229"/>
      <c r="DIG94" s="239"/>
      <c r="DIH94" s="239"/>
      <c r="DII94" s="235"/>
      <c r="DIJ94" s="231"/>
      <c r="DIK94" s="231"/>
      <c r="DIL94" s="224"/>
      <c r="DIM94" s="235"/>
      <c r="DIN94" s="236"/>
      <c r="DIO94" s="6"/>
      <c r="DIP94" s="6"/>
      <c r="DIQ94" s="236"/>
      <c r="DIR94" s="251"/>
      <c r="DIS94" s="255"/>
      <c r="DIT94" s="235"/>
      <c r="DIU94" s="235"/>
      <c r="DIV94" s="235"/>
      <c r="DIW94" s="99"/>
      <c r="DIX94" s="235"/>
      <c r="DIY94" s="235"/>
      <c r="DIZ94" s="235"/>
      <c r="DJA94" s="226"/>
      <c r="DJB94" s="248"/>
      <c r="DJC94" s="253"/>
      <c r="DJD94" s="228"/>
      <c r="DJE94" s="229"/>
      <c r="DJF94" s="239"/>
      <c r="DJG94" s="239"/>
      <c r="DJH94" s="235"/>
      <c r="DJI94" s="231"/>
      <c r="DJJ94" s="231"/>
      <c r="DJK94" s="224"/>
      <c r="DJL94" s="235"/>
      <c r="DJM94" s="236"/>
      <c r="DJN94" s="6"/>
      <c r="DJO94" s="6"/>
      <c r="DJP94" s="236"/>
      <c r="DJQ94" s="251"/>
      <c r="DJR94" s="255"/>
      <c r="DJS94" s="235"/>
      <c r="DJT94" s="235"/>
      <c r="DJU94" s="235"/>
      <c r="DJV94" s="99"/>
      <c r="DJW94" s="235"/>
      <c r="DJX94" s="235"/>
      <c r="DJY94" s="235"/>
      <c r="DJZ94" s="226"/>
      <c r="DKA94" s="248"/>
      <c r="DKB94" s="253"/>
      <c r="DKC94" s="228"/>
      <c r="DKD94" s="229"/>
      <c r="DKE94" s="239"/>
      <c r="DKF94" s="239"/>
      <c r="DKG94" s="235"/>
      <c r="DKH94" s="231"/>
      <c r="DKI94" s="231"/>
      <c r="DKJ94" s="224"/>
      <c r="DKK94" s="235"/>
      <c r="DKL94" s="236"/>
      <c r="DKM94" s="6"/>
      <c r="DKN94" s="6"/>
      <c r="DKO94" s="236"/>
      <c r="DKP94" s="251"/>
      <c r="DKQ94" s="255"/>
      <c r="DKR94" s="235"/>
      <c r="DKS94" s="235"/>
      <c r="DKT94" s="235"/>
      <c r="DKU94" s="99"/>
      <c r="DKV94" s="235"/>
      <c r="DKW94" s="235"/>
      <c r="DKX94" s="235"/>
      <c r="DKY94" s="226"/>
      <c r="DKZ94" s="248"/>
      <c r="DLA94" s="253"/>
      <c r="DLB94" s="228"/>
      <c r="DLC94" s="229"/>
      <c r="DLD94" s="239"/>
      <c r="DLE94" s="239"/>
      <c r="DLF94" s="235"/>
      <c r="DLG94" s="231"/>
      <c r="DLH94" s="231"/>
      <c r="DLI94" s="224"/>
      <c r="DLJ94" s="235"/>
      <c r="DLK94" s="236"/>
      <c r="DLL94" s="6"/>
      <c r="DLM94" s="6"/>
      <c r="DLN94" s="236"/>
      <c r="DLO94" s="251"/>
      <c r="DLP94" s="255"/>
      <c r="DLQ94" s="235"/>
      <c r="DLR94" s="235"/>
      <c r="DLS94" s="235"/>
      <c r="DLT94" s="99"/>
      <c r="DLU94" s="235"/>
      <c r="DLV94" s="235"/>
      <c r="DLW94" s="235"/>
      <c r="DLX94" s="226"/>
      <c r="DLY94" s="248"/>
      <c r="DLZ94" s="253"/>
      <c r="DMA94" s="228"/>
      <c r="DMB94" s="229"/>
      <c r="DMC94" s="239"/>
      <c r="DMD94" s="239"/>
      <c r="DME94" s="235"/>
      <c r="DMF94" s="231"/>
      <c r="DMG94" s="231"/>
      <c r="DMH94" s="224"/>
      <c r="DMI94" s="235"/>
      <c r="DMJ94" s="236"/>
      <c r="DMK94" s="6"/>
      <c r="DML94" s="6"/>
      <c r="DMM94" s="236"/>
      <c r="DMN94" s="251"/>
      <c r="DMO94" s="255"/>
      <c r="DMP94" s="235"/>
      <c r="DMQ94" s="235"/>
      <c r="DMR94" s="235"/>
      <c r="DMS94" s="99"/>
      <c r="DMT94" s="235"/>
      <c r="DMU94" s="235"/>
      <c r="DMV94" s="235"/>
      <c r="DMW94" s="226"/>
      <c r="DMX94" s="248"/>
      <c r="DMY94" s="253"/>
      <c r="DMZ94" s="228"/>
      <c r="DNA94" s="229"/>
      <c r="DNB94" s="239"/>
      <c r="DNC94" s="239"/>
      <c r="DND94" s="235"/>
      <c r="DNE94" s="231"/>
      <c r="DNF94" s="231"/>
      <c r="DNG94" s="224"/>
      <c r="DNH94" s="235"/>
      <c r="DNI94" s="236"/>
      <c r="DNJ94" s="6"/>
      <c r="DNK94" s="6"/>
      <c r="DNL94" s="236"/>
      <c r="DNM94" s="251"/>
      <c r="DNN94" s="255"/>
      <c r="DNO94" s="235"/>
      <c r="DNP94" s="235"/>
      <c r="DNQ94" s="235"/>
      <c r="DNR94" s="99"/>
      <c r="DNS94" s="235"/>
      <c r="DNT94" s="235"/>
      <c r="DNU94" s="235"/>
      <c r="DNV94" s="226"/>
      <c r="DNW94" s="248"/>
      <c r="DNX94" s="253"/>
      <c r="DNY94" s="228"/>
      <c r="DNZ94" s="229"/>
      <c r="DOA94" s="239"/>
      <c r="DOB94" s="239"/>
      <c r="DOC94" s="235"/>
      <c r="DOD94" s="231"/>
      <c r="DOE94" s="231"/>
      <c r="DOF94" s="224"/>
      <c r="DOG94" s="235"/>
      <c r="DOH94" s="236"/>
      <c r="DOI94" s="6"/>
      <c r="DOJ94" s="6"/>
      <c r="DOK94" s="236"/>
      <c r="DOL94" s="251"/>
      <c r="DOM94" s="255"/>
      <c r="DON94" s="235"/>
      <c r="DOO94" s="235"/>
      <c r="DOP94" s="235"/>
      <c r="DOQ94" s="99"/>
      <c r="DOR94" s="235"/>
      <c r="DOS94" s="235"/>
      <c r="DOT94" s="235"/>
      <c r="DOU94" s="226"/>
      <c r="DOV94" s="248"/>
      <c r="DOW94" s="253"/>
      <c r="DOX94" s="228"/>
      <c r="DOY94" s="229"/>
      <c r="DOZ94" s="239"/>
      <c r="DPA94" s="239"/>
      <c r="DPB94" s="235"/>
      <c r="DPC94" s="231"/>
      <c r="DPD94" s="231"/>
      <c r="DPE94" s="224"/>
      <c r="DPF94" s="235"/>
      <c r="DPG94" s="236"/>
      <c r="DPH94" s="6"/>
      <c r="DPI94" s="6"/>
      <c r="DPJ94" s="236"/>
      <c r="DPK94" s="251"/>
      <c r="DPL94" s="255"/>
      <c r="DPM94" s="235"/>
      <c r="DPN94" s="235"/>
      <c r="DPO94" s="235"/>
      <c r="DPP94" s="99"/>
      <c r="DPQ94" s="235"/>
      <c r="DPR94" s="235"/>
      <c r="DPS94" s="235"/>
      <c r="DPT94" s="226"/>
      <c r="DPU94" s="248"/>
      <c r="DPV94" s="253"/>
      <c r="DPW94" s="228"/>
      <c r="DPX94" s="229"/>
      <c r="DPY94" s="239"/>
      <c r="DPZ94" s="239"/>
      <c r="DQA94" s="235"/>
      <c r="DQB94" s="231"/>
      <c r="DQC94" s="231"/>
      <c r="DQD94" s="224"/>
      <c r="DQE94" s="235"/>
      <c r="DQF94" s="236"/>
      <c r="DQG94" s="6"/>
      <c r="DQH94" s="6"/>
      <c r="DQI94" s="236"/>
      <c r="DQJ94" s="251"/>
      <c r="DQK94" s="255"/>
      <c r="DQL94" s="235"/>
      <c r="DQM94" s="235"/>
      <c r="DQN94" s="235"/>
      <c r="DQO94" s="99"/>
      <c r="DQP94" s="235"/>
      <c r="DQQ94" s="235"/>
      <c r="DQR94" s="235"/>
      <c r="DQS94" s="226"/>
      <c r="DQT94" s="248"/>
      <c r="DQU94" s="253"/>
      <c r="DQV94" s="228"/>
      <c r="DQW94" s="229"/>
      <c r="DQX94" s="239"/>
      <c r="DQY94" s="239"/>
      <c r="DQZ94" s="235"/>
      <c r="DRA94" s="231"/>
      <c r="DRB94" s="231"/>
      <c r="DRC94" s="224"/>
      <c r="DRD94" s="235"/>
      <c r="DRE94" s="236"/>
      <c r="DRF94" s="6"/>
      <c r="DRG94" s="6"/>
      <c r="DRH94" s="236"/>
      <c r="DRI94" s="251"/>
      <c r="DRJ94" s="255"/>
      <c r="DRK94" s="235"/>
      <c r="DRL94" s="235"/>
      <c r="DRM94" s="235"/>
      <c r="DRN94" s="99"/>
      <c r="DRO94" s="235"/>
      <c r="DRP94" s="235"/>
      <c r="DRQ94" s="235"/>
      <c r="DRR94" s="226"/>
      <c r="DRS94" s="248"/>
      <c r="DRT94" s="253"/>
      <c r="DRU94" s="228"/>
      <c r="DRV94" s="229"/>
      <c r="DRW94" s="239"/>
      <c r="DRX94" s="239"/>
      <c r="DRY94" s="235"/>
      <c r="DRZ94" s="231"/>
      <c r="DSA94" s="231"/>
      <c r="DSB94" s="224"/>
      <c r="DSC94" s="235"/>
      <c r="DSD94" s="236"/>
      <c r="DSE94" s="6"/>
      <c r="DSF94" s="6"/>
      <c r="DSG94" s="236"/>
      <c r="DSH94" s="251"/>
      <c r="DSI94" s="255"/>
      <c r="DSJ94" s="235"/>
      <c r="DSK94" s="235"/>
      <c r="DSL94" s="235"/>
      <c r="DSM94" s="99"/>
      <c r="DSN94" s="235"/>
      <c r="DSO94" s="235"/>
      <c r="DSP94" s="235"/>
      <c r="DSQ94" s="226"/>
      <c r="DSR94" s="248"/>
      <c r="DSS94" s="253"/>
      <c r="DST94" s="228"/>
      <c r="DSU94" s="229"/>
      <c r="DSV94" s="239"/>
      <c r="DSW94" s="239"/>
      <c r="DSX94" s="235"/>
      <c r="DSY94" s="231"/>
      <c r="DSZ94" s="231"/>
      <c r="DTA94" s="224"/>
      <c r="DTB94" s="235"/>
      <c r="DTC94" s="236"/>
      <c r="DTD94" s="6"/>
      <c r="DTE94" s="6"/>
      <c r="DTF94" s="236"/>
      <c r="DTG94" s="251"/>
      <c r="DTH94" s="255"/>
      <c r="DTI94" s="235"/>
      <c r="DTJ94" s="235"/>
      <c r="DTK94" s="235"/>
      <c r="DTL94" s="99"/>
      <c r="DTM94" s="235"/>
      <c r="DTN94" s="235"/>
      <c r="DTO94" s="235"/>
      <c r="DTP94" s="226"/>
      <c r="DTQ94" s="248"/>
      <c r="DTR94" s="253"/>
      <c r="DTS94" s="228"/>
      <c r="DTT94" s="229"/>
      <c r="DTU94" s="239"/>
      <c r="DTV94" s="239"/>
      <c r="DTW94" s="235"/>
      <c r="DTX94" s="231"/>
      <c r="DTY94" s="231"/>
      <c r="DTZ94" s="224"/>
      <c r="DUA94" s="235"/>
      <c r="DUB94" s="236"/>
      <c r="DUC94" s="6"/>
      <c r="DUD94" s="6"/>
      <c r="DUE94" s="236"/>
      <c r="DUF94" s="251"/>
      <c r="DUG94" s="255"/>
      <c r="DUH94" s="235"/>
      <c r="DUI94" s="235"/>
      <c r="DUJ94" s="235"/>
      <c r="DUK94" s="99"/>
      <c r="DUL94" s="235"/>
      <c r="DUM94" s="235"/>
      <c r="DUN94" s="235"/>
      <c r="DUO94" s="226"/>
      <c r="DUP94" s="248"/>
      <c r="DUQ94" s="253"/>
      <c r="DUR94" s="228"/>
      <c r="DUS94" s="229"/>
      <c r="DUT94" s="239"/>
      <c r="DUU94" s="239"/>
      <c r="DUV94" s="235"/>
      <c r="DUW94" s="231"/>
      <c r="DUX94" s="231"/>
      <c r="DUY94" s="224"/>
      <c r="DUZ94" s="235"/>
      <c r="DVA94" s="236"/>
      <c r="DVB94" s="6"/>
      <c r="DVC94" s="6"/>
      <c r="DVD94" s="236"/>
      <c r="DVE94" s="251"/>
      <c r="DVF94" s="255"/>
      <c r="DVG94" s="235"/>
      <c r="DVH94" s="235"/>
      <c r="DVI94" s="235"/>
      <c r="DVJ94" s="99"/>
      <c r="DVK94" s="235"/>
      <c r="DVL94" s="235"/>
      <c r="DVM94" s="235"/>
      <c r="DVN94" s="226"/>
      <c r="DVO94" s="248"/>
      <c r="DVP94" s="253"/>
      <c r="DVQ94" s="228"/>
      <c r="DVR94" s="229"/>
      <c r="DVS94" s="239"/>
      <c r="DVT94" s="239"/>
      <c r="DVU94" s="235"/>
      <c r="DVV94" s="231"/>
      <c r="DVW94" s="231"/>
      <c r="DVX94" s="224"/>
      <c r="DVY94" s="235"/>
      <c r="DVZ94" s="236"/>
      <c r="DWA94" s="6"/>
      <c r="DWB94" s="6"/>
      <c r="DWC94" s="236"/>
      <c r="DWD94" s="251"/>
      <c r="DWE94" s="255"/>
      <c r="DWF94" s="235"/>
      <c r="DWG94" s="235"/>
      <c r="DWH94" s="235"/>
      <c r="DWI94" s="99"/>
      <c r="DWJ94" s="235"/>
      <c r="DWK94" s="235"/>
      <c r="DWL94" s="235"/>
      <c r="DWM94" s="226"/>
      <c r="DWN94" s="248"/>
      <c r="DWO94" s="253"/>
      <c r="DWP94" s="228"/>
      <c r="DWQ94" s="229"/>
      <c r="DWR94" s="239"/>
      <c r="DWS94" s="239"/>
      <c r="DWT94" s="235"/>
      <c r="DWU94" s="231"/>
      <c r="DWV94" s="231"/>
      <c r="DWW94" s="224"/>
      <c r="DWX94" s="235"/>
      <c r="DWY94" s="236"/>
      <c r="DWZ94" s="6"/>
      <c r="DXA94" s="6"/>
      <c r="DXB94" s="236"/>
      <c r="DXC94" s="251"/>
      <c r="DXD94" s="255"/>
      <c r="DXE94" s="235"/>
      <c r="DXF94" s="235"/>
      <c r="DXG94" s="235"/>
      <c r="DXH94" s="99"/>
      <c r="DXI94" s="235"/>
      <c r="DXJ94" s="235"/>
      <c r="DXK94" s="235"/>
      <c r="DXL94" s="226"/>
      <c r="DXM94" s="248"/>
      <c r="DXN94" s="253"/>
      <c r="DXO94" s="228"/>
      <c r="DXP94" s="229"/>
      <c r="DXQ94" s="239"/>
      <c r="DXR94" s="239"/>
      <c r="DXS94" s="235"/>
      <c r="DXT94" s="231"/>
      <c r="DXU94" s="231"/>
      <c r="DXV94" s="224"/>
      <c r="DXW94" s="235"/>
      <c r="DXX94" s="236"/>
      <c r="DXY94" s="6"/>
      <c r="DXZ94" s="6"/>
      <c r="DYA94" s="236"/>
      <c r="DYB94" s="251"/>
      <c r="DYC94" s="255"/>
      <c r="DYD94" s="235"/>
      <c r="DYE94" s="235"/>
      <c r="DYF94" s="235"/>
      <c r="DYG94" s="99"/>
      <c r="DYH94" s="235"/>
      <c r="DYI94" s="235"/>
      <c r="DYJ94" s="235"/>
      <c r="DYK94" s="226"/>
      <c r="DYL94" s="248"/>
      <c r="DYM94" s="253"/>
      <c r="DYN94" s="228"/>
      <c r="DYO94" s="229"/>
      <c r="DYP94" s="239"/>
      <c r="DYQ94" s="239"/>
      <c r="DYR94" s="235"/>
      <c r="DYS94" s="231"/>
      <c r="DYT94" s="231"/>
      <c r="DYU94" s="224"/>
      <c r="DYV94" s="235"/>
      <c r="DYW94" s="236"/>
      <c r="DYX94" s="6"/>
      <c r="DYY94" s="6"/>
      <c r="DYZ94" s="236"/>
      <c r="DZA94" s="251"/>
      <c r="DZB94" s="255"/>
      <c r="DZC94" s="235"/>
      <c r="DZD94" s="235"/>
      <c r="DZE94" s="235"/>
      <c r="DZF94" s="99"/>
      <c r="DZG94" s="235"/>
      <c r="DZH94" s="235"/>
      <c r="DZI94" s="235"/>
      <c r="DZJ94" s="226"/>
      <c r="DZK94" s="248"/>
      <c r="DZL94" s="253"/>
      <c r="DZM94" s="228"/>
      <c r="DZN94" s="229"/>
      <c r="DZO94" s="239"/>
      <c r="DZP94" s="239"/>
      <c r="DZQ94" s="235"/>
      <c r="DZR94" s="231"/>
      <c r="DZS94" s="231"/>
      <c r="DZT94" s="224"/>
      <c r="DZU94" s="235"/>
      <c r="DZV94" s="236"/>
      <c r="DZW94" s="6"/>
      <c r="DZX94" s="6"/>
      <c r="DZY94" s="236"/>
      <c r="DZZ94" s="251"/>
      <c r="EAA94" s="255"/>
      <c r="EAB94" s="235"/>
      <c r="EAC94" s="235"/>
      <c r="EAD94" s="235"/>
      <c r="EAE94" s="99"/>
      <c r="EAF94" s="235"/>
      <c r="EAG94" s="235"/>
      <c r="EAH94" s="235"/>
      <c r="EAI94" s="226"/>
      <c r="EAJ94" s="248"/>
      <c r="EAK94" s="253"/>
      <c r="EAL94" s="228"/>
      <c r="EAM94" s="229"/>
      <c r="EAN94" s="239"/>
      <c r="EAO94" s="239"/>
      <c r="EAP94" s="235"/>
      <c r="EAQ94" s="231"/>
      <c r="EAR94" s="231"/>
      <c r="EAS94" s="224"/>
      <c r="EAT94" s="235"/>
      <c r="EAU94" s="236"/>
      <c r="EAV94" s="6"/>
      <c r="EAW94" s="6"/>
      <c r="EAX94" s="236"/>
      <c r="EAY94" s="251"/>
      <c r="EAZ94" s="255"/>
      <c r="EBA94" s="235"/>
      <c r="EBB94" s="235"/>
      <c r="EBC94" s="235"/>
      <c r="EBD94" s="99"/>
      <c r="EBE94" s="235"/>
      <c r="EBF94" s="235"/>
      <c r="EBG94" s="235"/>
      <c r="EBH94" s="226"/>
      <c r="EBI94" s="248"/>
      <c r="EBJ94" s="253"/>
      <c r="EBK94" s="228"/>
      <c r="EBL94" s="229"/>
      <c r="EBM94" s="239"/>
      <c r="EBN94" s="239"/>
      <c r="EBO94" s="235"/>
      <c r="EBP94" s="231"/>
      <c r="EBQ94" s="231"/>
      <c r="EBR94" s="224"/>
      <c r="EBS94" s="235"/>
      <c r="EBT94" s="236"/>
      <c r="EBU94" s="6"/>
      <c r="EBV94" s="6"/>
      <c r="EBW94" s="236"/>
      <c r="EBX94" s="251"/>
      <c r="EBY94" s="255"/>
      <c r="EBZ94" s="235"/>
      <c r="ECA94" s="235"/>
      <c r="ECB94" s="235"/>
      <c r="ECC94" s="99"/>
      <c r="ECD94" s="235"/>
      <c r="ECE94" s="235"/>
      <c r="ECF94" s="235"/>
      <c r="ECG94" s="226"/>
      <c r="ECH94" s="248"/>
      <c r="ECI94" s="253"/>
      <c r="ECJ94" s="228"/>
      <c r="ECK94" s="229"/>
      <c r="ECL94" s="239"/>
      <c r="ECM94" s="239"/>
      <c r="ECN94" s="235"/>
      <c r="ECO94" s="231"/>
      <c r="ECP94" s="231"/>
      <c r="ECQ94" s="224"/>
      <c r="ECR94" s="235"/>
      <c r="ECS94" s="236"/>
      <c r="ECT94" s="6"/>
      <c r="ECU94" s="6"/>
      <c r="ECV94" s="236"/>
      <c r="ECW94" s="251"/>
      <c r="ECX94" s="255"/>
      <c r="ECY94" s="235"/>
      <c r="ECZ94" s="235"/>
      <c r="EDA94" s="235"/>
      <c r="EDB94" s="99"/>
      <c r="EDC94" s="235"/>
      <c r="EDD94" s="235"/>
      <c r="EDE94" s="235"/>
      <c r="EDF94" s="226"/>
      <c r="EDG94" s="248"/>
      <c r="EDH94" s="253"/>
      <c r="EDI94" s="228"/>
      <c r="EDJ94" s="229"/>
      <c r="EDK94" s="239"/>
      <c r="EDL94" s="239"/>
      <c r="EDM94" s="235"/>
      <c r="EDN94" s="231"/>
      <c r="EDO94" s="231"/>
      <c r="EDP94" s="224"/>
      <c r="EDQ94" s="235"/>
      <c r="EDR94" s="236"/>
      <c r="EDS94" s="6"/>
      <c r="EDT94" s="6"/>
      <c r="EDU94" s="236"/>
      <c r="EDV94" s="251"/>
      <c r="EDW94" s="255"/>
      <c r="EDX94" s="235"/>
      <c r="EDY94" s="235"/>
      <c r="EDZ94" s="235"/>
      <c r="EEA94" s="99"/>
      <c r="EEB94" s="235"/>
      <c r="EEC94" s="235"/>
      <c r="EED94" s="235"/>
      <c r="EEE94" s="226"/>
      <c r="EEF94" s="248"/>
      <c r="EEG94" s="253"/>
      <c r="EEH94" s="228"/>
      <c r="EEI94" s="229"/>
      <c r="EEJ94" s="239"/>
      <c r="EEK94" s="239"/>
      <c r="EEL94" s="235"/>
      <c r="EEM94" s="231"/>
      <c r="EEN94" s="231"/>
      <c r="EEO94" s="224"/>
      <c r="EEP94" s="235"/>
      <c r="EEQ94" s="236"/>
      <c r="EER94" s="6"/>
      <c r="EES94" s="6"/>
      <c r="EET94" s="236"/>
      <c r="EEU94" s="251"/>
      <c r="EEV94" s="255"/>
      <c r="EEW94" s="235"/>
      <c r="EEX94" s="235"/>
      <c r="EEY94" s="235"/>
      <c r="EEZ94" s="99"/>
      <c r="EFA94" s="235"/>
      <c r="EFB94" s="235"/>
      <c r="EFC94" s="235"/>
      <c r="EFD94" s="226"/>
      <c r="EFE94" s="248"/>
      <c r="EFF94" s="253"/>
      <c r="EFG94" s="228"/>
      <c r="EFH94" s="229"/>
      <c r="EFI94" s="239"/>
      <c r="EFJ94" s="239"/>
      <c r="EFK94" s="235"/>
      <c r="EFL94" s="231"/>
      <c r="EFM94" s="231"/>
      <c r="EFN94" s="224"/>
      <c r="EFO94" s="235"/>
      <c r="EFP94" s="236"/>
      <c r="EFQ94" s="6"/>
      <c r="EFR94" s="6"/>
      <c r="EFS94" s="236"/>
      <c r="EFT94" s="251"/>
      <c r="EFU94" s="255"/>
      <c r="EFV94" s="235"/>
      <c r="EFW94" s="235"/>
      <c r="EFX94" s="235"/>
      <c r="EFY94" s="99"/>
      <c r="EFZ94" s="235"/>
      <c r="EGA94" s="235"/>
      <c r="EGB94" s="235"/>
      <c r="EGC94" s="226"/>
      <c r="EGD94" s="248"/>
      <c r="EGE94" s="253"/>
      <c r="EGF94" s="228"/>
      <c r="EGG94" s="229"/>
      <c r="EGH94" s="239"/>
      <c r="EGI94" s="239"/>
      <c r="EGJ94" s="235"/>
      <c r="EGK94" s="231"/>
      <c r="EGL94" s="231"/>
      <c r="EGM94" s="224"/>
      <c r="EGN94" s="235"/>
      <c r="EGO94" s="236"/>
      <c r="EGP94" s="6"/>
      <c r="EGQ94" s="6"/>
      <c r="EGR94" s="236"/>
      <c r="EGS94" s="251"/>
      <c r="EGT94" s="255"/>
      <c r="EGU94" s="235"/>
      <c r="EGV94" s="235"/>
      <c r="EGW94" s="235"/>
      <c r="EGX94" s="99"/>
      <c r="EGY94" s="235"/>
      <c r="EGZ94" s="235"/>
      <c r="EHA94" s="235"/>
      <c r="EHB94" s="226"/>
      <c r="EHC94" s="248"/>
      <c r="EHD94" s="253"/>
      <c r="EHE94" s="228"/>
      <c r="EHF94" s="229"/>
      <c r="EHG94" s="239"/>
      <c r="EHH94" s="239"/>
      <c r="EHI94" s="235"/>
      <c r="EHJ94" s="231"/>
      <c r="EHK94" s="231"/>
      <c r="EHL94" s="224"/>
      <c r="EHM94" s="235"/>
      <c r="EHN94" s="236"/>
      <c r="EHO94" s="6"/>
      <c r="EHP94" s="6"/>
      <c r="EHQ94" s="236"/>
      <c r="EHR94" s="251"/>
      <c r="EHS94" s="255"/>
      <c r="EHT94" s="235"/>
      <c r="EHU94" s="235"/>
      <c r="EHV94" s="235"/>
      <c r="EHW94" s="99"/>
      <c r="EHX94" s="235"/>
      <c r="EHY94" s="235"/>
      <c r="EHZ94" s="235"/>
      <c r="EIA94" s="226"/>
      <c r="EIB94" s="248"/>
      <c r="EIC94" s="253"/>
      <c r="EID94" s="228"/>
      <c r="EIE94" s="229"/>
      <c r="EIF94" s="239"/>
      <c r="EIG94" s="239"/>
      <c r="EIH94" s="235"/>
      <c r="EII94" s="231"/>
      <c r="EIJ94" s="231"/>
      <c r="EIK94" s="224"/>
      <c r="EIL94" s="235"/>
      <c r="EIM94" s="236"/>
      <c r="EIN94" s="6"/>
      <c r="EIO94" s="6"/>
      <c r="EIP94" s="236"/>
      <c r="EIQ94" s="251"/>
      <c r="EIR94" s="255"/>
      <c r="EIS94" s="235"/>
      <c r="EIT94" s="235"/>
      <c r="EIU94" s="235"/>
      <c r="EIV94" s="99"/>
      <c r="EIW94" s="235"/>
      <c r="EIX94" s="235"/>
      <c r="EIY94" s="235"/>
      <c r="EIZ94" s="226"/>
      <c r="EJA94" s="248"/>
      <c r="EJB94" s="253"/>
      <c r="EJC94" s="228"/>
      <c r="EJD94" s="229"/>
      <c r="EJE94" s="239"/>
      <c r="EJF94" s="239"/>
      <c r="EJG94" s="235"/>
      <c r="EJH94" s="231"/>
      <c r="EJI94" s="231"/>
      <c r="EJJ94" s="224"/>
      <c r="EJK94" s="235"/>
      <c r="EJL94" s="236"/>
      <c r="EJM94" s="6"/>
      <c r="EJN94" s="6"/>
      <c r="EJO94" s="236"/>
      <c r="EJP94" s="251"/>
      <c r="EJQ94" s="255"/>
      <c r="EJR94" s="235"/>
      <c r="EJS94" s="235"/>
      <c r="EJT94" s="235"/>
      <c r="EJU94" s="99"/>
      <c r="EJV94" s="235"/>
      <c r="EJW94" s="235"/>
      <c r="EJX94" s="235"/>
      <c r="EJY94" s="226"/>
      <c r="EJZ94" s="248"/>
      <c r="EKA94" s="253"/>
      <c r="EKB94" s="228"/>
      <c r="EKC94" s="229"/>
      <c r="EKD94" s="239"/>
      <c r="EKE94" s="239"/>
      <c r="EKF94" s="235"/>
      <c r="EKG94" s="231"/>
      <c r="EKH94" s="231"/>
      <c r="EKI94" s="224"/>
      <c r="EKJ94" s="235"/>
      <c r="EKK94" s="236"/>
      <c r="EKL94" s="6"/>
      <c r="EKM94" s="6"/>
      <c r="EKN94" s="236"/>
      <c r="EKO94" s="251"/>
      <c r="EKP94" s="255"/>
      <c r="EKQ94" s="235"/>
      <c r="EKR94" s="235"/>
      <c r="EKS94" s="235"/>
      <c r="EKT94" s="99"/>
      <c r="EKU94" s="235"/>
      <c r="EKV94" s="235"/>
      <c r="EKW94" s="235"/>
      <c r="EKX94" s="226"/>
      <c r="EKY94" s="248"/>
      <c r="EKZ94" s="253"/>
      <c r="ELA94" s="228"/>
      <c r="ELB94" s="229"/>
      <c r="ELC94" s="239"/>
      <c r="ELD94" s="239"/>
      <c r="ELE94" s="235"/>
      <c r="ELF94" s="231"/>
      <c r="ELG94" s="231"/>
      <c r="ELH94" s="224"/>
      <c r="ELI94" s="235"/>
      <c r="ELJ94" s="236"/>
      <c r="ELK94" s="6"/>
      <c r="ELL94" s="6"/>
      <c r="ELM94" s="236"/>
      <c r="ELN94" s="251"/>
      <c r="ELO94" s="255"/>
      <c r="ELP94" s="235"/>
      <c r="ELQ94" s="235"/>
      <c r="ELR94" s="235"/>
      <c r="ELS94" s="99"/>
      <c r="ELT94" s="235"/>
      <c r="ELU94" s="235"/>
      <c r="ELV94" s="235"/>
      <c r="ELW94" s="226"/>
      <c r="ELX94" s="248"/>
      <c r="ELY94" s="253"/>
      <c r="ELZ94" s="228"/>
      <c r="EMA94" s="229"/>
      <c r="EMB94" s="239"/>
      <c r="EMC94" s="239"/>
      <c r="EMD94" s="235"/>
      <c r="EME94" s="231"/>
      <c r="EMF94" s="231"/>
      <c r="EMG94" s="224"/>
      <c r="EMH94" s="235"/>
      <c r="EMI94" s="236"/>
      <c r="EMJ94" s="6"/>
      <c r="EMK94" s="6"/>
      <c r="EML94" s="236"/>
      <c r="EMM94" s="251"/>
      <c r="EMN94" s="255"/>
      <c r="EMO94" s="235"/>
      <c r="EMP94" s="235"/>
      <c r="EMQ94" s="235"/>
      <c r="EMR94" s="99"/>
      <c r="EMS94" s="235"/>
      <c r="EMT94" s="235"/>
      <c r="EMU94" s="235"/>
      <c r="EMV94" s="226"/>
      <c r="EMW94" s="248"/>
      <c r="EMX94" s="253"/>
      <c r="EMY94" s="228"/>
      <c r="EMZ94" s="229"/>
      <c r="ENA94" s="239"/>
      <c r="ENB94" s="239"/>
      <c r="ENC94" s="235"/>
      <c r="END94" s="231"/>
      <c r="ENE94" s="231"/>
      <c r="ENF94" s="224"/>
      <c r="ENG94" s="235"/>
      <c r="ENH94" s="236"/>
      <c r="ENI94" s="6"/>
      <c r="ENJ94" s="6"/>
      <c r="ENK94" s="236"/>
      <c r="ENL94" s="251"/>
      <c r="ENM94" s="255"/>
      <c r="ENN94" s="235"/>
      <c r="ENO94" s="235"/>
      <c r="ENP94" s="235"/>
      <c r="ENQ94" s="99"/>
      <c r="ENR94" s="235"/>
      <c r="ENS94" s="235"/>
      <c r="ENT94" s="235"/>
      <c r="ENU94" s="226"/>
      <c r="ENV94" s="248"/>
      <c r="ENW94" s="253"/>
      <c r="ENX94" s="228"/>
      <c r="ENY94" s="229"/>
      <c r="ENZ94" s="239"/>
      <c r="EOA94" s="239"/>
      <c r="EOB94" s="235"/>
      <c r="EOC94" s="231"/>
      <c r="EOD94" s="231"/>
      <c r="EOE94" s="224"/>
      <c r="EOF94" s="235"/>
      <c r="EOG94" s="236"/>
      <c r="EOH94" s="6"/>
      <c r="EOI94" s="6"/>
      <c r="EOJ94" s="236"/>
      <c r="EOK94" s="251"/>
      <c r="EOL94" s="255"/>
      <c r="EOM94" s="235"/>
      <c r="EON94" s="235"/>
      <c r="EOO94" s="235"/>
      <c r="EOP94" s="99"/>
      <c r="EOQ94" s="235"/>
      <c r="EOR94" s="235"/>
      <c r="EOS94" s="235"/>
      <c r="EOT94" s="226"/>
      <c r="EOU94" s="248"/>
      <c r="EOV94" s="253"/>
      <c r="EOW94" s="228"/>
      <c r="EOX94" s="229"/>
      <c r="EOY94" s="239"/>
      <c r="EOZ94" s="239"/>
      <c r="EPA94" s="235"/>
      <c r="EPB94" s="231"/>
      <c r="EPC94" s="231"/>
      <c r="EPD94" s="224"/>
      <c r="EPE94" s="235"/>
      <c r="EPF94" s="236"/>
      <c r="EPG94" s="6"/>
      <c r="EPH94" s="6"/>
      <c r="EPI94" s="236"/>
      <c r="EPJ94" s="251"/>
      <c r="EPK94" s="255"/>
      <c r="EPL94" s="235"/>
      <c r="EPM94" s="235"/>
      <c r="EPN94" s="235"/>
      <c r="EPO94" s="99"/>
      <c r="EPP94" s="235"/>
      <c r="EPQ94" s="235"/>
      <c r="EPR94" s="235"/>
      <c r="EPS94" s="226"/>
      <c r="EPT94" s="248"/>
      <c r="EPU94" s="253"/>
      <c r="EPV94" s="228"/>
      <c r="EPW94" s="229"/>
      <c r="EPX94" s="239"/>
      <c r="EPY94" s="239"/>
      <c r="EPZ94" s="235"/>
      <c r="EQA94" s="231"/>
      <c r="EQB94" s="231"/>
      <c r="EQC94" s="224"/>
      <c r="EQD94" s="235"/>
      <c r="EQE94" s="236"/>
      <c r="EQF94" s="6"/>
      <c r="EQG94" s="6"/>
      <c r="EQH94" s="236"/>
      <c r="EQI94" s="251"/>
      <c r="EQJ94" s="255"/>
      <c r="EQK94" s="235"/>
      <c r="EQL94" s="235"/>
      <c r="EQM94" s="235"/>
      <c r="EQN94" s="99"/>
      <c r="EQO94" s="235"/>
      <c r="EQP94" s="235"/>
      <c r="EQQ94" s="235"/>
      <c r="EQR94" s="226"/>
      <c r="EQS94" s="248"/>
      <c r="EQT94" s="253"/>
      <c r="EQU94" s="228"/>
      <c r="EQV94" s="229"/>
      <c r="EQW94" s="239"/>
      <c r="EQX94" s="239"/>
      <c r="EQY94" s="235"/>
      <c r="EQZ94" s="231"/>
      <c r="ERA94" s="231"/>
      <c r="ERB94" s="224"/>
      <c r="ERC94" s="235"/>
      <c r="ERD94" s="236"/>
      <c r="ERE94" s="6"/>
      <c r="ERF94" s="6"/>
      <c r="ERG94" s="236"/>
      <c r="ERH94" s="251"/>
      <c r="ERI94" s="255"/>
      <c r="ERJ94" s="235"/>
      <c r="ERK94" s="235"/>
      <c r="ERL94" s="235"/>
      <c r="ERM94" s="99"/>
      <c r="ERN94" s="235"/>
      <c r="ERO94" s="235"/>
      <c r="ERP94" s="235"/>
      <c r="ERQ94" s="226"/>
      <c r="ERR94" s="248"/>
      <c r="ERS94" s="253"/>
      <c r="ERT94" s="228"/>
      <c r="ERU94" s="229"/>
      <c r="ERV94" s="239"/>
      <c r="ERW94" s="239"/>
      <c r="ERX94" s="235"/>
      <c r="ERY94" s="231"/>
      <c r="ERZ94" s="231"/>
      <c r="ESA94" s="224"/>
      <c r="ESB94" s="235"/>
      <c r="ESC94" s="236"/>
      <c r="ESD94" s="6"/>
      <c r="ESE94" s="6"/>
      <c r="ESF94" s="236"/>
      <c r="ESG94" s="251"/>
      <c r="ESH94" s="255"/>
      <c r="ESI94" s="235"/>
      <c r="ESJ94" s="235"/>
      <c r="ESK94" s="235"/>
      <c r="ESL94" s="99"/>
      <c r="ESM94" s="235"/>
      <c r="ESN94" s="235"/>
      <c r="ESO94" s="235"/>
      <c r="ESP94" s="226"/>
      <c r="ESQ94" s="248"/>
      <c r="ESR94" s="253"/>
      <c r="ESS94" s="228"/>
      <c r="EST94" s="229"/>
      <c r="ESU94" s="239"/>
      <c r="ESV94" s="239"/>
      <c r="ESW94" s="235"/>
      <c r="ESX94" s="231"/>
      <c r="ESY94" s="231"/>
      <c r="ESZ94" s="224"/>
      <c r="ETA94" s="235"/>
      <c r="ETB94" s="236"/>
      <c r="ETC94" s="6"/>
      <c r="ETD94" s="6"/>
      <c r="ETE94" s="236"/>
      <c r="ETF94" s="251"/>
      <c r="ETG94" s="255"/>
      <c r="ETH94" s="235"/>
      <c r="ETI94" s="235"/>
      <c r="ETJ94" s="235"/>
      <c r="ETK94" s="99"/>
      <c r="ETL94" s="235"/>
      <c r="ETM94" s="235"/>
      <c r="ETN94" s="235"/>
      <c r="ETO94" s="226"/>
      <c r="ETP94" s="248"/>
      <c r="ETQ94" s="253"/>
      <c r="ETR94" s="228"/>
      <c r="ETS94" s="229"/>
      <c r="ETT94" s="239"/>
      <c r="ETU94" s="239"/>
      <c r="ETV94" s="235"/>
      <c r="ETW94" s="231"/>
      <c r="ETX94" s="231"/>
      <c r="ETY94" s="224"/>
      <c r="ETZ94" s="235"/>
      <c r="EUA94" s="236"/>
      <c r="EUB94" s="6"/>
      <c r="EUC94" s="6"/>
      <c r="EUD94" s="236"/>
      <c r="EUE94" s="251"/>
      <c r="EUF94" s="255"/>
      <c r="EUG94" s="235"/>
      <c r="EUH94" s="235"/>
      <c r="EUI94" s="235"/>
      <c r="EUJ94" s="99"/>
      <c r="EUK94" s="235"/>
      <c r="EUL94" s="235"/>
      <c r="EUM94" s="235"/>
      <c r="EUN94" s="226"/>
      <c r="EUO94" s="248"/>
      <c r="EUP94" s="253"/>
      <c r="EUQ94" s="228"/>
      <c r="EUR94" s="229"/>
      <c r="EUS94" s="239"/>
      <c r="EUT94" s="239"/>
      <c r="EUU94" s="235"/>
      <c r="EUV94" s="231"/>
      <c r="EUW94" s="231"/>
      <c r="EUX94" s="224"/>
      <c r="EUY94" s="235"/>
      <c r="EUZ94" s="236"/>
      <c r="EVA94" s="6"/>
      <c r="EVB94" s="6"/>
      <c r="EVC94" s="236"/>
      <c r="EVD94" s="251"/>
      <c r="EVE94" s="255"/>
      <c r="EVF94" s="235"/>
      <c r="EVG94" s="235"/>
      <c r="EVH94" s="235"/>
      <c r="EVI94" s="99"/>
      <c r="EVJ94" s="235"/>
      <c r="EVK94" s="235"/>
      <c r="EVL94" s="235"/>
      <c r="EVM94" s="226"/>
      <c r="EVN94" s="248"/>
      <c r="EVO94" s="253"/>
      <c r="EVP94" s="228"/>
      <c r="EVQ94" s="229"/>
      <c r="EVR94" s="239"/>
      <c r="EVS94" s="239"/>
      <c r="EVT94" s="235"/>
      <c r="EVU94" s="231"/>
      <c r="EVV94" s="231"/>
      <c r="EVW94" s="224"/>
      <c r="EVX94" s="235"/>
      <c r="EVY94" s="236"/>
      <c r="EVZ94" s="6"/>
      <c r="EWA94" s="6"/>
      <c r="EWB94" s="236"/>
      <c r="EWC94" s="251"/>
      <c r="EWD94" s="255"/>
      <c r="EWE94" s="235"/>
      <c r="EWF94" s="235"/>
      <c r="EWG94" s="235"/>
      <c r="EWH94" s="99"/>
      <c r="EWI94" s="235"/>
      <c r="EWJ94" s="235"/>
      <c r="EWK94" s="235"/>
      <c r="EWL94" s="226"/>
      <c r="EWM94" s="248"/>
      <c r="EWN94" s="253"/>
      <c r="EWO94" s="228"/>
      <c r="EWP94" s="229"/>
      <c r="EWQ94" s="239"/>
      <c r="EWR94" s="239"/>
      <c r="EWS94" s="235"/>
      <c r="EWT94" s="231"/>
      <c r="EWU94" s="231"/>
      <c r="EWV94" s="224"/>
      <c r="EWW94" s="235"/>
      <c r="EWX94" s="236"/>
      <c r="EWY94" s="6"/>
      <c r="EWZ94" s="6"/>
      <c r="EXA94" s="236"/>
      <c r="EXB94" s="251"/>
      <c r="EXC94" s="255"/>
      <c r="EXD94" s="235"/>
      <c r="EXE94" s="235"/>
      <c r="EXF94" s="235"/>
      <c r="EXG94" s="99"/>
      <c r="EXH94" s="235"/>
      <c r="EXI94" s="235"/>
      <c r="EXJ94" s="235"/>
      <c r="EXK94" s="226"/>
      <c r="EXL94" s="248"/>
      <c r="EXM94" s="253"/>
      <c r="EXN94" s="228"/>
      <c r="EXO94" s="229"/>
      <c r="EXP94" s="239"/>
      <c r="EXQ94" s="239"/>
      <c r="EXR94" s="235"/>
      <c r="EXS94" s="231"/>
      <c r="EXT94" s="231"/>
      <c r="EXU94" s="224"/>
      <c r="EXV94" s="235"/>
      <c r="EXW94" s="236"/>
      <c r="EXX94" s="6"/>
      <c r="EXY94" s="6"/>
      <c r="EXZ94" s="236"/>
      <c r="EYA94" s="251"/>
      <c r="EYB94" s="255"/>
      <c r="EYC94" s="235"/>
      <c r="EYD94" s="235"/>
      <c r="EYE94" s="235"/>
      <c r="EYF94" s="99"/>
      <c r="EYG94" s="235"/>
      <c r="EYH94" s="235"/>
      <c r="EYI94" s="235"/>
      <c r="EYJ94" s="226"/>
      <c r="EYK94" s="248"/>
      <c r="EYL94" s="253"/>
      <c r="EYM94" s="228"/>
      <c r="EYN94" s="229"/>
      <c r="EYO94" s="239"/>
      <c r="EYP94" s="239"/>
      <c r="EYQ94" s="235"/>
      <c r="EYR94" s="231"/>
      <c r="EYS94" s="231"/>
      <c r="EYT94" s="224"/>
      <c r="EYU94" s="235"/>
      <c r="EYV94" s="236"/>
      <c r="EYW94" s="6"/>
      <c r="EYX94" s="6"/>
      <c r="EYY94" s="236"/>
      <c r="EYZ94" s="251"/>
      <c r="EZA94" s="255"/>
      <c r="EZB94" s="235"/>
      <c r="EZC94" s="235"/>
      <c r="EZD94" s="235"/>
      <c r="EZE94" s="99"/>
      <c r="EZF94" s="235"/>
      <c r="EZG94" s="235"/>
      <c r="EZH94" s="235"/>
      <c r="EZI94" s="226"/>
      <c r="EZJ94" s="248"/>
      <c r="EZK94" s="253"/>
      <c r="EZL94" s="228"/>
      <c r="EZM94" s="229"/>
      <c r="EZN94" s="239"/>
      <c r="EZO94" s="239"/>
      <c r="EZP94" s="235"/>
      <c r="EZQ94" s="231"/>
      <c r="EZR94" s="231"/>
      <c r="EZS94" s="224"/>
      <c r="EZT94" s="235"/>
      <c r="EZU94" s="236"/>
      <c r="EZV94" s="6"/>
      <c r="EZW94" s="6"/>
      <c r="EZX94" s="236"/>
      <c r="EZY94" s="251"/>
      <c r="EZZ94" s="255"/>
      <c r="FAA94" s="235"/>
      <c r="FAB94" s="235"/>
      <c r="FAC94" s="235"/>
      <c r="FAD94" s="99"/>
      <c r="FAE94" s="235"/>
      <c r="FAF94" s="235"/>
      <c r="FAG94" s="235"/>
      <c r="FAH94" s="226"/>
      <c r="FAI94" s="248"/>
      <c r="FAJ94" s="253"/>
      <c r="FAK94" s="228"/>
      <c r="FAL94" s="229"/>
      <c r="FAM94" s="239"/>
      <c r="FAN94" s="239"/>
      <c r="FAO94" s="235"/>
      <c r="FAP94" s="231"/>
      <c r="FAQ94" s="231"/>
      <c r="FAR94" s="224"/>
      <c r="FAS94" s="235"/>
      <c r="FAT94" s="236"/>
      <c r="FAU94" s="6"/>
      <c r="FAV94" s="6"/>
      <c r="FAW94" s="236"/>
      <c r="FAX94" s="251"/>
      <c r="FAY94" s="255"/>
      <c r="FAZ94" s="235"/>
      <c r="FBA94" s="235"/>
      <c r="FBB94" s="235"/>
      <c r="FBC94" s="99"/>
      <c r="FBD94" s="235"/>
      <c r="FBE94" s="235"/>
      <c r="FBF94" s="235"/>
      <c r="FBG94" s="226"/>
      <c r="FBH94" s="248"/>
      <c r="FBI94" s="253"/>
      <c r="FBJ94" s="228"/>
      <c r="FBK94" s="229"/>
      <c r="FBL94" s="239"/>
      <c r="FBM94" s="239"/>
      <c r="FBN94" s="235"/>
      <c r="FBO94" s="231"/>
      <c r="FBP94" s="231"/>
      <c r="FBQ94" s="224"/>
      <c r="FBR94" s="235"/>
      <c r="FBS94" s="236"/>
      <c r="FBT94" s="6"/>
      <c r="FBU94" s="6"/>
      <c r="FBV94" s="236"/>
      <c r="FBW94" s="251"/>
      <c r="FBX94" s="255"/>
      <c r="FBY94" s="235"/>
      <c r="FBZ94" s="235"/>
      <c r="FCA94" s="235"/>
      <c r="FCB94" s="99"/>
      <c r="FCC94" s="235"/>
      <c r="FCD94" s="235"/>
      <c r="FCE94" s="235"/>
      <c r="FCF94" s="226"/>
      <c r="FCG94" s="248"/>
      <c r="FCH94" s="253"/>
      <c r="FCI94" s="228"/>
      <c r="FCJ94" s="229"/>
      <c r="FCK94" s="239"/>
      <c r="FCL94" s="239"/>
      <c r="FCM94" s="235"/>
      <c r="FCN94" s="231"/>
      <c r="FCO94" s="231"/>
      <c r="FCP94" s="224"/>
      <c r="FCQ94" s="235"/>
      <c r="FCR94" s="236"/>
      <c r="FCS94" s="6"/>
      <c r="FCT94" s="6"/>
      <c r="FCU94" s="236"/>
      <c r="FCV94" s="251"/>
      <c r="FCW94" s="255"/>
      <c r="FCX94" s="235"/>
      <c r="FCY94" s="235"/>
      <c r="FCZ94" s="235"/>
      <c r="FDA94" s="99"/>
      <c r="FDB94" s="235"/>
      <c r="FDC94" s="235"/>
      <c r="FDD94" s="235"/>
      <c r="FDE94" s="226"/>
      <c r="FDF94" s="248"/>
      <c r="FDG94" s="253"/>
      <c r="FDH94" s="228"/>
      <c r="FDI94" s="229"/>
      <c r="FDJ94" s="239"/>
      <c r="FDK94" s="239"/>
      <c r="FDL94" s="235"/>
      <c r="FDM94" s="231"/>
      <c r="FDN94" s="231"/>
      <c r="FDO94" s="224"/>
      <c r="FDP94" s="235"/>
      <c r="FDQ94" s="236"/>
      <c r="FDR94" s="6"/>
      <c r="FDS94" s="6"/>
      <c r="FDT94" s="236"/>
      <c r="FDU94" s="251"/>
      <c r="FDV94" s="255"/>
      <c r="FDW94" s="235"/>
      <c r="FDX94" s="235"/>
      <c r="FDY94" s="235"/>
      <c r="FDZ94" s="99"/>
      <c r="FEA94" s="235"/>
      <c r="FEB94" s="235"/>
      <c r="FEC94" s="235"/>
      <c r="FED94" s="226"/>
      <c r="FEE94" s="248"/>
      <c r="FEF94" s="253"/>
      <c r="FEG94" s="228"/>
      <c r="FEH94" s="229"/>
      <c r="FEI94" s="239"/>
      <c r="FEJ94" s="239"/>
      <c r="FEK94" s="235"/>
      <c r="FEL94" s="231"/>
      <c r="FEM94" s="231"/>
      <c r="FEN94" s="224"/>
      <c r="FEO94" s="235"/>
      <c r="FEP94" s="236"/>
      <c r="FEQ94" s="6"/>
      <c r="FER94" s="6"/>
      <c r="FES94" s="236"/>
      <c r="FET94" s="251"/>
      <c r="FEU94" s="255"/>
      <c r="FEV94" s="235"/>
      <c r="FEW94" s="235"/>
      <c r="FEX94" s="235"/>
      <c r="FEY94" s="99"/>
      <c r="FEZ94" s="235"/>
      <c r="FFA94" s="235"/>
      <c r="FFB94" s="235"/>
      <c r="FFC94" s="226"/>
      <c r="FFD94" s="248"/>
      <c r="FFE94" s="253"/>
      <c r="FFF94" s="228"/>
      <c r="FFG94" s="229"/>
      <c r="FFH94" s="239"/>
      <c r="FFI94" s="239"/>
      <c r="FFJ94" s="235"/>
      <c r="FFK94" s="231"/>
      <c r="FFL94" s="231"/>
      <c r="FFM94" s="224"/>
      <c r="FFN94" s="235"/>
      <c r="FFO94" s="236"/>
      <c r="FFP94" s="6"/>
      <c r="FFQ94" s="6"/>
      <c r="FFR94" s="236"/>
      <c r="FFS94" s="251"/>
      <c r="FFT94" s="255"/>
      <c r="FFU94" s="235"/>
      <c r="FFV94" s="235"/>
      <c r="FFW94" s="235"/>
      <c r="FFX94" s="99"/>
      <c r="FFY94" s="235"/>
      <c r="FFZ94" s="235"/>
      <c r="FGA94" s="235"/>
      <c r="FGB94" s="226"/>
      <c r="FGC94" s="248"/>
      <c r="FGD94" s="253"/>
      <c r="FGE94" s="228"/>
      <c r="FGF94" s="229"/>
      <c r="FGG94" s="239"/>
      <c r="FGH94" s="239"/>
      <c r="FGI94" s="235"/>
      <c r="FGJ94" s="231"/>
      <c r="FGK94" s="231"/>
      <c r="FGL94" s="224"/>
      <c r="FGM94" s="235"/>
      <c r="FGN94" s="236"/>
      <c r="FGO94" s="6"/>
      <c r="FGP94" s="6"/>
      <c r="FGQ94" s="236"/>
      <c r="FGR94" s="251"/>
      <c r="FGS94" s="255"/>
      <c r="FGT94" s="235"/>
      <c r="FGU94" s="235"/>
      <c r="FGV94" s="235"/>
      <c r="FGW94" s="99"/>
      <c r="FGX94" s="235"/>
      <c r="FGY94" s="235"/>
      <c r="FGZ94" s="235"/>
      <c r="FHA94" s="226"/>
      <c r="FHB94" s="248"/>
      <c r="FHC94" s="253"/>
      <c r="FHD94" s="228"/>
      <c r="FHE94" s="229"/>
      <c r="FHF94" s="239"/>
      <c r="FHG94" s="239"/>
      <c r="FHH94" s="235"/>
      <c r="FHI94" s="231"/>
      <c r="FHJ94" s="231"/>
      <c r="FHK94" s="224"/>
      <c r="FHL94" s="235"/>
      <c r="FHM94" s="236"/>
      <c r="FHN94" s="6"/>
      <c r="FHO94" s="6"/>
      <c r="FHP94" s="236"/>
      <c r="FHQ94" s="251"/>
      <c r="FHR94" s="255"/>
      <c r="FHS94" s="235"/>
      <c r="FHT94" s="235"/>
      <c r="FHU94" s="235"/>
      <c r="FHV94" s="99"/>
      <c r="FHW94" s="235"/>
      <c r="FHX94" s="235"/>
      <c r="FHY94" s="235"/>
      <c r="FHZ94" s="226"/>
      <c r="FIA94" s="248"/>
      <c r="FIB94" s="253"/>
      <c r="FIC94" s="228"/>
      <c r="FID94" s="229"/>
      <c r="FIE94" s="239"/>
      <c r="FIF94" s="239"/>
      <c r="FIG94" s="235"/>
      <c r="FIH94" s="231"/>
      <c r="FII94" s="231"/>
      <c r="FIJ94" s="224"/>
      <c r="FIK94" s="235"/>
      <c r="FIL94" s="236"/>
      <c r="FIM94" s="6"/>
      <c r="FIN94" s="6"/>
      <c r="FIO94" s="236"/>
      <c r="FIP94" s="251"/>
      <c r="FIQ94" s="255"/>
      <c r="FIR94" s="235"/>
      <c r="FIS94" s="235"/>
      <c r="FIT94" s="235"/>
      <c r="FIU94" s="99"/>
      <c r="FIV94" s="235"/>
      <c r="FIW94" s="235"/>
      <c r="FIX94" s="235"/>
      <c r="FIY94" s="226"/>
      <c r="FIZ94" s="248"/>
      <c r="FJA94" s="253"/>
      <c r="FJB94" s="228"/>
      <c r="FJC94" s="229"/>
      <c r="FJD94" s="239"/>
      <c r="FJE94" s="239"/>
      <c r="FJF94" s="235"/>
      <c r="FJG94" s="231"/>
      <c r="FJH94" s="231"/>
      <c r="FJI94" s="224"/>
      <c r="FJJ94" s="235"/>
      <c r="FJK94" s="236"/>
      <c r="FJL94" s="6"/>
      <c r="FJM94" s="6"/>
      <c r="FJN94" s="236"/>
      <c r="FJO94" s="251"/>
      <c r="FJP94" s="255"/>
      <c r="FJQ94" s="235"/>
      <c r="FJR94" s="235"/>
      <c r="FJS94" s="235"/>
      <c r="FJT94" s="99"/>
      <c r="FJU94" s="235"/>
      <c r="FJV94" s="235"/>
      <c r="FJW94" s="235"/>
      <c r="FJX94" s="226"/>
      <c r="FJY94" s="248"/>
      <c r="FJZ94" s="253"/>
      <c r="FKA94" s="228"/>
      <c r="FKB94" s="229"/>
      <c r="FKC94" s="239"/>
      <c r="FKD94" s="239"/>
      <c r="FKE94" s="235"/>
      <c r="FKF94" s="231"/>
      <c r="FKG94" s="231"/>
      <c r="FKH94" s="224"/>
      <c r="FKI94" s="235"/>
      <c r="FKJ94" s="236"/>
      <c r="FKK94" s="6"/>
      <c r="FKL94" s="6"/>
      <c r="FKM94" s="236"/>
      <c r="FKN94" s="251"/>
      <c r="FKO94" s="255"/>
      <c r="FKP94" s="235"/>
      <c r="FKQ94" s="235"/>
      <c r="FKR94" s="235"/>
      <c r="FKS94" s="99"/>
      <c r="FKT94" s="235"/>
      <c r="FKU94" s="235"/>
      <c r="FKV94" s="235"/>
      <c r="FKW94" s="226"/>
      <c r="FKX94" s="248"/>
      <c r="FKY94" s="253"/>
      <c r="FKZ94" s="228"/>
      <c r="FLA94" s="229"/>
      <c r="FLB94" s="239"/>
      <c r="FLC94" s="239"/>
      <c r="FLD94" s="235"/>
      <c r="FLE94" s="231"/>
      <c r="FLF94" s="231"/>
      <c r="FLG94" s="224"/>
      <c r="FLH94" s="235"/>
      <c r="FLI94" s="236"/>
      <c r="FLJ94" s="6"/>
      <c r="FLK94" s="6"/>
      <c r="FLL94" s="236"/>
      <c r="FLM94" s="251"/>
      <c r="FLN94" s="255"/>
      <c r="FLO94" s="235"/>
      <c r="FLP94" s="235"/>
      <c r="FLQ94" s="235"/>
      <c r="FLR94" s="99"/>
      <c r="FLS94" s="235"/>
      <c r="FLT94" s="235"/>
      <c r="FLU94" s="235"/>
      <c r="FLV94" s="226"/>
      <c r="FLW94" s="248"/>
      <c r="FLX94" s="253"/>
      <c r="FLY94" s="228"/>
      <c r="FLZ94" s="229"/>
      <c r="FMA94" s="239"/>
      <c r="FMB94" s="239"/>
      <c r="FMC94" s="235"/>
      <c r="FMD94" s="231"/>
      <c r="FME94" s="231"/>
      <c r="FMF94" s="224"/>
      <c r="FMG94" s="235"/>
      <c r="FMH94" s="236"/>
      <c r="FMI94" s="6"/>
      <c r="FMJ94" s="6"/>
      <c r="FMK94" s="236"/>
      <c r="FML94" s="251"/>
      <c r="FMM94" s="255"/>
      <c r="FMN94" s="235"/>
      <c r="FMO94" s="235"/>
      <c r="FMP94" s="235"/>
      <c r="FMQ94" s="99"/>
      <c r="FMR94" s="235"/>
      <c r="FMS94" s="235"/>
      <c r="FMT94" s="235"/>
      <c r="FMU94" s="226"/>
      <c r="FMV94" s="248"/>
      <c r="FMW94" s="253"/>
      <c r="FMX94" s="228"/>
      <c r="FMY94" s="229"/>
      <c r="FMZ94" s="239"/>
      <c r="FNA94" s="239"/>
      <c r="FNB94" s="235"/>
      <c r="FNC94" s="231"/>
      <c r="FND94" s="231"/>
      <c r="FNE94" s="224"/>
      <c r="FNF94" s="235"/>
      <c r="FNG94" s="236"/>
      <c r="FNH94" s="6"/>
      <c r="FNI94" s="6"/>
      <c r="FNJ94" s="236"/>
      <c r="FNK94" s="251"/>
      <c r="FNL94" s="255"/>
      <c r="FNM94" s="235"/>
      <c r="FNN94" s="235"/>
      <c r="FNO94" s="235"/>
      <c r="FNP94" s="99"/>
      <c r="FNQ94" s="235"/>
      <c r="FNR94" s="235"/>
      <c r="FNS94" s="235"/>
      <c r="FNT94" s="226"/>
      <c r="FNU94" s="248"/>
      <c r="FNV94" s="253"/>
      <c r="FNW94" s="228"/>
      <c r="FNX94" s="229"/>
      <c r="FNY94" s="239"/>
      <c r="FNZ94" s="239"/>
      <c r="FOA94" s="235"/>
      <c r="FOB94" s="231"/>
      <c r="FOC94" s="231"/>
      <c r="FOD94" s="224"/>
      <c r="FOE94" s="235"/>
      <c r="FOF94" s="236"/>
      <c r="FOG94" s="6"/>
      <c r="FOH94" s="6"/>
      <c r="FOI94" s="236"/>
      <c r="FOJ94" s="251"/>
      <c r="FOK94" s="255"/>
      <c r="FOL94" s="235"/>
      <c r="FOM94" s="235"/>
      <c r="FON94" s="235"/>
      <c r="FOO94" s="99"/>
      <c r="FOP94" s="235"/>
      <c r="FOQ94" s="235"/>
      <c r="FOR94" s="235"/>
      <c r="FOS94" s="226"/>
      <c r="FOT94" s="248"/>
      <c r="FOU94" s="253"/>
      <c r="FOV94" s="228"/>
      <c r="FOW94" s="229"/>
      <c r="FOX94" s="239"/>
      <c r="FOY94" s="239"/>
      <c r="FOZ94" s="235"/>
      <c r="FPA94" s="231"/>
      <c r="FPB94" s="231"/>
      <c r="FPC94" s="224"/>
      <c r="FPD94" s="235"/>
      <c r="FPE94" s="236"/>
      <c r="FPF94" s="6"/>
      <c r="FPG94" s="6"/>
      <c r="FPH94" s="236"/>
      <c r="FPI94" s="251"/>
      <c r="FPJ94" s="255"/>
      <c r="FPK94" s="235"/>
      <c r="FPL94" s="235"/>
      <c r="FPM94" s="235"/>
      <c r="FPN94" s="99"/>
      <c r="FPO94" s="235"/>
      <c r="FPP94" s="235"/>
      <c r="FPQ94" s="235"/>
      <c r="FPR94" s="226"/>
      <c r="FPS94" s="248"/>
      <c r="FPT94" s="253"/>
      <c r="FPU94" s="228"/>
      <c r="FPV94" s="229"/>
      <c r="FPW94" s="239"/>
      <c r="FPX94" s="239"/>
      <c r="FPY94" s="235"/>
      <c r="FPZ94" s="231"/>
      <c r="FQA94" s="231"/>
      <c r="FQB94" s="224"/>
      <c r="FQC94" s="235"/>
      <c r="FQD94" s="236"/>
      <c r="FQE94" s="6"/>
      <c r="FQF94" s="6"/>
      <c r="FQG94" s="236"/>
      <c r="FQH94" s="251"/>
      <c r="FQI94" s="255"/>
      <c r="FQJ94" s="235"/>
      <c r="FQK94" s="235"/>
      <c r="FQL94" s="235"/>
      <c r="FQM94" s="99"/>
      <c r="FQN94" s="235"/>
      <c r="FQO94" s="235"/>
      <c r="FQP94" s="235"/>
      <c r="FQQ94" s="226"/>
      <c r="FQR94" s="248"/>
      <c r="FQS94" s="253"/>
      <c r="FQT94" s="228"/>
      <c r="FQU94" s="229"/>
      <c r="FQV94" s="239"/>
      <c r="FQW94" s="239"/>
      <c r="FQX94" s="235"/>
      <c r="FQY94" s="231"/>
      <c r="FQZ94" s="231"/>
      <c r="FRA94" s="224"/>
      <c r="FRB94" s="235"/>
      <c r="FRC94" s="236"/>
      <c r="FRD94" s="6"/>
      <c r="FRE94" s="6"/>
      <c r="FRF94" s="236"/>
      <c r="FRG94" s="251"/>
      <c r="FRH94" s="255"/>
      <c r="FRI94" s="235"/>
      <c r="FRJ94" s="235"/>
      <c r="FRK94" s="235"/>
      <c r="FRL94" s="99"/>
      <c r="FRM94" s="235"/>
      <c r="FRN94" s="235"/>
      <c r="FRO94" s="235"/>
      <c r="FRP94" s="226"/>
      <c r="FRQ94" s="248"/>
      <c r="FRR94" s="253"/>
      <c r="FRS94" s="228"/>
      <c r="FRT94" s="229"/>
      <c r="FRU94" s="239"/>
      <c r="FRV94" s="239"/>
      <c r="FRW94" s="235"/>
      <c r="FRX94" s="231"/>
      <c r="FRY94" s="231"/>
      <c r="FRZ94" s="224"/>
      <c r="FSA94" s="235"/>
      <c r="FSB94" s="236"/>
      <c r="FSC94" s="6"/>
      <c r="FSD94" s="6"/>
      <c r="FSE94" s="236"/>
      <c r="FSF94" s="251"/>
      <c r="FSG94" s="255"/>
      <c r="FSH94" s="235"/>
      <c r="FSI94" s="235"/>
      <c r="FSJ94" s="235"/>
      <c r="FSK94" s="99"/>
      <c r="FSL94" s="235"/>
      <c r="FSM94" s="235"/>
      <c r="FSN94" s="235"/>
      <c r="FSO94" s="226"/>
      <c r="FSP94" s="248"/>
      <c r="FSQ94" s="253"/>
      <c r="FSR94" s="228"/>
      <c r="FSS94" s="229"/>
      <c r="FST94" s="239"/>
      <c r="FSU94" s="239"/>
      <c r="FSV94" s="235"/>
      <c r="FSW94" s="231"/>
      <c r="FSX94" s="231"/>
      <c r="FSY94" s="224"/>
      <c r="FSZ94" s="235"/>
      <c r="FTA94" s="236"/>
      <c r="FTB94" s="6"/>
      <c r="FTC94" s="6"/>
      <c r="FTD94" s="236"/>
      <c r="FTE94" s="251"/>
      <c r="FTF94" s="255"/>
      <c r="FTG94" s="235"/>
      <c r="FTH94" s="235"/>
      <c r="FTI94" s="235"/>
      <c r="FTJ94" s="99"/>
      <c r="FTK94" s="235"/>
      <c r="FTL94" s="235"/>
      <c r="FTM94" s="235"/>
      <c r="FTN94" s="226"/>
      <c r="FTO94" s="248"/>
      <c r="FTP94" s="253"/>
      <c r="FTQ94" s="228"/>
      <c r="FTR94" s="229"/>
      <c r="FTS94" s="239"/>
      <c r="FTT94" s="239"/>
      <c r="FTU94" s="235"/>
      <c r="FTV94" s="231"/>
      <c r="FTW94" s="231"/>
      <c r="FTX94" s="224"/>
      <c r="FTY94" s="235"/>
      <c r="FTZ94" s="236"/>
      <c r="FUA94" s="6"/>
      <c r="FUB94" s="6"/>
      <c r="FUC94" s="236"/>
      <c r="FUD94" s="251"/>
      <c r="FUE94" s="255"/>
      <c r="FUF94" s="235"/>
      <c r="FUG94" s="235"/>
      <c r="FUH94" s="235"/>
      <c r="FUI94" s="99"/>
      <c r="FUJ94" s="235"/>
      <c r="FUK94" s="235"/>
      <c r="FUL94" s="235"/>
      <c r="FUM94" s="226"/>
      <c r="FUN94" s="248"/>
      <c r="FUO94" s="253"/>
      <c r="FUP94" s="228"/>
      <c r="FUQ94" s="229"/>
      <c r="FUR94" s="239"/>
      <c r="FUS94" s="239"/>
      <c r="FUT94" s="235"/>
      <c r="FUU94" s="231"/>
      <c r="FUV94" s="231"/>
      <c r="FUW94" s="224"/>
      <c r="FUX94" s="235"/>
      <c r="FUY94" s="236"/>
      <c r="FUZ94" s="6"/>
      <c r="FVA94" s="6"/>
      <c r="FVB94" s="236"/>
      <c r="FVC94" s="251"/>
      <c r="FVD94" s="255"/>
      <c r="FVE94" s="235"/>
      <c r="FVF94" s="235"/>
      <c r="FVG94" s="235"/>
      <c r="FVH94" s="99"/>
      <c r="FVI94" s="235"/>
      <c r="FVJ94" s="235"/>
      <c r="FVK94" s="235"/>
      <c r="FVL94" s="226"/>
      <c r="FVM94" s="248"/>
      <c r="FVN94" s="253"/>
      <c r="FVO94" s="228"/>
      <c r="FVP94" s="229"/>
      <c r="FVQ94" s="239"/>
      <c r="FVR94" s="239"/>
      <c r="FVS94" s="235"/>
      <c r="FVT94" s="231"/>
      <c r="FVU94" s="231"/>
      <c r="FVV94" s="224"/>
      <c r="FVW94" s="235"/>
      <c r="FVX94" s="236"/>
      <c r="FVY94" s="6"/>
      <c r="FVZ94" s="6"/>
      <c r="FWA94" s="236"/>
      <c r="FWB94" s="251"/>
      <c r="FWC94" s="255"/>
      <c r="FWD94" s="235"/>
      <c r="FWE94" s="235"/>
      <c r="FWF94" s="235"/>
      <c r="FWG94" s="99"/>
      <c r="FWH94" s="235"/>
      <c r="FWI94" s="235"/>
      <c r="FWJ94" s="235"/>
      <c r="FWK94" s="226"/>
      <c r="FWL94" s="248"/>
      <c r="FWM94" s="253"/>
      <c r="FWN94" s="228"/>
      <c r="FWO94" s="229"/>
      <c r="FWP94" s="239"/>
      <c r="FWQ94" s="239"/>
      <c r="FWR94" s="235"/>
      <c r="FWS94" s="231"/>
      <c r="FWT94" s="231"/>
      <c r="FWU94" s="224"/>
      <c r="FWV94" s="235"/>
      <c r="FWW94" s="236"/>
      <c r="FWX94" s="6"/>
      <c r="FWY94" s="6"/>
      <c r="FWZ94" s="236"/>
      <c r="FXA94" s="251"/>
      <c r="FXB94" s="255"/>
      <c r="FXC94" s="235"/>
      <c r="FXD94" s="235"/>
      <c r="FXE94" s="235"/>
      <c r="FXF94" s="99"/>
      <c r="FXG94" s="235"/>
      <c r="FXH94" s="235"/>
      <c r="FXI94" s="235"/>
      <c r="FXJ94" s="226"/>
      <c r="FXK94" s="248"/>
      <c r="FXL94" s="253"/>
      <c r="FXM94" s="228"/>
      <c r="FXN94" s="229"/>
      <c r="FXO94" s="239"/>
      <c r="FXP94" s="239"/>
      <c r="FXQ94" s="235"/>
      <c r="FXR94" s="231"/>
      <c r="FXS94" s="231"/>
      <c r="FXT94" s="224"/>
      <c r="FXU94" s="235"/>
      <c r="FXV94" s="236"/>
      <c r="FXW94" s="6"/>
      <c r="FXX94" s="6"/>
      <c r="FXY94" s="236"/>
      <c r="FXZ94" s="251"/>
      <c r="FYA94" s="255"/>
      <c r="FYB94" s="235"/>
      <c r="FYC94" s="235"/>
      <c r="FYD94" s="235"/>
      <c r="FYE94" s="99"/>
      <c r="FYF94" s="235"/>
      <c r="FYG94" s="235"/>
      <c r="FYH94" s="235"/>
      <c r="FYI94" s="226"/>
      <c r="FYJ94" s="248"/>
      <c r="FYK94" s="253"/>
      <c r="FYL94" s="228"/>
      <c r="FYM94" s="229"/>
      <c r="FYN94" s="239"/>
      <c r="FYO94" s="239"/>
      <c r="FYP94" s="235"/>
      <c r="FYQ94" s="231"/>
      <c r="FYR94" s="231"/>
      <c r="FYS94" s="224"/>
      <c r="FYT94" s="235"/>
      <c r="FYU94" s="236"/>
      <c r="FYV94" s="6"/>
      <c r="FYW94" s="6"/>
      <c r="FYX94" s="236"/>
      <c r="FYY94" s="251"/>
      <c r="FYZ94" s="255"/>
      <c r="FZA94" s="235"/>
      <c r="FZB94" s="235"/>
      <c r="FZC94" s="235"/>
      <c r="FZD94" s="99"/>
      <c r="FZE94" s="235"/>
      <c r="FZF94" s="235"/>
      <c r="FZG94" s="235"/>
      <c r="FZH94" s="226"/>
      <c r="FZI94" s="248"/>
      <c r="FZJ94" s="253"/>
      <c r="FZK94" s="228"/>
      <c r="FZL94" s="229"/>
      <c r="FZM94" s="239"/>
      <c r="FZN94" s="239"/>
      <c r="FZO94" s="235"/>
      <c r="FZP94" s="231"/>
      <c r="FZQ94" s="231"/>
      <c r="FZR94" s="224"/>
      <c r="FZS94" s="235"/>
      <c r="FZT94" s="236"/>
      <c r="FZU94" s="6"/>
      <c r="FZV94" s="6"/>
      <c r="FZW94" s="236"/>
      <c r="FZX94" s="251"/>
      <c r="FZY94" s="255"/>
      <c r="FZZ94" s="235"/>
      <c r="GAA94" s="235"/>
      <c r="GAB94" s="235"/>
      <c r="GAC94" s="99"/>
      <c r="GAD94" s="235"/>
      <c r="GAE94" s="235"/>
      <c r="GAF94" s="235"/>
      <c r="GAG94" s="226"/>
      <c r="GAH94" s="248"/>
      <c r="GAI94" s="253"/>
      <c r="GAJ94" s="228"/>
      <c r="GAK94" s="229"/>
      <c r="GAL94" s="239"/>
      <c r="GAM94" s="239"/>
      <c r="GAN94" s="235"/>
      <c r="GAO94" s="231"/>
      <c r="GAP94" s="231"/>
      <c r="GAQ94" s="224"/>
      <c r="GAR94" s="235"/>
      <c r="GAS94" s="236"/>
      <c r="GAT94" s="6"/>
      <c r="GAU94" s="6"/>
      <c r="GAV94" s="236"/>
      <c r="GAW94" s="251"/>
      <c r="GAX94" s="255"/>
      <c r="GAY94" s="235"/>
      <c r="GAZ94" s="235"/>
      <c r="GBA94" s="235"/>
      <c r="GBB94" s="99"/>
      <c r="GBC94" s="235"/>
      <c r="GBD94" s="235"/>
      <c r="GBE94" s="235"/>
      <c r="GBF94" s="226"/>
      <c r="GBG94" s="248"/>
      <c r="GBH94" s="253"/>
      <c r="GBI94" s="228"/>
      <c r="GBJ94" s="229"/>
      <c r="GBK94" s="239"/>
      <c r="GBL94" s="239"/>
      <c r="GBM94" s="235"/>
      <c r="GBN94" s="231"/>
      <c r="GBO94" s="231"/>
      <c r="GBP94" s="224"/>
      <c r="GBQ94" s="235"/>
      <c r="GBR94" s="236"/>
      <c r="GBS94" s="6"/>
      <c r="GBT94" s="6"/>
      <c r="GBU94" s="236"/>
      <c r="GBV94" s="251"/>
      <c r="GBW94" s="255"/>
      <c r="GBX94" s="235"/>
      <c r="GBY94" s="235"/>
      <c r="GBZ94" s="235"/>
      <c r="GCA94" s="99"/>
      <c r="GCB94" s="235"/>
      <c r="GCC94" s="235"/>
      <c r="GCD94" s="235"/>
      <c r="GCE94" s="226"/>
      <c r="GCF94" s="248"/>
      <c r="GCG94" s="253"/>
      <c r="GCH94" s="228"/>
      <c r="GCI94" s="229"/>
      <c r="GCJ94" s="239"/>
      <c r="GCK94" s="239"/>
      <c r="GCL94" s="235"/>
      <c r="GCM94" s="231"/>
      <c r="GCN94" s="231"/>
      <c r="GCO94" s="224"/>
      <c r="GCP94" s="235"/>
      <c r="GCQ94" s="236"/>
      <c r="GCR94" s="6"/>
      <c r="GCS94" s="6"/>
      <c r="GCT94" s="236"/>
      <c r="GCU94" s="251"/>
      <c r="GCV94" s="255"/>
      <c r="GCW94" s="235"/>
      <c r="GCX94" s="235"/>
      <c r="GCY94" s="235"/>
      <c r="GCZ94" s="99"/>
      <c r="GDA94" s="235"/>
      <c r="GDB94" s="235"/>
      <c r="GDC94" s="235"/>
      <c r="GDD94" s="226"/>
      <c r="GDE94" s="248"/>
      <c r="GDF94" s="253"/>
      <c r="GDG94" s="228"/>
      <c r="GDH94" s="229"/>
      <c r="GDI94" s="239"/>
      <c r="GDJ94" s="239"/>
      <c r="GDK94" s="235"/>
      <c r="GDL94" s="231"/>
      <c r="GDM94" s="231"/>
      <c r="GDN94" s="224"/>
      <c r="GDO94" s="235"/>
      <c r="GDP94" s="236"/>
      <c r="GDQ94" s="6"/>
      <c r="GDR94" s="6"/>
      <c r="GDS94" s="236"/>
      <c r="GDT94" s="251"/>
      <c r="GDU94" s="255"/>
      <c r="GDV94" s="235"/>
      <c r="GDW94" s="235"/>
      <c r="GDX94" s="235"/>
      <c r="GDY94" s="99"/>
      <c r="GDZ94" s="235"/>
      <c r="GEA94" s="235"/>
      <c r="GEB94" s="235"/>
      <c r="GEC94" s="226"/>
      <c r="GED94" s="248"/>
      <c r="GEE94" s="253"/>
      <c r="GEF94" s="228"/>
      <c r="GEG94" s="229"/>
      <c r="GEH94" s="239"/>
      <c r="GEI94" s="239"/>
      <c r="GEJ94" s="235"/>
      <c r="GEK94" s="231"/>
      <c r="GEL94" s="231"/>
      <c r="GEM94" s="224"/>
      <c r="GEN94" s="235"/>
      <c r="GEO94" s="236"/>
      <c r="GEP94" s="6"/>
      <c r="GEQ94" s="6"/>
      <c r="GER94" s="236"/>
      <c r="GES94" s="251"/>
      <c r="GET94" s="255"/>
      <c r="GEU94" s="235"/>
      <c r="GEV94" s="235"/>
      <c r="GEW94" s="235"/>
      <c r="GEX94" s="99"/>
      <c r="GEY94" s="235"/>
      <c r="GEZ94" s="235"/>
      <c r="GFA94" s="235"/>
      <c r="GFB94" s="226"/>
      <c r="GFC94" s="248"/>
      <c r="GFD94" s="253"/>
      <c r="GFE94" s="228"/>
      <c r="GFF94" s="229"/>
      <c r="GFG94" s="239"/>
      <c r="GFH94" s="239"/>
      <c r="GFI94" s="235"/>
      <c r="GFJ94" s="231"/>
      <c r="GFK94" s="231"/>
      <c r="GFL94" s="224"/>
      <c r="GFM94" s="235"/>
      <c r="GFN94" s="236"/>
      <c r="GFO94" s="6"/>
      <c r="GFP94" s="6"/>
      <c r="GFQ94" s="236"/>
      <c r="GFR94" s="251"/>
      <c r="GFS94" s="255"/>
      <c r="GFT94" s="235"/>
      <c r="GFU94" s="235"/>
      <c r="GFV94" s="235"/>
      <c r="GFW94" s="99"/>
      <c r="GFX94" s="235"/>
      <c r="GFY94" s="235"/>
      <c r="GFZ94" s="235"/>
      <c r="GGA94" s="226"/>
      <c r="GGB94" s="248"/>
      <c r="GGC94" s="253"/>
      <c r="GGD94" s="228"/>
      <c r="GGE94" s="229"/>
      <c r="GGF94" s="239"/>
      <c r="GGG94" s="239"/>
      <c r="GGH94" s="235"/>
      <c r="GGI94" s="231"/>
      <c r="GGJ94" s="231"/>
      <c r="GGK94" s="224"/>
      <c r="GGL94" s="235"/>
      <c r="GGM94" s="236"/>
      <c r="GGN94" s="6"/>
      <c r="GGO94" s="6"/>
      <c r="GGP94" s="236"/>
      <c r="GGQ94" s="251"/>
      <c r="GGR94" s="255"/>
      <c r="GGS94" s="235"/>
      <c r="GGT94" s="235"/>
      <c r="GGU94" s="235"/>
      <c r="GGV94" s="99"/>
      <c r="GGW94" s="235"/>
      <c r="GGX94" s="235"/>
      <c r="GGY94" s="235"/>
      <c r="GGZ94" s="226"/>
      <c r="GHA94" s="248"/>
      <c r="GHB94" s="253"/>
      <c r="GHC94" s="228"/>
      <c r="GHD94" s="229"/>
      <c r="GHE94" s="239"/>
      <c r="GHF94" s="239"/>
      <c r="GHG94" s="235"/>
      <c r="GHH94" s="231"/>
      <c r="GHI94" s="231"/>
      <c r="GHJ94" s="224"/>
      <c r="GHK94" s="235"/>
      <c r="GHL94" s="236"/>
      <c r="GHM94" s="6"/>
      <c r="GHN94" s="6"/>
      <c r="GHO94" s="236"/>
      <c r="GHP94" s="251"/>
      <c r="GHQ94" s="255"/>
      <c r="GHR94" s="235"/>
      <c r="GHS94" s="235"/>
      <c r="GHT94" s="235"/>
      <c r="GHU94" s="99"/>
      <c r="GHV94" s="235"/>
      <c r="GHW94" s="235"/>
      <c r="GHX94" s="235"/>
      <c r="GHY94" s="226"/>
      <c r="GHZ94" s="248"/>
      <c r="GIA94" s="253"/>
      <c r="GIB94" s="228"/>
      <c r="GIC94" s="229"/>
      <c r="GID94" s="239"/>
      <c r="GIE94" s="239"/>
      <c r="GIF94" s="235"/>
      <c r="GIG94" s="231"/>
      <c r="GIH94" s="231"/>
      <c r="GII94" s="224"/>
      <c r="GIJ94" s="235"/>
      <c r="GIK94" s="236"/>
      <c r="GIL94" s="6"/>
      <c r="GIM94" s="6"/>
      <c r="GIN94" s="236"/>
      <c r="GIO94" s="251"/>
      <c r="GIP94" s="255"/>
      <c r="GIQ94" s="235"/>
      <c r="GIR94" s="235"/>
      <c r="GIS94" s="235"/>
      <c r="GIT94" s="99"/>
      <c r="GIU94" s="235"/>
      <c r="GIV94" s="235"/>
      <c r="GIW94" s="235"/>
      <c r="GIX94" s="226"/>
      <c r="GIY94" s="248"/>
      <c r="GIZ94" s="253"/>
      <c r="GJA94" s="228"/>
      <c r="GJB94" s="229"/>
      <c r="GJC94" s="239"/>
      <c r="GJD94" s="239"/>
      <c r="GJE94" s="235"/>
      <c r="GJF94" s="231"/>
      <c r="GJG94" s="231"/>
      <c r="GJH94" s="224"/>
      <c r="GJI94" s="235"/>
      <c r="GJJ94" s="236"/>
      <c r="GJK94" s="6"/>
      <c r="GJL94" s="6"/>
      <c r="GJM94" s="236"/>
      <c r="GJN94" s="251"/>
      <c r="GJO94" s="255"/>
      <c r="GJP94" s="235"/>
      <c r="GJQ94" s="235"/>
      <c r="GJR94" s="235"/>
      <c r="GJS94" s="99"/>
      <c r="GJT94" s="235"/>
      <c r="GJU94" s="235"/>
      <c r="GJV94" s="235"/>
      <c r="GJW94" s="226"/>
      <c r="GJX94" s="248"/>
      <c r="GJY94" s="253"/>
      <c r="GJZ94" s="228"/>
      <c r="GKA94" s="229"/>
      <c r="GKB94" s="239"/>
      <c r="GKC94" s="239"/>
      <c r="GKD94" s="235"/>
      <c r="GKE94" s="231"/>
      <c r="GKF94" s="231"/>
      <c r="GKG94" s="224"/>
      <c r="GKH94" s="235"/>
      <c r="GKI94" s="236"/>
      <c r="GKJ94" s="6"/>
      <c r="GKK94" s="6"/>
      <c r="GKL94" s="236"/>
      <c r="GKM94" s="251"/>
      <c r="GKN94" s="255"/>
      <c r="GKO94" s="235"/>
      <c r="GKP94" s="235"/>
      <c r="GKQ94" s="235"/>
      <c r="GKR94" s="99"/>
      <c r="GKS94" s="235"/>
      <c r="GKT94" s="235"/>
      <c r="GKU94" s="235"/>
      <c r="GKV94" s="226"/>
      <c r="GKW94" s="248"/>
      <c r="GKX94" s="253"/>
      <c r="GKY94" s="228"/>
      <c r="GKZ94" s="229"/>
      <c r="GLA94" s="239"/>
      <c r="GLB94" s="239"/>
      <c r="GLC94" s="235"/>
      <c r="GLD94" s="231"/>
      <c r="GLE94" s="231"/>
      <c r="GLF94" s="224"/>
      <c r="GLG94" s="235"/>
      <c r="GLH94" s="236"/>
      <c r="GLI94" s="6"/>
      <c r="GLJ94" s="6"/>
      <c r="GLK94" s="236"/>
      <c r="GLL94" s="251"/>
      <c r="GLM94" s="255"/>
      <c r="GLN94" s="235"/>
      <c r="GLO94" s="235"/>
      <c r="GLP94" s="235"/>
      <c r="GLQ94" s="99"/>
      <c r="GLR94" s="235"/>
      <c r="GLS94" s="235"/>
      <c r="GLT94" s="235"/>
      <c r="GLU94" s="226"/>
      <c r="GLV94" s="248"/>
      <c r="GLW94" s="253"/>
      <c r="GLX94" s="228"/>
      <c r="GLY94" s="229"/>
      <c r="GLZ94" s="239"/>
      <c r="GMA94" s="239"/>
      <c r="GMB94" s="235"/>
      <c r="GMC94" s="231"/>
      <c r="GMD94" s="231"/>
      <c r="GME94" s="224"/>
      <c r="GMF94" s="235"/>
      <c r="GMG94" s="236"/>
      <c r="GMH94" s="6"/>
      <c r="GMI94" s="6"/>
      <c r="GMJ94" s="236"/>
      <c r="GMK94" s="251"/>
      <c r="GML94" s="255"/>
      <c r="GMM94" s="235"/>
      <c r="GMN94" s="235"/>
      <c r="GMO94" s="235"/>
      <c r="GMP94" s="99"/>
      <c r="GMQ94" s="235"/>
      <c r="GMR94" s="235"/>
      <c r="GMS94" s="235"/>
      <c r="GMT94" s="226"/>
      <c r="GMU94" s="248"/>
      <c r="GMV94" s="253"/>
      <c r="GMW94" s="228"/>
      <c r="GMX94" s="229"/>
      <c r="GMY94" s="239"/>
      <c r="GMZ94" s="239"/>
      <c r="GNA94" s="235"/>
      <c r="GNB94" s="231"/>
      <c r="GNC94" s="231"/>
      <c r="GND94" s="224"/>
      <c r="GNE94" s="235"/>
      <c r="GNF94" s="236"/>
      <c r="GNG94" s="6"/>
      <c r="GNH94" s="6"/>
      <c r="GNI94" s="236"/>
      <c r="GNJ94" s="251"/>
      <c r="GNK94" s="255"/>
      <c r="GNL94" s="235"/>
      <c r="GNM94" s="235"/>
      <c r="GNN94" s="235"/>
      <c r="GNO94" s="99"/>
      <c r="GNP94" s="235"/>
      <c r="GNQ94" s="235"/>
      <c r="GNR94" s="235"/>
      <c r="GNS94" s="226"/>
      <c r="GNT94" s="248"/>
      <c r="GNU94" s="253"/>
      <c r="GNV94" s="228"/>
      <c r="GNW94" s="229"/>
      <c r="GNX94" s="239"/>
      <c r="GNY94" s="239"/>
      <c r="GNZ94" s="235"/>
      <c r="GOA94" s="231"/>
      <c r="GOB94" s="231"/>
      <c r="GOC94" s="224"/>
      <c r="GOD94" s="235"/>
      <c r="GOE94" s="236"/>
      <c r="GOF94" s="6"/>
      <c r="GOG94" s="6"/>
      <c r="GOH94" s="236"/>
      <c r="GOI94" s="251"/>
      <c r="GOJ94" s="255"/>
      <c r="GOK94" s="235"/>
      <c r="GOL94" s="235"/>
      <c r="GOM94" s="235"/>
      <c r="GON94" s="99"/>
      <c r="GOO94" s="235"/>
      <c r="GOP94" s="235"/>
      <c r="GOQ94" s="235"/>
      <c r="GOR94" s="226"/>
      <c r="GOS94" s="248"/>
      <c r="GOT94" s="253"/>
      <c r="GOU94" s="228"/>
      <c r="GOV94" s="229"/>
      <c r="GOW94" s="239"/>
      <c r="GOX94" s="239"/>
      <c r="GOY94" s="235"/>
      <c r="GOZ94" s="231"/>
      <c r="GPA94" s="231"/>
      <c r="GPB94" s="224"/>
      <c r="GPC94" s="235"/>
      <c r="GPD94" s="236"/>
      <c r="GPE94" s="6"/>
      <c r="GPF94" s="6"/>
      <c r="GPG94" s="236"/>
      <c r="GPH94" s="251"/>
      <c r="GPI94" s="255"/>
      <c r="GPJ94" s="235"/>
      <c r="GPK94" s="235"/>
      <c r="GPL94" s="235"/>
      <c r="GPM94" s="99"/>
      <c r="GPN94" s="235"/>
      <c r="GPO94" s="235"/>
      <c r="GPP94" s="235"/>
      <c r="GPQ94" s="226"/>
      <c r="GPR94" s="248"/>
      <c r="GPS94" s="253"/>
      <c r="GPT94" s="228"/>
      <c r="GPU94" s="229"/>
      <c r="GPV94" s="239"/>
      <c r="GPW94" s="239"/>
      <c r="GPX94" s="235"/>
      <c r="GPY94" s="231"/>
      <c r="GPZ94" s="231"/>
      <c r="GQA94" s="224"/>
      <c r="GQB94" s="235"/>
      <c r="GQC94" s="236"/>
      <c r="GQD94" s="6"/>
      <c r="GQE94" s="6"/>
      <c r="GQF94" s="236"/>
      <c r="GQG94" s="251"/>
      <c r="GQH94" s="255"/>
      <c r="GQI94" s="235"/>
      <c r="GQJ94" s="235"/>
      <c r="GQK94" s="235"/>
      <c r="GQL94" s="99"/>
      <c r="GQM94" s="235"/>
      <c r="GQN94" s="235"/>
      <c r="GQO94" s="235"/>
      <c r="GQP94" s="226"/>
      <c r="GQQ94" s="248"/>
      <c r="GQR94" s="253"/>
      <c r="GQS94" s="228"/>
      <c r="GQT94" s="229"/>
      <c r="GQU94" s="239"/>
      <c r="GQV94" s="239"/>
      <c r="GQW94" s="235"/>
      <c r="GQX94" s="231"/>
      <c r="GQY94" s="231"/>
      <c r="GQZ94" s="224"/>
      <c r="GRA94" s="235"/>
      <c r="GRB94" s="236"/>
      <c r="GRC94" s="6"/>
      <c r="GRD94" s="6"/>
      <c r="GRE94" s="236"/>
      <c r="GRF94" s="251"/>
      <c r="GRG94" s="255"/>
      <c r="GRH94" s="235"/>
      <c r="GRI94" s="235"/>
      <c r="GRJ94" s="235"/>
      <c r="GRK94" s="99"/>
      <c r="GRL94" s="235"/>
      <c r="GRM94" s="235"/>
      <c r="GRN94" s="235"/>
      <c r="GRO94" s="226"/>
      <c r="GRP94" s="248"/>
      <c r="GRQ94" s="253"/>
      <c r="GRR94" s="228"/>
      <c r="GRS94" s="229"/>
      <c r="GRT94" s="239"/>
      <c r="GRU94" s="239"/>
      <c r="GRV94" s="235"/>
      <c r="GRW94" s="231"/>
      <c r="GRX94" s="231"/>
      <c r="GRY94" s="224"/>
      <c r="GRZ94" s="235"/>
      <c r="GSA94" s="236"/>
      <c r="GSB94" s="6"/>
      <c r="GSC94" s="6"/>
      <c r="GSD94" s="236"/>
      <c r="GSE94" s="251"/>
      <c r="GSF94" s="255"/>
      <c r="GSG94" s="235"/>
      <c r="GSH94" s="235"/>
      <c r="GSI94" s="235"/>
      <c r="GSJ94" s="99"/>
      <c r="GSK94" s="235"/>
      <c r="GSL94" s="235"/>
      <c r="GSM94" s="235"/>
      <c r="GSN94" s="226"/>
      <c r="GSO94" s="248"/>
      <c r="GSP94" s="253"/>
      <c r="GSQ94" s="228"/>
      <c r="GSR94" s="229"/>
      <c r="GSS94" s="239"/>
      <c r="GST94" s="239"/>
      <c r="GSU94" s="235"/>
      <c r="GSV94" s="231"/>
      <c r="GSW94" s="231"/>
      <c r="GSX94" s="224"/>
      <c r="GSY94" s="235"/>
      <c r="GSZ94" s="236"/>
      <c r="GTA94" s="6"/>
      <c r="GTB94" s="6"/>
      <c r="GTC94" s="236"/>
      <c r="GTD94" s="251"/>
      <c r="GTE94" s="255"/>
      <c r="GTF94" s="235"/>
      <c r="GTG94" s="235"/>
      <c r="GTH94" s="235"/>
      <c r="GTI94" s="99"/>
      <c r="GTJ94" s="235"/>
      <c r="GTK94" s="235"/>
      <c r="GTL94" s="235"/>
      <c r="GTM94" s="226"/>
      <c r="GTN94" s="248"/>
      <c r="GTO94" s="253"/>
      <c r="GTP94" s="228"/>
      <c r="GTQ94" s="229"/>
      <c r="GTR94" s="239"/>
      <c r="GTS94" s="239"/>
      <c r="GTT94" s="235"/>
      <c r="GTU94" s="231"/>
      <c r="GTV94" s="231"/>
      <c r="GTW94" s="224"/>
      <c r="GTX94" s="235"/>
      <c r="GTY94" s="236"/>
      <c r="GTZ94" s="6"/>
      <c r="GUA94" s="6"/>
      <c r="GUB94" s="236"/>
      <c r="GUC94" s="251"/>
      <c r="GUD94" s="255"/>
      <c r="GUE94" s="235"/>
      <c r="GUF94" s="235"/>
      <c r="GUG94" s="235"/>
      <c r="GUH94" s="99"/>
      <c r="GUI94" s="235"/>
      <c r="GUJ94" s="235"/>
      <c r="GUK94" s="235"/>
      <c r="GUL94" s="226"/>
      <c r="GUM94" s="248"/>
      <c r="GUN94" s="253"/>
      <c r="GUO94" s="228"/>
      <c r="GUP94" s="229"/>
      <c r="GUQ94" s="239"/>
      <c r="GUR94" s="239"/>
      <c r="GUS94" s="235"/>
      <c r="GUT94" s="231"/>
      <c r="GUU94" s="231"/>
      <c r="GUV94" s="224"/>
      <c r="GUW94" s="235"/>
      <c r="GUX94" s="236"/>
      <c r="GUY94" s="6"/>
      <c r="GUZ94" s="6"/>
      <c r="GVA94" s="236"/>
      <c r="GVB94" s="251"/>
      <c r="GVC94" s="255"/>
      <c r="GVD94" s="235"/>
      <c r="GVE94" s="235"/>
      <c r="GVF94" s="235"/>
      <c r="GVG94" s="99"/>
      <c r="GVH94" s="235"/>
      <c r="GVI94" s="235"/>
      <c r="GVJ94" s="235"/>
      <c r="GVK94" s="226"/>
      <c r="GVL94" s="248"/>
      <c r="GVM94" s="253"/>
      <c r="GVN94" s="228"/>
      <c r="GVO94" s="229"/>
      <c r="GVP94" s="239"/>
      <c r="GVQ94" s="239"/>
      <c r="GVR94" s="235"/>
      <c r="GVS94" s="231"/>
      <c r="GVT94" s="231"/>
      <c r="GVU94" s="224"/>
      <c r="GVV94" s="235"/>
      <c r="GVW94" s="236"/>
      <c r="GVX94" s="6"/>
      <c r="GVY94" s="6"/>
      <c r="GVZ94" s="236"/>
      <c r="GWA94" s="251"/>
      <c r="GWB94" s="255"/>
      <c r="GWC94" s="235"/>
      <c r="GWD94" s="235"/>
      <c r="GWE94" s="235"/>
      <c r="GWF94" s="99"/>
      <c r="GWG94" s="235"/>
      <c r="GWH94" s="235"/>
      <c r="GWI94" s="235"/>
      <c r="GWJ94" s="226"/>
      <c r="GWK94" s="248"/>
      <c r="GWL94" s="253"/>
      <c r="GWM94" s="228"/>
      <c r="GWN94" s="229"/>
      <c r="GWO94" s="239"/>
      <c r="GWP94" s="239"/>
      <c r="GWQ94" s="235"/>
      <c r="GWR94" s="231"/>
      <c r="GWS94" s="231"/>
      <c r="GWT94" s="224"/>
      <c r="GWU94" s="235"/>
      <c r="GWV94" s="236"/>
      <c r="GWW94" s="6"/>
      <c r="GWX94" s="6"/>
      <c r="GWY94" s="236"/>
      <c r="GWZ94" s="251"/>
      <c r="GXA94" s="255"/>
      <c r="GXB94" s="235"/>
      <c r="GXC94" s="235"/>
      <c r="GXD94" s="235"/>
      <c r="GXE94" s="99"/>
      <c r="GXF94" s="235"/>
      <c r="GXG94" s="235"/>
      <c r="GXH94" s="235"/>
      <c r="GXI94" s="226"/>
      <c r="GXJ94" s="248"/>
      <c r="GXK94" s="253"/>
      <c r="GXL94" s="228"/>
      <c r="GXM94" s="229"/>
      <c r="GXN94" s="239"/>
      <c r="GXO94" s="239"/>
      <c r="GXP94" s="235"/>
      <c r="GXQ94" s="231"/>
      <c r="GXR94" s="231"/>
      <c r="GXS94" s="224"/>
      <c r="GXT94" s="235"/>
      <c r="GXU94" s="236"/>
      <c r="GXV94" s="6"/>
      <c r="GXW94" s="6"/>
      <c r="GXX94" s="236"/>
      <c r="GXY94" s="251"/>
      <c r="GXZ94" s="255"/>
      <c r="GYA94" s="235"/>
      <c r="GYB94" s="235"/>
      <c r="GYC94" s="235"/>
      <c r="GYD94" s="99"/>
      <c r="GYE94" s="235"/>
      <c r="GYF94" s="235"/>
      <c r="GYG94" s="235"/>
      <c r="GYH94" s="226"/>
      <c r="GYI94" s="248"/>
      <c r="GYJ94" s="253"/>
      <c r="GYK94" s="228"/>
      <c r="GYL94" s="229"/>
      <c r="GYM94" s="239"/>
      <c r="GYN94" s="239"/>
      <c r="GYO94" s="235"/>
      <c r="GYP94" s="231"/>
      <c r="GYQ94" s="231"/>
      <c r="GYR94" s="224"/>
      <c r="GYS94" s="235"/>
      <c r="GYT94" s="236"/>
      <c r="GYU94" s="6"/>
      <c r="GYV94" s="6"/>
      <c r="GYW94" s="236"/>
      <c r="GYX94" s="251"/>
      <c r="GYY94" s="255"/>
      <c r="GYZ94" s="235"/>
      <c r="GZA94" s="235"/>
      <c r="GZB94" s="235"/>
      <c r="GZC94" s="99"/>
      <c r="GZD94" s="235"/>
      <c r="GZE94" s="235"/>
      <c r="GZF94" s="235"/>
      <c r="GZG94" s="226"/>
      <c r="GZH94" s="248"/>
      <c r="GZI94" s="253"/>
      <c r="GZJ94" s="228"/>
      <c r="GZK94" s="229"/>
      <c r="GZL94" s="239"/>
      <c r="GZM94" s="239"/>
      <c r="GZN94" s="235"/>
      <c r="GZO94" s="231"/>
      <c r="GZP94" s="231"/>
      <c r="GZQ94" s="224"/>
      <c r="GZR94" s="235"/>
      <c r="GZS94" s="236"/>
      <c r="GZT94" s="6"/>
      <c r="GZU94" s="6"/>
      <c r="GZV94" s="236"/>
      <c r="GZW94" s="251"/>
      <c r="GZX94" s="255"/>
      <c r="GZY94" s="235"/>
      <c r="GZZ94" s="235"/>
      <c r="HAA94" s="235"/>
      <c r="HAB94" s="99"/>
      <c r="HAC94" s="235"/>
      <c r="HAD94" s="235"/>
      <c r="HAE94" s="235"/>
      <c r="HAF94" s="226"/>
      <c r="HAG94" s="248"/>
      <c r="HAH94" s="253"/>
      <c r="HAI94" s="228"/>
      <c r="HAJ94" s="229"/>
      <c r="HAK94" s="239"/>
      <c r="HAL94" s="239"/>
      <c r="HAM94" s="235"/>
      <c r="HAN94" s="231"/>
      <c r="HAO94" s="231"/>
      <c r="HAP94" s="224"/>
      <c r="HAQ94" s="235"/>
      <c r="HAR94" s="236"/>
      <c r="HAS94" s="6"/>
      <c r="HAT94" s="6"/>
      <c r="HAU94" s="236"/>
      <c r="HAV94" s="251"/>
      <c r="HAW94" s="255"/>
      <c r="HAX94" s="235"/>
      <c r="HAY94" s="235"/>
      <c r="HAZ94" s="235"/>
      <c r="HBA94" s="99"/>
      <c r="HBB94" s="235"/>
      <c r="HBC94" s="235"/>
      <c r="HBD94" s="235"/>
      <c r="HBE94" s="226"/>
      <c r="HBF94" s="248"/>
      <c r="HBG94" s="253"/>
      <c r="HBH94" s="228"/>
      <c r="HBI94" s="229"/>
      <c r="HBJ94" s="239"/>
      <c r="HBK94" s="239"/>
      <c r="HBL94" s="235"/>
      <c r="HBM94" s="231"/>
      <c r="HBN94" s="231"/>
      <c r="HBO94" s="224"/>
      <c r="HBP94" s="235"/>
      <c r="HBQ94" s="236"/>
      <c r="HBR94" s="6"/>
      <c r="HBS94" s="6"/>
      <c r="HBT94" s="236"/>
      <c r="HBU94" s="251"/>
      <c r="HBV94" s="255"/>
      <c r="HBW94" s="235"/>
      <c r="HBX94" s="235"/>
      <c r="HBY94" s="235"/>
      <c r="HBZ94" s="99"/>
      <c r="HCA94" s="235"/>
      <c r="HCB94" s="235"/>
      <c r="HCC94" s="235"/>
      <c r="HCD94" s="226"/>
      <c r="HCE94" s="248"/>
      <c r="HCF94" s="253"/>
      <c r="HCG94" s="228"/>
      <c r="HCH94" s="229"/>
      <c r="HCI94" s="239"/>
      <c r="HCJ94" s="239"/>
      <c r="HCK94" s="235"/>
      <c r="HCL94" s="231"/>
      <c r="HCM94" s="231"/>
      <c r="HCN94" s="224"/>
      <c r="HCO94" s="235"/>
      <c r="HCP94" s="236"/>
      <c r="HCQ94" s="6"/>
      <c r="HCR94" s="6"/>
      <c r="HCS94" s="236"/>
      <c r="HCT94" s="251"/>
      <c r="HCU94" s="255"/>
      <c r="HCV94" s="235"/>
      <c r="HCW94" s="235"/>
      <c r="HCX94" s="235"/>
      <c r="HCY94" s="99"/>
      <c r="HCZ94" s="235"/>
      <c r="HDA94" s="235"/>
      <c r="HDB94" s="235"/>
      <c r="HDC94" s="226"/>
      <c r="HDD94" s="248"/>
      <c r="HDE94" s="253"/>
      <c r="HDF94" s="228"/>
      <c r="HDG94" s="229"/>
      <c r="HDH94" s="239"/>
      <c r="HDI94" s="239"/>
      <c r="HDJ94" s="235"/>
      <c r="HDK94" s="231"/>
      <c r="HDL94" s="231"/>
      <c r="HDM94" s="224"/>
      <c r="HDN94" s="235"/>
      <c r="HDO94" s="236"/>
      <c r="HDP94" s="6"/>
      <c r="HDQ94" s="6"/>
      <c r="HDR94" s="236"/>
      <c r="HDS94" s="251"/>
      <c r="HDT94" s="255"/>
      <c r="HDU94" s="235"/>
      <c r="HDV94" s="235"/>
      <c r="HDW94" s="235"/>
      <c r="HDX94" s="99"/>
      <c r="HDY94" s="235"/>
      <c r="HDZ94" s="235"/>
      <c r="HEA94" s="235"/>
      <c r="HEB94" s="226"/>
      <c r="HEC94" s="248"/>
      <c r="HED94" s="253"/>
      <c r="HEE94" s="228"/>
      <c r="HEF94" s="229"/>
      <c r="HEG94" s="239"/>
      <c r="HEH94" s="239"/>
      <c r="HEI94" s="235"/>
      <c r="HEJ94" s="231"/>
      <c r="HEK94" s="231"/>
      <c r="HEL94" s="224"/>
      <c r="HEM94" s="235"/>
      <c r="HEN94" s="236"/>
      <c r="HEO94" s="6"/>
      <c r="HEP94" s="6"/>
      <c r="HEQ94" s="236"/>
      <c r="HER94" s="251"/>
      <c r="HES94" s="255"/>
      <c r="HET94" s="235"/>
      <c r="HEU94" s="235"/>
      <c r="HEV94" s="235"/>
      <c r="HEW94" s="99"/>
      <c r="HEX94" s="235"/>
      <c r="HEY94" s="235"/>
      <c r="HEZ94" s="235"/>
      <c r="HFA94" s="226"/>
      <c r="HFB94" s="248"/>
      <c r="HFC94" s="253"/>
      <c r="HFD94" s="228"/>
      <c r="HFE94" s="229"/>
      <c r="HFF94" s="239"/>
      <c r="HFG94" s="239"/>
      <c r="HFH94" s="235"/>
      <c r="HFI94" s="231"/>
      <c r="HFJ94" s="231"/>
      <c r="HFK94" s="224"/>
      <c r="HFL94" s="235"/>
      <c r="HFM94" s="236"/>
      <c r="HFN94" s="6"/>
      <c r="HFO94" s="6"/>
      <c r="HFP94" s="236"/>
      <c r="HFQ94" s="251"/>
      <c r="HFR94" s="255"/>
      <c r="HFS94" s="235"/>
      <c r="HFT94" s="235"/>
      <c r="HFU94" s="235"/>
      <c r="HFV94" s="99"/>
      <c r="HFW94" s="235"/>
      <c r="HFX94" s="235"/>
      <c r="HFY94" s="235"/>
      <c r="HFZ94" s="226"/>
      <c r="HGA94" s="248"/>
      <c r="HGB94" s="253"/>
      <c r="HGC94" s="228"/>
      <c r="HGD94" s="229"/>
      <c r="HGE94" s="239"/>
      <c r="HGF94" s="239"/>
      <c r="HGG94" s="235"/>
      <c r="HGH94" s="231"/>
      <c r="HGI94" s="231"/>
      <c r="HGJ94" s="224"/>
      <c r="HGK94" s="235"/>
      <c r="HGL94" s="236"/>
      <c r="HGM94" s="6"/>
      <c r="HGN94" s="6"/>
      <c r="HGO94" s="236"/>
      <c r="HGP94" s="251"/>
      <c r="HGQ94" s="255"/>
      <c r="HGR94" s="235"/>
      <c r="HGS94" s="235"/>
      <c r="HGT94" s="235"/>
      <c r="HGU94" s="99"/>
      <c r="HGV94" s="235"/>
      <c r="HGW94" s="235"/>
      <c r="HGX94" s="235"/>
      <c r="HGY94" s="226"/>
      <c r="HGZ94" s="248"/>
      <c r="HHA94" s="253"/>
      <c r="HHB94" s="228"/>
      <c r="HHC94" s="229"/>
      <c r="HHD94" s="239"/>
      <c r="HHE94" s="239"/>
      <c r="HHF94" s="235"/>
      <c r="HHG94" s="231"/>
      <c r="HHH94" s="231"/>
      <c r="HHI94" s="224"/>
      <c r="HHJ94" s="235"/>
      <c r="HHK94" s="236"/>
      <c r="HHL94" s="6"/>
      <c r="HHM94" s="6"/>
      <c r="HHN94" s="236"/>
      <c r="HHO94" s="251"/>
      <c r="HHP94" s="255"/>
      <c r="HHQ94" s="235"/>
      <c r="HHR94" s="235"/>
      <c r="HHS94" s="235"/>
      <c r="HHT94" s="99"/>
      <c r="HHU94" s="235"/>
      <c r="HHV94" s="235"/>
      <c r="HHW94" s="235"/>
      <c r="HHX94" s="226"/>
      <c r="HHY94" s="248"/>
      <c r="HHZ94" s="253"/>
      <c r="HIA94" s="228"/>
      <c r="HIB94" s="229"/>
      <c r="HIC94" s="239"/>
      <c r="HID94" s="239"/>
      <c r="HIE94" s="235"/>
      <c r="HIF94" s="231"/>
      <c r="HIG94" s="231"/>
      <c r="HIH94" s="224"/>
      <c r="HII94" s="235"/>
      <c r="HIJ94" s="236"/>
      <c r="HIK94" s="6"/>
      <c r="HIL94" s="6"/>
      <c r="HIM94" s="236"/>
      <c r="HIN94" s="251"/>
      <c r="HIO94" s="255"/>
      <c r="HIP94" s="235"/>
      <c r="HIQ94" s="235"/>
      <c r="HIR94" s="235"/>
      <c r="HIS94" s="99"/>
      <c r="HIT94" s="235"/>
      <c r="HIU94" s="235"/>
      <c r="HIV94" s="235"/>
      <c r="HIW94" s="226"/>
      <c r="HIX94" s="248"/>
      <c r="HIY94" s="253"/>
      <c r="HIZ94" s="228"/>
      <c r="HJA94" s="229"/>
      <c r="HJB94" s="239"/>
      <c r="HJC94" s="239"/>
      <c r="HJD94" s="235"/>
      <c r="HJE94" s="231"/>
      <c r="HJF94" s="231"/>
      <c r="HJG94" s="224"/>
      <c r="HJH94" s="235"/>
      <c r="HJI94" s="236"/>
      <c r="HJJ94" s="6"/>
      <c r="HJK94" s="6"/>
      <c r="HJL94" s="236"/>
      <c r="HJM94" s="251"/>
      <c r="HJN94" s="255"/>
      <c r="HJO94" s="235"/>
      <c r="HJP94" s="235"/>
      <c r="HJQ94" s="235"/>
      <c r="HJR94" s="99"/>
      <c r="HJS94" s="235"/>
      <c r="HJT94" s="235"/>
      <c r="HJU94" s="235"/>
      <c r="HJV94" s="226"/>
      <c r="HJW94" s="248"/>
      <c r="HJX94" s="253"/>
      <c r="HJY94" s="228"/>
      <c r="HJZ94" s="229"/>
      <c r="HKA94" s="239"/>
      <c r="HKB94" s="239"/>
      <c r="HKC94" s="235"/>
      <c r="HKD94" s="231"/>
      <c r="HKE94" s="231"/>
      <c r="HKF94" s="224"/>
      <c r="HKG94" s="235"/>
      <c r="HKH94" s="236"/>
      <c r="HKI94" s="6"/>
      <c r="HKJ94" s="6"/>
      <c r="HKK94" s="236"/>
      <c r="HKL94" s="251"/>
      <c r="HKM94" s="255"/>
      <c r="HKN94" s="235"/>
      <c r="HKO94" s="235"/>
      <c r="HKP94" s="235"/>
      <c r="HKQ94" s="99"/>
      <c r="HKR94" s="235"/>
      <c r="HKS94" s="235"/>
      <c r="HKT94" s="235"/>
      <c r="HKU94" s="226"/>
      <c r="HKV94" s="248"/>
      <c r="HKW94" s="253"/>
      <c r="HKX94" s="228"/>
      <c r="HKY94" s="229"/>
      <c r="HKZ94" s="239"/>
      <c r="HLA94" s="239"/>
      <c r="HLB94" s="235"/>
      <c r="HLC94" s="231"/>
      <c r="HLD94" s="231"/>
      <c r="HLE94" s="224"/>
      <c r="HLF94" s="235"/>
      <c r="HLG94" s="236"/>
      <c r="HLH94" s="6"/>
      <c r="HLI94" s="6"/>
      <c r="HLJ94" s="236"/>
      <c r="HLK94" s="251"/>
      <c r="HLL94" s="255"/>
      <c r="HLM94" s="235"/>
      <c r="HLN94" s="235"/>
      <c r="HLO94" s="235"/>
      <c r="HLP94" s="99"/>
      <c r="HLQ94" s="235"/>
      <c r="HLR94" s="235"/>
      <c r="HLS94" s="235"/>
      <c r="HLT94" s="226"/>
      <c r="HLU94" s="248"/>
      <c r="HLV94" s="253"/>
      <c r="HLW94" s="228"/>
      <c r="HLX94" s="229"/>
      <c r="HLY94" s="239"/>
      <c r="HLZ94" s="239"/>
      <c r="HMA94" s="235"/>
      <c r="HMB94" s="231"/>
      <c r="HMC94" s="231"/>
      <c r="HMD94" s="224"/>
      <c r="HME94" s="235"/>
      <c r="HMF94" s="236"/>
      <c r="HMG94" s="6"/>
      <c r="HMH94" s="6"/>
      <c r="HMI94" s="236"/>
      <c r="HMJ94" s="251"/>
      <c r="HMK94" s="255"/>
      <c r="HML94" s="235"/>
      <c r="HMM94" s="235"/>
      <c r="HMN94" s="235"/>
      <c r="HMO94" s="99"/>
      <c r="HMP94" s="235"/>
      <c r="HMQ94" s="235"/>
      <c r="HMR94" s="235"/>
      <c r="HMS94" s="226"/>
      <c r="HMT94" s="248"/>
      <c r="HMU94" s="253"/>
      <c r="HMV94" s="228"/>
      <c r="HMW94" s="229"/>
      <c r="HMX94" s="239"/>
      <c r="HMY94" s="239"/>
      <c r="HMZ94" s="235"/>
      <c r="HNA94" s="231"/>
      <c r="HNB94" s="231"/>
      <c r="HNC94" s="224"/>
      <c r="HND94" s="235"/>
      <c r="HNE94" s="236"/>
      <c r="HNF94" s="6"/>
      <c r="HNG94" s="6"/>
      <c r="HNH94" s="236"/>
      <c r="HNI94" s="251"/>
      <c r="HNJ94" s="255"/>
      <c r="HNK94" s="235"/>
      <c r="HNL94" s="235"/>
      <c r="HNM94" s="235"/>
      <c r="HNN94" s="99"/>
      <c r="HNO94" s="235"/>
      <c r="HNP94" s="235"/>
      <c r="HNQ94" s="235"/>
      <c r="HNR94" s="226"/>
      <c r="HNS94" s="248"/>
      <c r="HNT94" s="253"/>
      <c r="HNU94" s="228"/>
      <c r="HNV94" s="229"/>
      <c r="HNW94" s="239"/>
      <c r="HNX94" s="239"/>
      <c r="HNY94" s="235"/>
      <c r="HNZ94" s="231"/>
      <c r="HOA94" s="231"/>
      <c r="HOB94" s="224"/>
      <c r="HOC94" s="235"/>
      <c r="HOD94" s="236"/>
      <c r="HOE94" s="6"/>
      <c r="HOF94" s="6"/>
      <c r="HOG94" s="236"/>
      <c r="HOH94" s="251"/>
      <c r="HOI94" s="255"/>
      <c r="HOJ94" s="235"/>
      <c r="HOK94" s="235"/>
      <c r="HOL94" s="235"/>
      <c r="HOM94" s="99"/>
      <c r="HON94" s="235"/>
      <c r="HOO94" s="235"/>
      <c r="HOP94" s="235"/>
      <c r="HOQ94" s="226"/>
      <c r="HOR94" s="248"/>
      <c r="HOS94" s="253"/>
      <c r="HOT94" s="228"/>
      <c r="HOU94" s="229"/>
      <c r="HOV94" s="239"/>
      <c r="HOW94" s="239"/>
      <c r="HOX94" s="235"/>
      <c r="HOY94" s="231"/>
      <c r="HOZ94" s="231"/>
      <c r="HPA94" s="224"/>
      <c r="HPB94" s="235"/>
      <c r="HPC94" s="236"/>
      <c r="HPD94" s="6"/>
      <c r="HPE94" s="6"/>
      <c r="HPF94" s="236"/>
      <c r="HPG94" s="251"/>
      <c r="HPH94" s="255"/>
      <c r="HPI94" s="235"/>
      <c r="HPJ94" s="235"/>
      <c r="HPK94" s="235"/>
      <c r="HPL94" s="99"/>
      <c r="HPM94" s="235"/>
      <c r="HPN94" s="235"/>
      <c r="HPO94" s="235"/>
      <c r="HPP94" s="226"/>
      <c r="HPQ94" s="248"/>
      <c r="HPR94" s="253"/>
      <c r="HPS94" s="228"/>
      <c r="HPT94" s="229"/>
      <c r="HPU94" s="239"/>
      <c r="HPV94" s="239"/>
      <c r="HPW94" s="235"/>
      <c r="HPX94" s="231"/>
      <c r="HPY94" s="231"/>
      <c r="HPZ94" s="224"/>
      <c r="HQA94" s="235"/>
      <c r="HQB94" s="236"/>
      <c r="HQC94" s="6"/>
      <c r="HQD94" s="6"/>
      <c r="HQE94" s="236"/>
      <c r="HQF94" s="251"/>
      <c r="HQG94" s="255"/>
      <c r="HQH94" s="235"/>
      <c r="HQI94" s="235"/>
      <c r="HQJ94" s="235"/>
      <c r="HQK94" s="99"/>
      <c r="HQL94" s="235"/>
      <c r="HQM94" s="235"/>
      <c r="HQN94" s="235"/>
      <c r="HQO94" s="226"/>
      <c r="HQP94" s="248"/>
      <c r="HQQ94" s="253"/>
      <c r="HQR94" s="228"/>
      <c r="HQS94" s="229"/>
      <c r="HQT94" s="239"/>
      <c r="HQU94" s="239"/>
      <c r="HQV94" s="235"/>
      <c r="HQW94" s="231"/>
      <c r="HQX94" s="231"/>
      <c r="HQY94" s="224"/>
      <c r="HQZ94" s="235"/>
      <c r="HRA94" s="236"/>
      <c r="HRB94" s="6"/>
      <c r="HRC94" s="6"/>
      <c r="HRD94" s="236"/>
      <c r="HRE94" s="251"/>
      <c r="HRF94" s="255"/>
      <c r="HRG94" s="235"/>
      <c r="HRH94" s="235"/>
      <c r="HRI94" s="235"/>
      <c r="HRJ94" s="99"/>
      <c r="HRK94" s="235"/>
      <c r="HRL94" s="235"/>
      <c r="HRM94" s="235"/>
      <c r="HRN94" s="226"/>
      <c r="HRO94" s="248"/>
      <c r="HRP94" s="253"/>
      <c r="HRQ94" s="228"/>
      <c r="HRR94" s="229"/>
      <c r="HRS94" s="239"/>
      <c r="HRT94" s="239"/>
      <c r="HRU94" s="235"/>
      <c r="HRV94" s="231"/>
      <c r="HRW94" s="231"/>
      <c r="HRX94" s="224"/>
      <c r="HRY94" s="235"/>
      <c r="HRZ94" s="236"/>
      <c r="HSA94" s="6"/>
      <c r="HSB94" s="6"/>
      <c r="HSC94" s="236"/>
      <c r="HSD94" s="251"/>
      <c r="HSE94" s="255"/>
      <c r="HSF94" s="235"/>
      <c r="HSG94" s="235"/>
      <c r="HSH94" s="235"/>
      <c r="HSI94" s="99"/>
      <c r="HSJ94" s="235"/>
      <c r="HSK94" s="235"/>
      <c r="HSL94" s="235"/>
      <c r="HSM94" s="226"/>
      <c r="HSN94" s="248"/>
      <c r="HSO94" s="253"/>
      <c r="HSP94" s="228"/>
      <c r="HSQ94" s="229"/>
      <c r="HSR94" s="239"/>
      <c r="HSS94" s="239"/>
      <c r="HST94" s="235"/>
      <c r="HSU94" s="231"/>
      <c r="HSV94" s="231"/>
      <c r="HSW94" s="224"/>
      <c r="HSX94" s="235"/>
      <c r="HSY94" s="236"/>
      <c r="HSZ94" s="6"/>
      <c r="HTA94" s="6"/>
      <c r="HTB94" s="236"/>
      <c r="HTC94" s="251"/>
      <c r="HTD94" s="255"/>
      <c r="HTE94" s="235"/>
      <c r="HTF94" s="235"/>
      <c r="HTG94" s="235"/>
      <c r="HTH94" s="99"/>
      <c r="HTI94" s="235"/>
      <c r="HTJ94" s="235"/>
      <c r="HTK94" s="235"/>
      <c r="HTL94" s="226"/>
      <c r="HTM94" s="248"/>
      <c r="HTN94" s="253"/>
      <c r="HTO94" s="228"/>
      <c r="HTP94" s="229"/>
      <c r="HTQ94" s="239"/>
      <c r="HTR94" s="239"/>
      <c r="HTS94" s="235"/>
      <c r="HTT94" s="231"/>
      <c r="HTU94" s="231"/>
      <c r="HTV94" s="224"/>
      <c r="HTW94" s="235"/>
      <c r="HTX94" s="236"/>
      <c r="HTY94" s="6"/>
      <c r="HTZ94" s="6"/>
      <c r="HUA94" s="236"/>
      <c r="HUB94" s="251"/>
      <c r="HUC94" s="255"/>
      <c r="HUD94" s="235"/>
      <c r="HUE94" s="235"/>
      <c r="HUF94" s="235"/>
      <c r="HUG94" s="99"/>
      <c r="HUH94" s="235"/>
      <c r="HUI94" s="235"/>
      <c r="HUJ94" s="235"/>
      <c r="HUK94" s="226"/>
      <c r="HUL94" s="248"/>
      <c r="HUM94" s="253"/>
      <c r="HUN94" s="228"/>
      <c r="HUO94" s="229"/>
      <c r="HUP94" s="239"/>
      <c r="HUQ94" s="239"/>
      <c r="HUR94" s="235"/>
      <c r="HUS94" s="231"/>
      <c r="HUT94" s="231"/>
      <c r="HUU94" s="224"/>
      <c r="HUV94" s="235"/>
      <c r="HUW94" s="236"/>
      <c r="HUX94" s="6"/>
      <c r="HUY94" s="6"/>
      <c r="HUZ94" s="236"/>
      <c r="HVA94" s="251"/>
      <c r="HVB94" s="255"/>
      <c r="HVC94" s="235"/>
      <c r="HVD94" s="235"/>
      <c r="HVE94" s="235"/>
      <c r="HVF94" s="99"/>
      <c r="HVG94" s="235"/>
      <c r="HVH94" s="235"/>
      <c r="HVI94" s="235"/>
      <c r="HVJ94" s="226"/>
      <c r="HVK94" s="248"/>
      <c r="HVL94" s="253"/>
      <c r="HVM94" s="228"/>
      <c r="HVN94" s="229"/>
      <c r="HVO94" s="239"/>
      <c r="HVP94" s="239"/>
      <c r="HVQ94" s="235"/>
      <c r="HVR94" s="231"/>
      <c r="HVS94" s="231"/>
      <c r="HVT94" s="224"/>
      <c r="HVU94" s="235"/>
      <c r="HVV94" s="236"/>
      <c r="HVW94" s="6"/>
      <c r="HVX94" s="6"/>
      <c r="HVY94" s="236"/>
      <c r="HVZ94" s="251"/>
      <c r="HWA94" s="255"/>
      <c r="HWB94" s="235"/>
      <c r="HWC94" s="235"/>
      <c r="HWD94" s="235"/>
      <c r="HWE94" s="99"/>
      <c r="HWF94" s="235"/>
      <c r="HWG94" s="235"/>
      <c r="HWH94" s="235"/>
      <c r="HWI94" s="226"/>
      <c r="HWJ94" s="248"/>
      <c r="HWK94" s="253"/>
      <c r="HWL94" s="228"/>
      <c r="HWM94" s="229"/>
      <c r="HWN94" s="239"/>
      <c r="HWO94" s="239"/>
      <c r="HWP94" s="235"/>
      <c r="HWQ94" s="231"/>
      <c r="HWR94" s="231"/>
      <c r="HWS94" s="224"/>
      <c r="HWT94" s="235"/>
      <c r="HWU94" s="236"/>
      <c r="HWV94" s="6"/>
      <c r="HWW94" s="6"/>
      <c r="HWX94" s="236"/>
      <c r="HWY94" s="251"/>
      <c r="HWZ94" s="255"/>
      <c r="HXA94" s="235"/>
      <c r="HXB94" s="235"/>
      <c r="HXC94" s="235"/>
      <c r="HXD94" s="99"/>
      <c r="HXE94" s="235"/>
      <c r="HXF94" s="235"/>
      <c r="HXG94" s="235"/>
      <c r="HXH94" s="226"/>
      <c r="HXI94" s="248"/>
      <c r="HXJ94" s="253"/>
      <c r="HXK94" s="228"/>
      <c r="HXL94" s="229"/>
      <c r="HXM94" s="239"/>
      <c r="HXN94" s="239"/>
      <c r="HXO94" s="235"/>
      <c r="HXP94" s="231"/>
      <c r="HXQ94" s="231"/>
      <c r="HXR94" s="224"/>
      <c r="HXS94" s="235"/>
      <c r="HXT94" s="236"/>
      <c r="HXU94" s="6"/>
      <c r="HXV94" s="6"/>
      <c r="HXW94" s="236"/>
      <c r="HXX94" s="251"/>
      <c r="HXY94" s="255"/>
      <c r="HXZ94" s="235"/>
      <c r="HYA94" s="235"/>
      <c r="HYB94" s="235"/>
      <c r="HYC94" s="99"/>
      <c r="HYD94" s="235"/>
      <c r="HYE94" s="235"/>
      <c r="HYF94" s="235"/>
      <c r="HYG94" s="226"/>
      <c r="HYH94" s="248"/>
      <c r="HYI94" s="253"/>
      <c r="HYJ94" s="228"/>
      <c r="HYK94" s="229"/>
      <c r="HYL94" s="239"/>
      <c r="HYM94" s="239"/>
      <c r="HYN94" s="235"/>
      <c r="HYO94" s="231"/>
      <c r="HYP94" s="231"/>
      <c r="HYQ94" s="224"/>
      <c r="HYR94" s="235"/>
      <c r="HYS94" s="236"/>
      <c r="HYT94" s="6"/>
      <c r="HYU94" s="6"/>
      <c r="HYV94" s="236"/>
      <c r="HYW94" s="251"/>
      <c r="HYX94" s="255"/>
      <c r="HYY94" s="235"/>
      <c r="HYZ94" s="235"/>
      <c r="HZA94" s="235"/>
      <c r="HZB94" s="99"/>
      <c r="HZC94" s="235"/>
      <c r="HZD94" s="235"/>
      <c r="HZE94" s="235"/>
      <c r="HZF94" s="226"/>
      <c r="HZG94" s="248"/>
      <c r="HZH94" s="253"/>
      <c r="HZI94" s="228"/>
      <c r="HZJ94" s="229"/>
      <c r="HZK94" s="239"/>
      <c r="HZL94" s="239"/>
      <c r="HZM94" s="235"/>
      <c r="HZN94" s="231"/>
      <c r="HZO94" s="231"/>
      <c r="HZP94" s="224"/>
      <c r="HZQ94" s="235"/>
      <c r="HZR94" s="236"/>
      <c r="HZS94" s="6"/>
      <c r="HZT94" s="6"/>
      <c r="HZU94" s="236"/>
      <c r="HZV94" s="251"/>
      <c r="HZW94" s="255"/>
      <c r="HZX94" s="235"/>
      <c r="HZY94" s="235"/>
      <c r="HZZ94" s="235"/>
      <c r="IAA94" s="99"/>
      <c r="IAB94" s="235"/>
      <c r="IAC94" s="235"/>
      <c r="IAD94" s="235"/>
      <c r="IAE94" s="226"/>
      <c r="IAF94" s="248"/>
      <c r="IAG94" s="253"/>
      <c r="IAH94" s="228"/>
      <c r="IAI94" s="229"/>
      <c r="IAJ94" s="239"/>
      <c r="IAK94" s="239"/>
      <c r="IAL94" s="235"/>
      <c r="IAM94" s="231"/>
      <c r="IAN94" s="231"/>
      <c r="IAO94" s="224"/>
      <c r="IAP94" s="235"/>
      <c r="IAQ94" s="236"/>
      <c r="IAR94" s="6"/>
      <c r="IAS94" s="6"/>
      <c r="IAT94" s="236"/>
      <c r="IAU94" s="251"/>
      <c r="IAV94" s="255"/>
      <c r="IAW94" s="235"/>
      <c r="IAX94" s="235"/>
      <c r="IAY94" s="235"/>
      <c r="IAZ94" s="99"/>
      <c r="IBA94" s="235"/>
      <c r="IBB94" s="235"/>
      <c r="IBC94" s="235"/>
      <c r="IBD94" s="226"/>
      <c r="IBE94" s="248"/>
      <c r="IBF94" s="253"/>
      <c r="IBG94" s="228"/>
      <c r="IBH94" s="229"/>
      <c r="IBI94" s="239"/>
      <c r="IBJ94" s="239"/>
      <c r="IBK94" s="235"/>
      <c r="IBL94" s="231"/>
      <c r="IBM94" s="231"/>
      <c r="IBN94" s="224"/>
      <c r="IBO94" s="235"/>
      <c r="IBP94" s="236"/>
      <c r="IBQ94" s="6"/>
      <c r="IBR94" s="6"/>
      <c r="IBS94" s="236"/>
      <c r="IBT94" s="251"/>
      <c r="IBU94" s="255"/>
      <c r="IBV94" s="235"/>
      <c r="IBW94" s="235"/>
      <c r="IBX94" s="235"/>
      <c r="IBY94" s="99"/>
      <c r="IBZ94" s="235"/>
      <c r="ICA94" s="235"/>
      <c r="ICB94" s="235"/>
      <c r="ICC94" s="226"/>
      <c r="ICD94" s="248"/>
      <c r="ICE94" s="253"/>
      <c r="ICF94" s="228"/>
      <c r="ICG94" s="229"/>
      <c r="ICH94" s="239"/>
      <c r="ICI94" s="239"/>
      <c r="ICJ94" s="235"/>
      <c r="ICK94" s="231"/>
      <c r="ICL94" s="231"/>
      <c r="ICM94" s="224"/>
      <c r="ICN94" s="235"/>
      <c r="ICO94" s="236"/>
      <c r="ICP94" s="6"/>
      <c r="ICQ94" s="6"/>
      <c r="ICR94" s="236"/>
      <c r="ICS94" s="251"/>
      <c r="ICT94" s="255"/>
      <c r="ICU94" s="235"/>
      <c r="ICV94" s="235"/>
      <c r="ICW94" s="235"/>
      <c r="ICX94" s="99"/>
      <c r="ICY94" s="235"/>
      <c r="ICZ94" s="235"/>
      <c r="IDA94" s="235"/>
      <c r="IDB94" s="226"/>
      <c r="IDC94" s="248"/>
      <c r="IDD94" s="253"/>
      <c r="IDE94" s="228"/>
      <c r="IDF94" s="229"/>
      <c r="IDG94" s="239"/>
      <c r="IDH94" s="239"/>
      <c r="IDI94" s="235"/>
      <c r="IDJ94" s="231"/>
      <c r="IDK94" s="231"/>
      <c r="IDL94" s="224"/>
      <c r="IDM94" s="235"/>
      <c r="IDN94" s="236"/>
      <c r="IDO94" s="6"/>
      <c r="IDP94" s="6"/>
      <c r="IDQ94" s="236"/>
      <c r="IDR94" s="251"/>
      <c r="IDS94" s="255"/>
      <c r="IDT94" s="235"/>
      <c r="IDU94" s="235"/>
      <c r="IDV94" s="235"/>
      <c r="IDW94" s="99"/>
      <c r="IDX94" s="235"/>
      <c r="IDY94" s="235"/>
      <c r="IDZ94" s="235"/>
      <c r="IEA94" s="226"/>
      <c r="IEB94" s="248"/>
      <c r="IEC94" s="253"/>
      <c r="IED94" s="228"/>
      <c r="IEE94" s="229"/>
      <c r="IEF94" s="239"/>
      <c r="IEG94" s="239"/>
      <c r="IEH94" s="235"/>
      <c r="IEI94" s="231"/>
      <c r="IEJ94" s="231"/>
      <c r="IEK94" s="224"/>
      <c r="IEL94" s="235"/>
      <c r="IEM94" s="236"/>
      <c r="IEN94" s="6"/>
      <c r="IEO94" s="6"/>
      <c r="IEP94" s="236"/>
      <c r="IEQ94" s="251"/>
      <c r="IER94" s="255"/>
      <c r="IES94" s="235"/>
      <c r="IET94" s="235"/>
      <c r="IEU94" s="235"/>
      <c r="IEV94" s="99"/>
      <c r="IEW94" s="235"/>
      <c r="IEX94" s="235"/>
      <c r="IEY94" s="235"/>
      <c r="IEZ94" s="226"/>
      <c r="IFA94" s="248"/>
      <c r="IFB94" s="253"/>
      <c r="IFC94" s="228"/>
      <c r="IFD94" s="229"/>
      <c r="IFE94" s="239"/>
      <c r="IFF94" s="239"/>
      <c r="IFG94" s="235"/>
      <c r="IFH94" s="231"/>
      <c r="IFI94" s="231"/>
      <c r="IFJ94" s="224"/>
      <c r="IFK94" s="235"/>
      <c r="IFL94" s="236"/>
      <c r="IFM94" s="6"/>
      <c r="IFN94" s="6"/>
      <c r="IFO94" s="236"/>
      <c r="IFP94" s="251"/>
      <c r="IFQ94" s="255"/>
      <c r="IFR94" s="235"/>
      <c r="IFS94" s="235"/>
      <c r="IFT94" s="235"/>
      <c r="IFU94" s="99"/>
      <c r="IFV94" s="235"/>
      <c r="IFW94" s="235"/>
      <c r="IFX94" s="235"/>
      <c r="IFY94" s="226"/>
      <c r="IFZ94" s="248"/>
      <c r="IGA94" s="253"/>
      <c r="IGB94" s="228"/>
      <c r="IGC94" s="229"/>
      <c r="IGD94" s="239"/>
      <c r="IGE94" s="239"/>
      <c r="IGF94" s="235"/>
      <c r="IGG94" s="231"/>
      <c r="IGH94" s="231"/>
      <c r="IGI94" s="224"/>
      <c r="IGJ94" s="235"/>
      <c r="IGK94" s="236"/>
      <c r="IGL94" s="6"/>
      <c r="IGM94" s="6"/>
      <c r="IGN94" s="236"/>
      <c r="IGO94" s="251"/>
      <c r="IGP94" s="255"/>
      <c r="IGQ94" s="235"/>
      <c r="IGR94" s="235"/>
      <c r="IGS94" s="235"/>
      <c r="IGT94" s="99"/>
      <c r="IGU94" s="235"/>
      <c r="IGV94" s="235"/>
      <c r="IGW94" s="235"/>
      <c r="IGX94" s="226"/>
      <c r="IGY94" s="248"/>
      <c r="IGZ94" s="253"/>
      <c r="IHA94" s="228"/>
      <c r="IHB94" s="229"/>
      <c r="IHC94" s="239"/>
      <c r="IHD94" s="239"/>
      <c r="IHE94" s="235"/>
      <c r="IHF94" s="231"/>
      <c r="IHG94" s="231"/>
      <c r="IHH94" s="224"/>
      <c r="IHI94" s="235"/>
      <c r="IHJ94" s="236"/>
      <c r="IHK94" s="6"/>
      <c r="IHL94" s="6"/>
      <c r="IHM94" s="236"/>
      <c r="IHN94" s="251"/>
      <c r="IHO94" s="255"/>
      <c r="IHP94" s="235"/>
      <c r="IHQ94" s="235"/>
      <c r="IHR94" s="235"/>
      <c r="IHS94" s="99"/>
      <c r="IHT94" s="235"/>
      <c r="IHU94" s="235"/>
      <c r="IHV94" s="235"/>
      <c r="IHW94" s="226"/>
      <c r="IHX94" s="248"/>
      <c r="IHY94" s="253"/>
      <c r="IHZ94" s="228"/>
      <c r="IIA94" s="229"/>
      <c r="IIB94" s="239"/>
      <c r="IIC94" s="239"/>
      <c r="IID94" s="235"/>
      <c r="IIE94" s="231"/>
      <c r="IIF94" s="231"/>
      <c r="IIG94" s="224"/>
      <c r="IIH94" s="235"/>
      <c r="III94" s="236"/>
      <c r="IIJ94" s="6"/>
      <c r="IIK94" s="6"/>
      <c r="IIL94" s="236"/>
      <c r="IIM94" s="251"/>
      <c r="IIN94" s="255"/>
      <c r="IIO94" s="235"/>
      <c r="IIP94" s="235"/>
      <c r="IIQ94" s="235"/>
      <c r="IIR94" s="99"/>
      <c r="IIS94" s="235"/>
      <c r="IIT94" s="235"/>
      <c r="IIU94" s="235"/>
      <c r="IIV94" s="226"/>
      <c r="IIW94" s="248"/>
      <c r="IIX94" s="253"/>
      <c r="IIY94" s="228"/>
      <c r="IIZ94" s="229"/>
      <c r="IJA94" s="239"/>
      <c r="IJB94" s="239"/>
      <c r="IJC94" s="235"/>
      <c r="IJD94" s="231"/>
      <c r="IJE94" s="231"/>
      <c r="IJF94" s="224"/>
      <c r="IJG94" s="235"/>
      <c r="IJH94" s="236"/>
      <c r="IJI94" s="6"/>
      <c r="IJJ94" s="6"/>
      <c r="IJK94" s="236"/>
      <c r="IJL94" s="251"/>
      <c r="IJM94" s="255"/>
      <c r="IJN94" s="235"/>
      <c r="IJO94" s="235"/>
      <c r="IJP94" s="235"/>
      <c r="IJQ94" s="99"/>
      <c r="IJR94" s="235"/>
      <c r="IJS94" s="235"/>
      <c r="IJT94" s="235"/>
      <c r="IJU94" s="226"/>
      <c r="IJV94" s="248"/>
      <c r="IJW94" s="253"/>
      <c r="IJX94" s="228"/>
      <c r="IJY94" s="229"/>
      <c r="IJZ94" s="239"/>
      <c r="IKA94" s="239"/>
      <c r="IKB94" s="235"/>
      <c r="IKC94" s="231"/>
      <c r="IKD94" s="231"/>
      <c r="IKE94" s="224"/>
      <c r="IKF94" s="235"/>
      <c r="IKG94" s="236"/>
      <c r="IKH94" s="6"/>
      <c r="IKI94" s="6"/>
      <c r="IKJ94" s="236"/>
      <c r="IKK94" s="251"/>
      <c r="IKL94" s="255"/>
      <c r="IKM94" s="235"/>
      <c r="IKN94" s="235"/>
      <c r="IKO94" s="235"/>
      <c r="IKP94" s="99"/>
      <c r="IKQ94" s="235"/>
      <c r="IKR94" s="235"/>
      <c r="IKS94" s="235"/>
      <c r="IKT94" s="226"/>
      <c r="IKU94" s="248"/>
      <c r="IKV94" s="253"/>
      <c r="IKW94" s="228"/>
      <c r="IKX94" s="229"/>
      <c r="IKY94" s="239"/>
      <c r="IKZ94" s="239"/>
      <c r="ILA94" s="235"/>
      <c r="ILB94" s="231"/>
      <c r="ILC94" s="231"/>
      <c r="ILD94" s="224"/>
      <c r="ILE94" s="235"/>
      <c r="ILF94" s="236"/>
      <c r="ILG94" s="6"/>
      <c r="ILH94" s="6"/>
      <c r="ILI94" s="236"/>
      <c r="ILJ94" s="251"/>
      <c r="ILK94" s="255"/>
      <c r="ILL94" s="235"/>
      <c r="ILM94" s="235"/>
      <c r="ILN94" s="235"/>
      <c r="ILO94" s="99"/>
      <c r="ILP94" s="235"/>
      <c r="ILQ94" s="235"/>
      <c r="ILR94" s="235"/>
      <c r="ILS94" s="226"/>
      <c r="ILT94" s="248"/>
      <c r="ILU94" s="253"/>
      <c r="ILV94" s="228"/>
      <c r="ILW94" s="229"/>
      <c r="ILX94" s="239"/>
      <c r="ILY94" s="239"/>
      <c r="ILZ94" s="235"/>
      <c r="IMA94" s="231"/>
      <c r="IMB94" s="231"/>
      <c r="IMC94" s="224"/>
      <c r="IMD94" s="235"/>
      <c r="IME94" s="236"/>
      <c r="IMF94" s="6"/>
      <c r="IMG94" s="6"/>
      <c r="IMH94" s="236"/>
      <c r="IMI94" s="251"/>
      <c r="IMJ94" s="255"/>
      <c r="IMK94" s="235"/>
      <c r="IML94" s="235"/>
      <c r="IMM94" s="235"/>
      <c r="IMN94" s="99"/>
      <c r="IMO94" s="235"/>
      <c r="IMP94" s="235"/>
      <c r="IMQ94" s="235"/>
      <c r="IMR94" s="226"/>
      <c r="IMS94" s="248"/>
      <c r="IMT94" s="253"/>
      <c r="IMU94" s="228"/>
      <c r="IMV94" s="229"/>
      <c r="IMW94" s="239"/>
      <c r="IMX94" s="239"/>
      <c r="IMY94" s="235"/>
      <c r="IMZ94" s="231"/>
      <c r="INA94" s="231"/>
      <c r="INB94" s="224"/>
      <c r="INC94" s="235"/>
      <c r="IND94" s="236"/>
      <c r="INE94" s="6"/>
      <c r="INF94" s="6"/>
      <c r="ING94" s="236"/>
      <c r="INH94" s="251"/>
      <c r="INI94" s="255"/>
      <c r="INJ94" s="235"/>
      <c r="INK94" s="235"/>
      <c r="INL94" s="235"/>
      <c r="INM94" s="99"/>
      <c r="INN94" s="235"/>
      <c r="INO94" s="235"/>
      <c r="INP94" s="235"/>
      <c r="INQ94" s="226"/>
      <c r="INR94" s="248"/>
      <c r="INS94" s="253"/>
      <c r="INT94" s="228"/>
      <c r="INU94" s="229"/>
      <c r="INV94" s="239"/>
      <c r="INW94" s="239"/>
      <c r="INX94" s="235"/>
      <c r="INY94" s="231"/>
      <c r="INZ94" s="231"/>
      <c r="IOA94" s="224"/>
      <c r="IOB94" s="235"/>
      <c r="IOC94" s="236"/>
      <c r="IOD94" s="6"/>
      <c r="IOE94" s="6"/>
      <c r="IOF94" s="236"/>
      <c r="IOG94" s="251"/>
      <c r="IOH94" s="255"/>
      <c r="IOI94" s="235"/>
      <c r="IOJ94" s="235"/>
      <c r="IOK94" s="235"/>
      <c r="IOL94" s="99"/>
      <c r="IOM94" s="235"/>
      <c r="ION94" s="235"/>
      <c r="IOO94" s="235"/>
      <c r="IOP94" s="226"/>
      <c r="IOQ94" s="248"/>
      <c r="IOR94" s="253"/>
      <c r="IOS94" s="228"/>
      <c r="IOT94" s="229"/>
      <c r="IOU94" s="239"/>
      <c r="IOV94" s="239"/>
      <c r="IOW94" s="235"/>
      <c r="IOX94" s="231"/>
      <c r="IOY94" s="231"/>
      <c r="IOZ94" s="224"/>
      <c r="IPA94" s="235"/>
      <c r="IPB94" s="236"/>
      <c r="IPC94" s="6"/>
      <c r="IPD94" s="6"/>
      <c r="IPE94" s="236"/>
      <c r="IPF94" s="251"/>
      <c r="IPG94" s="255"/>
      <c r="IPH94" s="235"/>
      <c r="IPI94" s="235"/>
      <c r="IPJ94" s="235"/>
      <c r="IPK94" s="99"/>
      <c r="IPL94" s="235"/>
      <c r="IPM94" s="235"/>
      <c r="IPN94" s="235"/>
      <c r="IPO94" s="226"/>
      <c r="IPP94" s="248"/>
      <c r="IPQ94" s="253"/>
      <c r="IPR94" s="228"/>
      <c r="IPS94" s="229"/>
      <c r="IPT94" s="239"/>
      <c r="IPU94" s="239"/>
      <c r="IPV94" s="235"/>
      <c r="IPW94" s="231"/>
      <c r="IPX94" s="231"/>
      <c r="IPY94" s="224"/>
      <c r="IPZ94" s="235"/>
      <c r="IQA94" s="236"/>
      <c r="IQB94" s="6"/>
      <c r="IQC94" s="6"/>
      <c r="IQD94" s="236"/>
      <c r="IQE94" s="251"/>
      <c r="IQF94" s="255"/>
      <c r="IQG94" s="235"/>
      <c r="IQH94" s="235"/>
      <c r="IQI94" s="235"/>
      <c r="IQJ94" s="99"/>
      <c r="IQK94" s="235"/>
      <c r="IQL94" s="235"/>
      <c r="IQM94" s="235"/>
      <c r="IQN94" s="226"/>
      <c r="IQO94" s="248"/>
      <c r="IQP94" s="253"/>
      <c r="IQQ94" s="228"/>
      <c r="IQR94" s="229"/>
      <c r="IQS94" s="239"/>
      <c r="IQT94" s="239"/>
      <c r="IQU94" s="235"/>
      <c r="IQV94" s="231"/>
      <c r="IQW94" s="231"/>
      <c r="IQX94" s="224"/>
      <c r="IQY94" s="235"/>
      <c r="IQZ94" s="236"/>
      <c r="IRA94" s="6"/>
      <c r="IRB94" s="6"/>
      <c r="IRC94" s="236"/>
      <c r="IRD94" s="251"/>
      <c r="IRE94" s="255"/>
      <c r="IRF94" s="235"/>
      <c r="IRG94" s="235"/>
      <c r="IRH94" s="235"/>
      <c r="IRI94" s="99"/>
      <c r="IRJ94" s="235"/>
      <c r="IRK94" s="235"/>
      <c r="IRL94" s="235"/>
      <c r="IRM94" s="226"/>
      <c r="IRN94" s="248"/>
      <c r="IRO94" s="253"/>
      <c r="IRP94" s="228"/>
      <c r="IRQ94" s="229"/>
      <c r="IRR94" s="239"/>
      <c r="IRS94" s="239"/>
      <c r="IRT94" s="235"/>
      <c r="IRU94" s="231"/>
      <c r="IRV94" s="231"/>
      <c r="IRW94" s="224"/>
      <c r="IRX94" s="235"/>
      <c r="IRY94" s="236"/>
      <c r="IRZ94" s="6"/>
      <c r="ISA94" s="6"/>
      <c r="ISB94" s="236"/>
      <c r="ISC94" s="251"/>
      <c r="ISD94" s="255"/>
      <c r="ISE94" s="235"/>
      <c r="ISF94" s="235"/>
      <c r="ISG94" s="235"/>
      <c r="ISH94" s="99"/>
      <c r="ISI94" s="235"/>
      <c r="ISJ94" s="235"/>
      <c r="ISK94" s="235"/>
      <c r="ISL94" s="226"/>
      <c r="ISM94" s="248"/>
      <c r="ISN94" s="253"/>
      <c r="ISO94" s="228"/>
      <c r="ISP94" s="229"/>
      <c r="ISQ94" s="239"/>
      <c r="ISR94" s="239"/>
      <c r="ISS94" s="235"/>
      <c r="IST94" s="231"/>
      <c r="ISU94" s="231"/>
      <c r="ISV94" s="224"/>
      <c r="ISW94" s="235"/>
      <c r="ISX94" s="236"/>
      <c r="ISY94" s="6"/>
      <c r="ISZ94" s="6"/>
      <c r="ITA94" s="236"/>
      <c r="ITB94" s="251"/>
      <c r="ITC94" s="255"/>
      <c r="ITD94" s="235"/>
      <c r="ITE94" s="235"/>
      <c r="ITF94" s="235"/>
      <c r="ITG94" s="99"/>
      <c r="ITH94" s="235"/>
      <c r="ITI94" s="235"/>
      <c r="ITJ94" s="235"/>
      <c r="ITK94" s="226"/>
      <c r="ITL94" s="248"/>
      <c r="ITM94" s="253"/>
      <c r="ITN94" s="228"/>
      <c r="ITO94" s="229"/>
      <c r="ITP94" s="239"/>
      <c r="ITQ94" s="239"/>
      <c r="ITR94" s="235"/>
      <c r="ITS94" s="231"/>
      <c r="ITT94" s="231"/>
      <c r="ITU94" s="224"/>
      <c r="ITV94" s="235"/>
      <c r="ITW94" s="236"/>
      <c r="ITX94" s="6"/>
      <c r="ITY94" s="6"/>
      <c r="ITZ94" s="236"/>
      <c r="IUA94" s="251"/>
      <c r="IUB94" s="255"/>
      <c r="IUC94" s="235"/>
      <c r="IUD94" s="235"/>
      <c r="IUE94" s="235"/>
      <c r="IUF94" s="99"/>
      <c r="IUG94" s="235"/>
      <c r="IUH94" s="235"/>
      <c r="IUI94" s="235"/>
      <c r="IUJ94" s="226"/>
      <c r="IUK94" s="248"/>
      <c r="IUL94" s="253"/>
      <c r="IUM94" s="228"/>
      <c r="IUN94" s="229"/>
      <c r="IUO94" s="239"/>
      <c r="IUP94" s="239"/>
      <c r="IUQ94" s="235"/>
      <c r="IUR94" s="231"/>
      <c r="IUS94" s="231"/>
      <c r="IUT94" s="224"/>
      <c r="IUU94" s="235"/>
      <c r="IUV94" s="236"/>
      <c r="IUW94" s="6"/>
      <c r="IUX94" s="6"/>
      <c r="IUY94" s="236"/>
      <c r="IUZ94" s="251"/>
      <c r="IVA94" s="255"/>
      <c r="IVB94" s="235"/>
      <c r="IVC94" s="235"/>
      <c r="IVD94" s="235"/>
      <c r="IVE94" s="99"/>
      <c r="IVF94" s="235"/>
      <c r="IVG94" s="235"/>
      <c r="IVH94" s="235"/>
      <c r="IVI94" s="226"/>
      <c r="IVJ94" s="248"/>
      <c r="IVK94" s="253"/>
      <c r="IVL94" s="228"/>
      <c r="IVM94" s="229"/>
      <c r="IVN94" s="239"/>
      <c r="IVO94" s="239"/>
      <c r="IVP94" s="235"/>
      <c r="IVQ94" s="231"/>
      <c r="IVR94" s="231"/>
      <c r="IVS94" s="224"/>
      <c r="IVT94" s="235"/>
      <c r="IVU94" s="236"/>
      <c r="IVV94" s="6"/>
      <c r="IVW94" s="6"/>
      <c r="IVX94" s="236"/>
      <c r="IVY94" s="251"/>
      <c r="IVZ94" s="255"/>
      <c r="IWA94" s="235"/>
      <c r="IWB94" s="235"/>
      <c r="IWC94" s="235"/>
      <c r="IWD94" s="99"/>
      <c r="IWE94" s="235"/>
      <c r="IWF94" s="235"/>
      <c r="IWG94" s="235"/>
      <c r="IWH94" s="226"/>
      <c r="IWI94" s="248"/>
      <c r="IWJ94" s="253"/>
      <c r="IWK94" s="228"/>
      <c r="IWL94" s="229"/>
      <c r="IWM94" s="239"/>
      <c r="IWN94" s="239"/>
      <c r="IWO94" s="235"/>
      <c r="IWP94" s="231"/>
      <c r="IWQ94" s="231"/>
      <c r="IWR94" s="224"/>
      <c r="IWS94" s="235"/>
      <c r="IWT94" s="236"/>
      <c r="IWU94" s="6"/>
      <c r="IWV94" s="6"/>
      <c r="IWW94" s="236"/>
      <c r="IWX94" s="251"/>
      <c r="IWY94" s="255"/>
      <c r="IWZ94" s="235"/>
      <c r="IXA94" s="235"/>
      <c r="IXB94" s="235"/>
      <c r="IXC94" s="99"/>
      <c r="IXD94" s="235"/>
      <c r="IXE94" s="235"/>
      <c r="IXF94" s="235"/>
      <c r="IXG94" s="226"/>
      <c r="IXH94" s="248"/>
      <c r="IXI94" s="253"/>
      <c r="IXJ94" s="228"/>
      <c r="IXK94" s="229"/>
      <c r="IXL94" s="239"/>
      <c r="IXM94" s="239"/>
      <c r="IXN94" s="235"/>
      <c r="IXO94" s="231"/>
      <c r="IXP94" s="231"/>
      <c r="IXQ94" s="224"/>
      <c r="IXR94" s="235"/>
      <c r="IXS94" s="236"/>
      <c r="IXT94" s="6"/>
      <c r="IXU94" s="6"/>
      <c r="IXV94" s="236"/>
      <c r="IXW94" s="251"/>
      <c r="IXX94" s="255"/>
      <c r="IXY94" s="235"/>
      <c r="IXZ94" s="235"/>
      <c r="IYA94" s="235"/>
      <c r="IYB94" s="99"/>
      <c r="IYC94" s="235"/>
      <c r="IYD94" s="235"/>
      <c r="IYE94" s="235"/>
      <c r="IYF94" s="226"/>
      <c r="IYG94" s="248"/>
      <c r="IYH94" s="253"/>
      <c r="IYI94" s="228"/>
      <c r="IYJ94" s="229"/>
      <c r="IYK94" s="239"/>
      <c r="IYL94" s="239"/>
      <c r="IYM94" s="235"/>
      <c r="IYN94" s="231"/>
      <c r="IYO94" s="231"/>
      <c r="IYP94" s="224"/>
      <c r="IYQ94" s="235"/>
      <c r="IYR94" s="236"/>
      <c r="IYS94" s="6"/>
      <c r="IYT94" s="6"/>
      <c r="IYU94" s="236"/>
      <c r="IYV94" s="251"/>
      <c r="IYW94" s="255"/>
      <c r="IYX94" s="235"/>
      <c r="IYY94" s="235"/>
      <c r="IYZ94" s="235"/>
      <c r="IZA94" s="99"/>
      <c r="IZB94" s="235"/>
      <c r="IZC94" s="235"/>
      <c r="IZD94" s="235"/>
      <c r="IZE94" s="226"/>
      <c r="IZF94" s="248"/>
      <c r="IZG94" s="253"/>
      <c r="IZH94" s="228"/>
      <c r="IZI94" s="229"/>
      <c r="IZJ94" s="239"/>
      <c r="IZK94" s="239"/>
      <c r="IZL94" s="235"/>
      <c r="IZM94" s="231"/>
      <c r="IZN94" s="231"/>
      <c r="IZO94" s="224"/>
      <c r="IZP94" s="235"/>
      <c r="IZQ94" s="236"/>
      <c r="IZR94" s="6"/>
      <c r="IZS94" s="6"/>
      <c r="IZT94" s="236"/>
      <c r="IZU94" s="251"/>
      <c r="IZV94" s="255"/>
      <c r="IZW94" s="235"/>
      <c r="IZX94" s="235"/>
      <c r="IZY94" s="235"/>
      <c r="IZZ94" s="99"/>
      <c r="JAA94" s="235"/>
      <c r="JAB94" s="235"/>
      <c r="JAC94" s="235"/>
      <c r="JAD94" s="226"/>
      <c r="JAE94" s="248"/>
      <c r="JAF94" s="253"/>
      <c r="JAG94" s="228"/>
      <c r="JAH94" s="229"/>
      <c r="JAI94" s="239"/>
      <c r="JAJ94" s="239"/>
      <c r="JAK94" s="235"/>
      <c r="JAL94" s="231"/>
      <c r="JAM94" s="231"/>
      <c r="JAN94" s="224"/>
      <c r="JAO94" s="235"/>
      <c r="JAP94" s="236"/>
      <c r="JAQ94" s="6"/>
      <c r="JAR94" s="6"/>
      <c r="JAS94" s="236"/>
      <c r="JAT94" s="251"/>
      <c r="JAU94" s="255"/>
      <c r="JAV94" s="235"/>
      <c r="JAW94" s="235"/>
      <c r="JAX94" s="235"/>
      <c r="JAY94" s="99"/>
      <c r="JAZ94" s="235"/>
      <c r="JBA94" s="235"/>
      <c r="JBB94" s="235"/>
      <c r="JBC94" s="226"/>
      <c r="JBD94" s="248"/>
      <c r="JBE94" s="253"/>
      <c r="JBF94" s="228"/>
      <c r="JBG94" s="229"/>
      <c r="JBH94" s="239"/>
      <c r="JBI94" s="239"/>
      <c r="JBJ94" s="235"/>
      <c r="JBK94" s="231"/>
      <c r="JBL94" s="231"/>
      <c r="JBM94" s="224"/>
      <c r="JBN94" s="235"/>
      <c r="JBO94" s="236"/>
      <c r="JBP94" s="6"/>
      <c r="JBQ94" s="6"/>
      <c r="JBR94" s="236"/>
      <c r="JBS94" s="251"/>
      <c r="JBT94" s="255"/>
      <c r="JBU94" s="235"/>
      <c r="JBV94" s="235"/>
      <c r="JBW94" s="235"/>
      <c r="JBX94" s="99"/>
      <c r="JBY94" s="235"/>
      <c r="JBZ94" s="235"/>
      <c r="JCA94" s="235"/>
      <c r="JCB94" s="226"/>
      <c r="JCC94" s="248"/>
      <c r="JCD94" s="253"/>
      <c r="JCE94" s="228"/>
      <c r="JCF94" s="229"/>
      <c r="JCG94" s="239"/>
      <c r="JCH94" s="239"/>
      <c r="JCI94" s="235"/>
      <c r="JCJ94" s="231"/>
      <c r="JCK94" s="231"/>
      <c r="JCL94" s="224"/>
      <c r="JCM94" s="235"/>
      <c r="JCN94" s="236"/>
      <c r="JCO94" s="6"/>
      <c r="JCP94" s="6"/>
      <c r="JCQ94" s="236"/>
      <c r="JCR94" s="251"/>
      <c r="JCS94" s="255"/>
      <c r="JCT94" s="235"/>
      <c r="JCU94" s="235"/>
      <c r="JCV94" s="235"/>
      <c r="JCW94" s="99"/>
      <c r="JCX94" s="235"/>
      <c r="JCY94" s="235"/>
      <c r="JCZ94" s="235"/>
      <c r="JDA94" s="226"/>
      <c r="JDB94" s="248"/>
      <c r="JDC94" s="253"/>
      <c r="JDD94" s="228"/>
      <c r="JDE94" s="229"/>
      <c r="JDF94" s="239"/>
      <c r="JDG94" s="239"/>
      <c r="JDH94" s="235"/>
      <c r="JDI94" s="231"/>
      <c r="JDJ94" s="231"/>
      <c r="JDK94" s="224"/>
      <c r="JDL94" s="235"/>
      <c r="JDM94" s="236"/>
      <c r="JDN94" s="6"/>
      <c r="JDO94" s="6"/>
      <c r="JDP94" s="236"/>
      <c r="JDQ94" s="251"/>
      <c r="JDR94" s="255"/>
      <c r="JDS94" s="235"/>
      <c r="JDT94" s="235"/>
      <c r="JDU94" s="235"/>
      <c r="JDV94" s="99"/>
      <c r="JDW94" s="235"/>
      <c r="JDX94" s="235"/>
      <c r="JDY94" s="235"/>
      <c r="JDZ94" s="226"/>
      <c r="JEA94" s="248"/>
      <c r="JEB94" s="253"/>
      <c r="JEC94" s="228"/>
      <c r="JED94" s="229"/>
      <c r="JEE94" s="239"/>
      <c r="JEF94" s="239"/>
      <c r="JEG94" s="235"/>
      <c r="JEH94" s="231"/>
      <c r="JEI94" s="231"/>
      <c r="JEJ94" s="224"/>
      <c r="JEK94" s="235"/>
      <c r="JEL94" s="236"/>
      <c r="JEM94" s="6"/>
      <c r="JEN94" s="6"/>
      <c r="JEO94" s="236"/>
      <c r="JEP94" s="251"/>
      <c r="JEQ94" s="255"/>
      <c r="JER94" s="235"/>
      <c r="JES94" s="235"/>
      <c r="JET94" s="235"/>
      <c r="JEU94" s="99"/>
      <c r="JEV94" s="235"/>
      <c r="JEW94" s="235"/>
      <c r="JEX94" s="235"/>
      <c r="JEY94" s="226"/>
      <c r="JEZ94" s="248"/>
      <c r="JFA94" s="253"/>
      <c r="JFB94" s="228"/>
      <c r="JFC94" s="229"/>
      <c r="JFD94" s="239"/>
      <c r="JFE94" s="239"/>
      <c r="JFF94" s="235"/>
      <c r="JFG94" s="231"/>
      <c r="JFH94" s="231"/>
      <c r="JFI94" s="224"/>
      <c r="JFJ94" s="235"/>
      <c r="JFK94" s="236"/>
      <c r="JFL94" s="6"/>
      <c r="JFM94" s="6"/>
      <c r="JFN94" s="236"/>
      <c r="JFO94" s="251"/>
      <c r="JFP94" s="255"/>
      <c r="JFQ94" s="235"/>
      <c r="JFR94" s="235"/>
      <c r="JFS94" s="235"/>
      <c r="JFT94" s="99"/>
      <c r="JFU94" s="235"/>
      <c r="JFV94" s="235"/>
      <c r="JFW94" s="235"/>
      <c r="JFX94" s="226"/>
      <c r="JFY94" s="248"/>
      <c r="JFZ94" s="253"/>
      <c r="JGA94" s="228"/>
      <c r="JGB94" s="229"/>
      <c r="JGC94" s="239"/>
      <c r="JGD94" s="239"/>
      <c r="JGE94" s="235"/>
      <c r="JGF94" s="231"/>
      <c r="JGG94" s="231"/>
      <c r="JGH94" s="224"/>
      <c r="JGI94" s="235"/>
      <c r="JGJ94" s="236"/>
      <c r="JGK94" s="6"/>
      <c r="JGL94" s="6"/>
      <c r="JGM94" s="236"/>
      <c r="JGN94" s="251"/>
      <c r="JGO94" s="255"/>
      <c r="JGP94" s="235"/>
      <c r="JGQ94" s="235"/>
      <c r="JGR94" s="235"/>
      <c r="JGS94" s="99"/>
      <c r="JGT94" s="235"/>
      <c r="JGU94" s="235"/>
      <c r="JGV94" s="235"/>
      <c r="JGW94" s="226"/>
      <c r="JGX94" s="248"/>
      <c r="JGY94" s="253"/>
      <c r="JGZ94" s="228"/>
      <c r="JHA94" s="229"/>
      <c r="JHB94" s="239"/>
      <c r="JHC94" s="239"/>
      <c r="JHD94" s="235"/>
      <c r="JHE94" s="231"/>
      <c r="JHF94" s="231"/>
      <c r="JHG94" s="224"/>
      <c r="JHH94" s="235"/>
      <c r="JHI94" s="236"/>
      <c r="JHJ94" s="6"/>
      <c r="JHK94" s="6"/>
      <c r="JHL94" s="236"/>
      <c r="JHM94" s="251"/>
      <c r="JHN94" s="255"/>
      <c r="JHO94" s="235"/>
      <c r="JHP94" s="235"/>
      <c r="JHQ94" s="235"/>
      <c r="JHR94" s="99"/>
      <c r="JHS94" s="235"/>
      <c r="JHT94" s="235"/>
      <c r="JHU94" s="235"/>
      <c r="JHV94" s="226"/>
      <c r="JHW94" s="248"/>
      <c r="JHX94" s="253"/>
      <c r="JHY94" s="228"/>
      <c r="JHZ94" s="229"/>
      <c r="JIA94" s="239"/>
      <c r="JIB94" s="239"/>
      <c r="JIC94" s="235"/>
      <c r="JID94" s="231"/>
      <c r="JIE94" s="231"/>
      <c r="JIF94" s="224"/>
      <c r="JIG94" s="235"/>
      <c r="JIH94" s="236"/>
      <c r="JII94" s="6"/>
      <c r="JIJ94" s="6"/>
      <c r="JIK94" s="236"/>
      <c r="JIL94" s="251"/>
      <c r="JIM94" s="255"/>
      <c r="JIN94" s="235"/>
      <c r="JIO94" s="235"/>
      <c r="JIP94" s="235"/>
      <c r="JIQ94" s="99"/>
      <c r="JIR94" s="235"/>
      <c r="JIS94" s="235"/>
      <c r="JIT94" s="235"/>
      <c r="JIU94" s="226"/>
      <c r="JIV94" s="248"/>
      <c r="JIW94" s="253"/>
      <c r="JIX94" s="228"/>
      <c r="JIY94" s="229"/>
      <c r="JIZ94" s="239"/>
      <c r="JJA94" s="239"/>
      <c r="JJB94" s="235"/>
      <c r="JJC94" s="231"/>
      <c r="JJD94" s="231"/>
      <c r="JJE94" s="224"/>
      <c r="JJF94" s="235"/>
      <c r="JJG94" s="236"/>
      <c r="JJH94" s="6"/>
      <c r="JJI94" s="6"/>
      <c r="JJJ94" s="236"/>
      <c r="JJK94" s="251"/>
      <c r="JJL94" s="255"/>
      <c r="JJM94" s="235"/>
      <c r="JJN94" s="235"/>
      <c r="JJO94" s="235"/>
      <c r="JJP94" s="99"/>
      <c r="JJQ94" s="235"/>
      <c r="JJR94" s="235"/>
      <c r="JJS94" s="235"/>
      <c r="JJT94" s="226"/>
      <c r="JJU94" s="248"/>
      <c r="JJV94" s="253"/>
      <c r="JJW94" s="228"/>
      <c r="JJX94" s="229"/>
      <c r="JJY94" s="239"/>
      <c r="JJZ94" s="239"/>
      <c r="JKA94" s="235"/>
      <c r="JKB94" s="231"/>
      <c r="JKC94" s="231"/>
      <c r="JKD94" s="224"/>
      <c r="JKE94" s="235"/>
      <c r="JKF94" s="236"/>
      <c r="JKG94" s="6"/>
      <c r="JKH94" s="6"/>
      <c r="JKI94" s="236"/>
      <c r="JKJ94" s="251"/>
      <c r="JKK94" s="255"/>
      <c r="JKL94" s="235"/>
      <c r="JKM94" s="235"/>
      <c r="JKN94" s="235"/>
      <c r="JKO94" s="99"/>
      <c r="JKP94" s="235"/>
      <c r="JKQ94" s="235"/>
      <c r="JKR94" s="235"/>
      <c r="JKS94" s="226"/>
      <c r="JKT94" s="248"/>
      <c r="JKU94" s="253"/>
      <c r="JKV94" s="228"/>
      <c r="JKW94" s="229"/>
      <c r="JKX94" s="239"/>
      <c r="JKY94" s="239"/>
      <c r="JKZ94" s="235"/>
      <c r="JLA94" s="231"/>
      <c r="JLB94" s="231"/>
      <c r="JLC94" s="224"/>
      <c r="JLD94" s="235"/>
      <c r="JLE94" s="236"/>
      <c r="JLF94" s="6"/>
      <c r="JLG94" s="6"/>
      <c r="JLH94" s="236"/>
      <c r="JLI94" s="251"/>
      <c r="JLJ94" s="255"/>
      <c r="JLK94" s="235"/>
      <c r="JLL94" s="235"/>
      <c r="JLM94" s="235"/>
      <c r="JLN94" s="99"/>
      <c r="JLO94" s="235"/>
      <c r="JLP94" s="235"/>
      <c r="JLQ94" s="235"/>
      <c r="JLR94" s="226"/>
      <c r="JLS94" s="248"/>
      <c r="JLT94" s="253"/>
      <c r="JLU94" s="228"/>
      <c r="JLV94" s="229"/>
      <c r="JLW94" s="239"/>
      <c r="JLX94" s="239"/>
      <c r="JLY94" s="235"/>
      <c r="JLZ94" s="231"/>
      <c r="JMA94" s="231"/>
      <c r="JMB94" s="224"/>
      <c r="JMC94" s="235"/>
      <c r="JMD94" s="236"/>
      <c r="JME94" s="6"/>
      <c r="JMF94" s="6"/>
      <c r="JMG94" s="236"/>
      <c r="JMH94" s="251"/>
      <c r="JMI94" s="255"/>
      <c r="JMJ94" s="235"/>
      <c r="JMK94" s="235"/>
      <c r="JML94" s="235"/>
      <c r="JMM94" s="99"/>
      <c r="JMN94" s="235"/>
      <c r="JMO94" s="235"/>
      <c r="JMP94" s="235"/>
      <c r="JMQ94" s="226"/>
      <c r="JMR94" s="248"/>
      <c r="JMS94" s="253"/>
      <c r="JMT94" s="228"/>
      <c r="JMU94" s="229"/>
      <c r="JMV94" s="239"/>
      <c r="JMW94" s="239"/>
      <c r="JMX94" s="235"/>
      <c r="JMY94" s="231"/>
      <c r="JMZ94" s="231"/>
      <c r="JNA94" s="224"/>
      <c r="JNB94" s="235"/>
      <c r="JNC94" s="236"/>
      <c r="JND94" s="6"/>
      <c r="JNE94" s="6"/>
      <c r="JNF94" s="236"/>
      <c r="JNG94" s="251"/>
      <c r="JNH94" s="255"/>
      <c r="JNI94" s="235"/>
      <c r="JNJ94" s="235"/>
      <c r="JNK94" s="235"/>
      <c r="JNL94" s="99"/>
      <c r="JNM94" s="235"/>
      <c r="JNN94" s="235"/>
      <c r="JNO94" s="235"/>
      <c r="JNP94" s="226"/>
      <c r="JNQ94" s="248"/>
      <c r="JNR94" s="253"/>
      <c r="JNS94" s="228"/>
      <c r="JNT94" s="229"/>
      <c r="JNU94" s="239"/>
      <c r="JNV94" s="239"/>
      <c r="JNW94" s="235"/>
      <c r="JNX94" s="231"/>
      <c r="JNY94" s="231"/>
      <c r="JNZ94" s="224"/>
      <c r="JOA94" s="235"/>
      <c r="JOB94" s="236"/>
      <c r="JOC94" s="6"/>
      <c r="JOD94" s="6"/>
      <c r="JOE94" s="236"/>
      <c r="JOF94" s="251"/>
      <c r="JOG94" s="255"/>
      <c r="JOH94" s="235"/>
      <c r="JOI94" s="235"/>
      <c r="JOJ94" s="235"/>
      <c r="JOK94" s="99"/>
      <c r="JOL94" s="235"/>
      <c r="JOM94" s="235"/>
      <c r="JON94" s="235"/>
      <c r="JOO94" s="226"/>
      <c r="JOP94" s="248"/>
      <c r="JOQ94" s="253"/>
      <c r="JOR94" s="228"/>
      <c r="JOS94" s="229"/>
      <c r="JOT94" s="239"/>
      <c r="JOU94" s="239"/>
      <c r="JOV94" s="235"/>
      <c r="JOW94" s="231"/>
      <c r="JOX94" s="231"/>
      <c r="JOY94" s="224"/>
      <c r="JOZ94" s="235"/>
      <c r="JPA94" s="236"/>
      <c r="JPB94" s="6"/>
      <c r="JPC94" s="6"/>
      <c r="JPD94" s="236"/>
      <c r="JPE94" s="251"/>
      <c r="JPF94" s="255"/>
      <c r="JPG94" s="235"/>
      <c r="JPH94" s="235"/>
      <c r="JPI94" s="235"/>
      <c r="JPJ94" s="99"/>
      <c r="JPK94" s="235"/>
      <c r="JPL94" s="235"/>
      <c r="JPM94" s="235"/>
      <c r="JPN94" s="226"/>
      <c r="JPO94" s="248"/>
      <c r="JPP94" s="253"/>
      <c r="JPQ94" s="228"/>
      <c r="JPR94" s="229"/>
      <c r="JPS94" s="239"/>
      <c r="JPT94" s="239"/>
      <c r="JPU94" s="235"/>
      <c r="JPV94" s="231"/>
      <c r="JPW94" s="231"/>
      <c r="JPX94" s="224"/>
      <c r="JPY94" s="235"/>
      <c r="JPZ94" s="236"/>
      <c r="JQA94" s="6"/>
      <c r="JQB94" s="6"/>
      <c r="JQC94" s="236"/>
      <c r="JQD94" s="251"/>
      <c r="JQE94" s="255"/>
      <c r="JQF94" s="235"/>
      <c r="JQG94" s="235"/>
      <c r="JQH94" s="235"/>
      <c r="JQI94" s="99"/>
      <c r="JQJ94" s="235"/>
      <c r="JQK94" s="235"/>
      <c r="JQL94" s="235"/>
      <c r="JQM94" s="226"/>
      <c r="JQN94" s="248"/>
      <c r="JQO94" s="253"/>
      <c r="JQP94" s="228"/>
      <c r="JQQ94" s="229"/>
      <c r="JQR94" s="239"/>
      <c r="JQS94" s="239"/>
      <c r="JQT94" s="235"/>
      <c r="JQU94" s="231"/>
      <c r="JQV94" s="231"/>
      <c r="JQW94" s="224"/>
      <c r="JQX94" s="235"/>
      <c r="JQY94" s="236"/>
      <c r="JQZ94" s="6"/>
      <c r="JRA94" s="6"/>
      <c r="JRB94" s="236"/>
      <c r="JRC94" s="251"/>
      <c r="JRD94" s="255"/>
      <c r="JRE94" s="235"/>
      <c r="JRF94" s="235"/>
      <c r="JRG94" s="235"/>
      <c r="JRH94" s="99"/>
      <c r="JRI94" s="235"/>
      <c r="JRJ94" s="235"/>
      <c r="JRK94" s="235"/>
      <c r="JRL94" s="226"/>
      <c r="JRM94" s="248"/>
      <c r="JRN94" s="253"/>
      <c r="JRO94" s="228"/>
      <c r="JRP94" s="229"/>
      <c r="JRQ94" s="239"/>
      <c r="JRR94" s="239"/>
      <c r="JRS94" s="235"/>
      <c r="JRT94" s="231"/>
      <c r="JRU94" s="231"/>
      <c r="JRV94" s="224"/>
      <c r="JRW94" s="235"/>
      <c r="JRX94" s="236"/>
      <c r="JRY94" s="6"/>
      <c r="JRZ94" s="6"/>
      <c r="JSA94" s="236"/>
      <c r="JSB94" s="251"/>
      <c r="JSC94" s="255"/>
      <c r="JSD94" s="235"/>
      <c r="JSE94" s="235"/>
      <c r="JSF94" s="235"/>
      <c r="JSG94" s="99"/>
      <c r="JSH94" s="235"/>
      <c r="JSI94" s="235"/>
      <c r="JSJ94" s="235"/>
      <c r="JSK94" s="226"/>
      <c r="JSL94" s="248"/>
      <c r="JSM94" s="253"/>
      <c r="JSN94" s="228"/>
      <c r="JSO94" s="229"/>
      <c r="JSP94" s="239"/>
      <c r="JSQ94" s="239"/>
      <c r="JSR94" s="235"/>
      <c r="JSS94" s="231"/>
      <c r="JST94" s="231"/>
      <c r="JSU94" s="224"/>
      <c r="JSV94" s="235"/>
      <c r="JSW94" s="236"/>
      <c r="JSX94" s="6"/>
      <c r="JSY94" s="6"/>
      <c r="JSZ94" s="236"/>
      <c r="JTA94" s="251"/>
      <c r="JTB94" s="255"/>
      <c r="JTC94" s="235"/>
      <c r="JTD94" s="235"/>
      <c r="JTE94" s="235"/>
      <c r="JTF94" s="99"/>
      <c r="JTG94" s="235"/>
      <c r="JTH94" s="235"/>
      <c r="JTI94" s="235"/>
      <c r="JTJ94" s="226"/>
      <c r="JTK94" s="248"/>
      <c r="JTL94" s="253"/>
      <c r="JTM94" s="228"/>
      <c r="JTN94" s="229"/>
      <c r="JTO94" s="239"/>
      <c r="JTP94" s="239"/>
      <c r="JTQ94" s="235"/>
      <c r="JTR94" s="231"/>
      <c r="JTS94" s="231"/>
      <c r="JTT94" s="224"/>
      <c r="JTU94" s="235"/>
      <c r="JTV94" s="236"/>
      <c r="JTW94" s="6"/>
      <c r="JTX94" s="6"/>
      <c r="JTY94" s="236"/>
      <c r="JTZ94" s="251"/>
      <c r="JUA94" s="255"/>
      <c r="JUB94" s="235"/>
      <c r="JUC94" s="235"/>
      <c r="JUD94" s="235"/>
      <c r="JUE94" s="99"/>
      <c r="JUF94" s="235"/>
      <c r="JUG94" s="235"/>
      <c r="JUH94" s="235"/>
      <c r="JUI94" s="226"/>
      <c r="JUJ94" s="248"/>
      <c r="JUK94" s="253"/>
      <c r="JUL94" s="228"/>
      <c r="JUM94" s="229"/>
      <c r="JUN94" s="239"/>
      <c r="JUO94" s="239"/>
      <c r="JUP94" s="235"/>
      <c r="JUQ94" s="231"/>
      <c r="JUR94" s="231"/>
      <c r="JUS94" s="224"/>
      <c r="JUT94" s="235"/>
      <c r="JUU94" s="236"/>
      <c r="JUV94" s="6"/>
      <c r="JUW94" s="6"/>
      <c r="JUX94" s="236"/>
      <c r="JUY94" s="251"/>
      <c r="JUZ94" s="255"/>
      <c r="JVA94" s="235"/>
      <c r="JVB94" s="235"/>
      <c r="JVC94" s="235"/>
      <c r="JVD94" s="99"/>
      <c r="JVE94" s="235"/>
      <c r="JVF94" s="235"/>
      <c r="JVG94" s="235"/>
      <c r="JVH94" s="226"/>
      <c r="JVI94" s="248"/>
      <c r="JVJ94" s="253"/>
      <c r="JVK94" s="228"/>
      <c r="JVL94" s="229"/>
      <c r="JVM94" s="239"/>
      <c r="JVN94" s="239"/>
      <c r="JVO94" s="235"/>
      <c r="JVP94" s="231"/>
      <c r="JVQ94" s="231"/>
      <c r="JVR94" s="224"/>
      <c r="JVS94" s="235"/>
      <c r="JVT94" s="236"/>
      <c r="JVU94" s="6"/>
      <c r="JVV94" s="6"/>
      <c r="JVW94" s="236"/>
      <c r="JVX94" s="251"/>
      <c r="JVY94" s="255"/>
      <c r="JVZ94" s="235"/>
      <c r="JWA94" s="235"/>
      <c r="JWB94" s="235"/>
      <c r="JWC94" s="99"/>
      <c r="JWD94" s="235"/>
      <c r="JWE94" s="235"/>
      <c r="JWF94" s="235"/>
      <c r="JWG94" s="226"/>
      <c r="JWH94" s="248"/>
      <c r="JWI94" s="253"/>
      <c r="JWJ94" s="228"/>
      <c r="JWK94" s="229"/>
      <c r="JWL94" s="239"/>
      <c r="JWM94" s="239"/>
      <c r="JWN94" s="235"/>
      <c r="JWO94" s="231"/>
      <c r="JWP94" s="231"/>
      <c r="JWQ94" s="224"/>
      <c r="JWR94" s="235"/>
      <c r="JWS94" s="236"/>
      <c r="JWT94" s="6"/>
      <c r="JWU94" s="6"/>
      <c r="JWV94" s="236"/>
      <c r="JWW94" s="251"/>
      <c r="JWX94" s="255"/>
      <c r="JWY94" s="235"/>
      <c r="JWZ94" s="235"/>
      <c r="JXA94" s="235"/>
      <c r="JXB94" s="99"/>
      <c r="JXC94" s="235"/>
      <c r="JXD94" s="235"/>
      <c r="JXE94" s="235"/>
      <c r="JXF94" s="226"/>
      <c r="JXG94" s="248"/>
      <c r="JXH94" s="253"/>
      <c r="JXI94" s="228"/>
      <c r="JXJ94" s="229"/>
      <c r="JXK94" s="239"/>
      <c r="JXL94" s="239"/>
      <c r="JXM94" s="235"/>
      <c r="JXN94" s="231"/>
      <c r="JXO94" s="231"/>
      <c r="JXP94" s="224"/>
      <c r="JXQ94" s="235"/>
      <c r="JXR94" s="236"/>
      <c r="JXS94" s="6"/>
      <c r="JXT94" s="6"/>
      <c r="JXU94" s="236"/>
      <c r="JXV94" s="251"/>
      <c r="JXW94" s="255"/>
      <c r="JXX94" s="235"/>
      <c r="JXY94" s="235"/>
      <c r="JXZ94" s="235"/>
      <c r="JYA94" s="99"/>
      <c r="JYB94" s="235"/>
      <c r="JYC94" s="235"/>
      <c r="JYD94" s="235"/>
      <c r="JYE94" s="226"/>
      <c r="JYF94" s="248"/>
      <c r="JYG94" s="253"/>
      <c r="JYH94" s="228"/>
      <c r="JYI94" s="229"/>
      <c r="JYJ94" s="239"/>
      <c r="JYK94" s="239"/>
      <c r="JYL94" s="235"/>
      <c r="JYM94" s="231"/>
      <c r="JYN94" s="231"/>
      <c r="JYO94" s="224"/>
      <c r="JYP94" s="235"/>
      <c r="JYQ94" s="236"/>
      <c r="JYR94" s="6"/>
      <c r="JYS94" s="6"/>
      <c r="JYT94" s="236"/>
      <c r="JYU94" s="251"/>
      <c r="JYV94" s="255"/>
      <c r="JYW94" s="235"/>
      <c r="JYX94" s="235"/>
      <c r="JYY94" s="235"/>
      <c r="JYZ94" s="99"/>
      <c r="JZA94" s="235"/>
      <c r="JZB94" s="235"/>
      <c r="JZC94" s="235"/>
      <c r="JZD94" s="226"/>
      <c r="JZE94" s="248"/>
      <c r="JZF94" s="253"/>
      <c r="JZG94" s="228"/>
      <c r="JZH94" s="229"/>
      <c r="JZI94" s="239"/>
      <c r="JZJ94" s="239"/>
      <c r="JZK94" s="235"/>
      <c r="JZL94" s="231"/>
      <c r="JZM94" s="231"/>
      <c r="JZN94" s="224"/>
      <c r="JZO94" s="235"/>
      <c r="JZP94" s="236"/>
      <c r="JZQ94" s="6"/>
      <c r="JZR94" s="6"/>
      <c r="JZS94" s="236"/>
      <c r="JZT94" s="251"/>
      <c r="JZU94" s="255"/>
      <c r="JZV94" s="235"/>
      <c r="JZW94" s="235"/>
      <c r="JZX94" s="235"/>
      <c r="JZY94" s="99"/>
      <c r="JZZ94" s="235"/>
      <c r="KAA94" s="235"/>
      <c r="KAB94" s="235"/>
      <c r="KAC94" s="226"/>
      <c r="KAD94" s="248"/>
      <c r="KAE94" s="253"/>
      <c r="KAF94" s="228"/>
      <c r="KAG94" s="229"/>
      <c r="KAH94" s="239"/>
      <c r="KAI94" s="239"/>
      <c r="KAJ94" s="235"/>
      <c r="KAK94" s="231"/>
      <c r="KAL94" s="231"/>
      <c r="KAM94" s="224"/>
      <c r="KAN94" s="235"/>
      <c r="KAO94" s="236"/>
      <c r="KAP94" s="6"/>
      <c r="KAQ94" s="6"/>
      <c r="KAR94" s="236"/>
      <c r="KAS94" s="251"/>
      <c r="KAT94" s="255"/>
      <c r="KAU94" s="235"/>
      <c r="KAV94" s="235"/>
      <c r="KAW94" s="235"/>
      <c r="KAX94" s="99"/>
      <c r="KAY94" s="235"/>
      <c r="KAZ94" s="235"/>
      <c r="KBA94" s="235"/>
      <c r="KBB94" s="226"/>
      <c r="KBC94" s="248"/>
      <c r="KBD94" s="253"/>
      <c r="KBE94" s="228"/>
      <c r="KBF94" s="229"/>
      <c r="KBG94" s="239"/>
      <c r="KBH94" s="239"/>
      <c r="KBI94" s="235"/>
      <c r="KBJ94" s="231"/>
      <c r="KBK94" s="231"/>
      <c r="KBL94" s="224"/>
      <c r="KBM94" s="235"/>
      <c r="KBN94" s="236"/>
      <c r="KBO94" s="6"/>
      <c r="KBP94" s="6"/>
      <c r="KBQ94" s="236"/>
      <c r="KBR94" s="251"/>
      <c r="KBS94" s="255"/>
      <c r="KBT94" s="235"/>
      <c r="KBU94" s="235"/>
      <c r="KBV94" s="235"/>
      <c r="KBW94" s="99"/>
      <c r="KBX94" s="235"/>
      <c r="KBY94" s="235"/>
      <c r="KBZ94" s="235"/>
      <c r="KCA94" s="226"/>
      <c r="KCB94" s="248"/>
      <c r="KCC94" s="253"/>
      <c r="KCD94" s="228"/>
      <c r="KCE94" s="229"/>
      <c r="KCF94" s="239"/>
      <c r="KCG94" s="239"/>
      <c r="KCH94" s="235"/>
      <c r="KCI94" s="231"/>
      <c r="KCJ94" s="231"/>
      <c r="KCK94" s="224"/>
      <c r="KCL94" s="235"/>
      <c r="KCM94" s="236"/>
      <c r="KCN94" s="6"/>
      <c r="KCO94" s="6"/>
      <c r="KCP94" s="236"/>
      <c r="KCQ94" s="251"/>
      <c r="KCR94" s="255"/>
      <c r="KCS94" s="235"/>
      <c r="KCT94" s="235"/>
      <c r="KCU94" s="235"/>
      <c r="KCV94" s="99"/>
      <c r="KCW94" s="235"/>
      <c r="KCX94" s="235"/>
      <c r="KCY94" s="235"/>
      <c r="KCZ94" s="226"/>
      <c r="KDA94" s="248"/>
      <c r="KDB94" s="253"/>
      <c r="KDC94" s="228"/>
      <c r="KDD94" s="229"/>
      <c r="KDE94" s="239"/>
      <c r="KDF94" s="239"/>
      <c r="KDG94" s="235"/>
      <c r="KDH94" s="231"/>
      <c r="KDI94" s="231"/>
      <c r="KDJ94" s="224"/>
      <c r="KDK94" s="235"/>
      <c r="KDL94" s="236"/>
      <c r="KDM94" s="6"/>
      <c r="KDN94" s="6"/>
      <c r="KDO94" s="236"/>
      <c r="KDP94" s="251"/>
      <c r="KDQ94" s="255"/>
      <c r="KDR94" s="235"/>
      <c r="KDS94" s="235"/>
      <c r="KDT94" s="235"/>
      <c r="KDU94" s="99"/>
      <c r="KDV94" s="235"/>
      <c r="KDW94" s="235"/>
      <c r="KDX94" s="235"/>
      <c r="KDY94" s="226"/>
      <c r="KDZ94" s="248"/>
      <c r="KEA94" s="253"/>
      <c r="KEB94" s="228"/>
      <c r="KEC94" s="229"/>
      <c r="KED94" s="239"/>
      <c r="KEE94" s="239"/>
      <c r="KEF94" s="235"/>
      <c r="KEG94" s="231"/>
      <c r="KEH94" s="231"/>
      <c r="KEI94" s="224"/>
      <c r="KEJ94" s="235"/>
      <c r="KEK94" s="236"/>
      <c r="KEL94" s="6"/>
      <c r="KEM94" s="6"/>
      <c r="KEN94" s="236"/>
      <c r="KEO94" s="251"/>
      <c r="KEP94" s="255"/>
      <c r="KEQ94" s="235"/>
      <c r="KER94" s="235"/>
      <c r="KES94" s="235"/>
      <c r="KET94" s="99"/>
      <c r="KEU94" s="235"/>
      <c r="KEV94" s="235"/>
      <c r="KEW94" s="235"/>
      <c r="KEX94" s="226"/>
      <c r="KEY94" s="248"/>
      <c r="KEZ94" s="253"/>
      <c r="KFA94" s="228"/>
      <c r="KFB94" s="229"/>
      <c r="KFC94" s="239"/>
      <c r="KFD94" s="239"/>
      <c r="KFE94" s="235"/>
      <c r="KFF94" s="231"/>
      <c r="KFG94" s="231"/>
      <c r="KFH94" s="224"/>
      <c r="KFI94" s="235"/>
      <c r="KFJ94" s="236"/>
      <c r="KFK94" s="6"/>
      <c r="KFL94" s="6"/>
      <c r="KFM94" s="236"/>
      <c r="KFN94" s="251"/>
      <c r="KFO94" s="255"/>
      <c r="KFP94" s="235"/>
      <c r="KFQ94" s="235"/>
      <c r="KFR94" s="235"/>
      <c r="KFS94" s="99"/>
      <c r="KFT94" s="235"/>
      <c r="KFU94" s="235"/>
      <c r="KFV94" s="235"/>
      <c r="KFW94" s="226"/>
      <c r="KFX94" s="248"/>
      <c r="KFY94" s="253"/>
      <c r="KFZ94" s="228"/>
      <c r="KGA94" s="229"/>
      <c r="KGB94" s="239"/>
      <c r="KGC94" s="239"/>
      <c r="KGD94" s="235"/>
      <c r="KGE94" s="231"/>
      <c r="KGF94" s="231"/>
      <c r="KGG94" s="224"/>
      <c r="KGH94" s="235"/>
      <c r="KGI94" s="236"/>
      <c r="KGJ94" s="6"/>
      <c r="KGK94" s="6"/>
      <c r="KGL94" s="236"/>
      <c r="KGM94" s="251"/>
      <c r="KGN94" s="255"/>
      <c r="KGO94" s="235"/>
      <c r="KGP94" s="235"/>
      <c r="KGQ94" s="235"/>
      <c r="KGR94" s="99"/>
      <c r="KGS94" s="235"/>
      <c r="KGT94" s="235"/>
      <c r="KGU94" s="235"/>
      <c r="KGV94" s="226"/>
      <c r="KGW94" s="248"/>
      <c r="KGX94" s="253"/>
      <c r="KGY94" s="228"/>
      <c r="KGZ94" s="229"/>
      <c r="KHA94" s="239"/>
      <c r="KHB94" s="239"/>
      <c r="KHC94" s="235"/>
      <c r="KHD94" s="231"/>
      <c r="KHE94" s="231"/>
      <c r="KHF94" s="224"/>
      <c r="KHG94" s="235"/>
      <c r="KHH94" s="236"/>
      <c r="KHI94" s="6"/>
      <c r="KHJ94" s="6"/>
      <c r="KHK94" s="236"/>
      <c r="KHL94" s="251"/>
      <c r="KHM94" s="255"/>
      <c r="KHN94" s="235"/>
      <c r="KHO94" s="235"/>
      <c r="KHP94" s="235"/>
      <c r="KHQ94" s="99"/>
      <c r="KHR94" s="235"/>
      <c r="KHS94" s="235"/>
      <c r="KHT94" s="235"/>
      <c r="KHU94" s="226"/>
      <c r="KHV94" s="248"/>
      <c r="KHW94" s="253"/>
      <c r="KHX94" s="228"/>
      <c r="KHY94" s="229"/>
      <c r="KHZ94" s="239"/>
      <c r="KIA94" s="239"/>
      <c r="KIB94" s="235"/>
      <c r="KIC94" s="231"/>
      <c r="KID94" s="231"/>
      <c r="KIE94" s="224"/>
      <c r="KIF94" s="235"/>
      <c r="KIG94" s="236"/>
      <c r="KIH94" s="6"/>
      <c r="KII94" s="6"/>
      <c r="KIJ94" s="236"/>
      <c r="KIK94" s="251"/>
      <c r="KIL94" s="255"/>
      <c r="KIM94" s="235"/>
      <c r="KIN94" s="235"/>
      <c r="KIO94" s="235"/>
      <c r="KIP94" s="99"/>
      <c r="KIQ94" s="235"/>
      <c r="KIR94" s="235"/>
      <c r="KIS94" s="235"/>
      <c r="KIT94" s="226"/>
      <c r="KIU94" s="248"/>
      <c r="KIV94" s="253"/>
      <c r="KIW94" s="228"/>
      <c r="KIX94" s="229"/>
      <c r="KIY94" s="239"/>
      <c r="KIZ94" s="239"/>
      <c r="KJA94" s="235"/>
      <c r="KJB94" s="231"/>
      <c r="KJC94" s="231"/>
      <c r="KJD94" s="224"/>
      <c r="KJE94" s="235"/>
      <c r="KJF94" s="236"/>
      <c r="KJG94" s="6"/>
      <c r="KJH94" s="6"/>
      <c r="KJI94" s="236"/>
      <c r="KJJ94" s="251"/>
      <c r="KJK94" s="255"/>
      <c r="KJL94" s="235"/>
      <c r="KJM94" s="235"/>
      <c r="KJN94" s="235"/>
      <c r="KJO94" s="99"/>
      <c r="KJP94" s="235"/>
      <c r="KJQ94" s="235"/>
      <c r="KJR94" s="235"/>
      <c r="KJS94" s="226"/>
      <c r="KJT94" s="248"/>
      <c r="KJU94" s="253"/>
      <c r="KJV94" s="228"/>
      <c r="KJW94" s="229"/>
      <c r="KJX94" s="239"/>
      <c r="KJY94" s="239"/>
      <c r="KJZ94" s="235"/>
      <c r="KKA94" s="231"/>
      <c r="KKB94" s="231"/>
      <c r="KKC94" s="224"/>
      <c r="KKD94" s="235"/>
      <c r="KKE94" s="236"/>
      <c r="KKF94" s="6"/>
      <c r="KKG94" s="6"/>
      <c r="KKH94" s="236"/>
      <c r="KKI94" s="251"/>
      <c r="KKJ94" s="255"/>
      <c r="KKK94" s="235"/>
      <c r="KKL94" s="235"/>
      <c r="KKM94" s="235"/>
      <c r="KKN94" s="99"/>
      <c r="KKO94" s="235"/>
      <c r="KKP94" s="235"/>
      <c r="KKQ94" s="235"/>
      <c r="KKR94" s="226"/>
      <c r="KKS94" s="248"/>
      <c r="KKT94" s="253"/>
      <c r="KKU94" s="228"/>
      <c r="KKV94" s="229"/>
      <c r="KKW94" s="239"/>
      <c r="KKX94" s="239"/>
      <c r="KKY94" s="235"/>
      <c r="KKZ94" s="231"/>
      <c r="KLA94" s="231"/>
      <c r="KLB94" s="224"/>
      <c r="KLC94" s="235"/>
      <c r="KLD94" s="236"/>
      <c r="KLE94" s="6"/>
      <c r="KLF94" s="6"/>
      <c r="KLG94" s="236"/>
      <c r="KLH94" s="251"/>
      <c r="KLI94" s="255"/>
      <c r="KLJ94" s="235"/>
      <c r="KLK94" s="235"/>
      <c r="KLL94" s="235"/>
      <c r="KLM94" s="99"/>
      <c r="KLN94" s="235"/>
      <c r="KLO94" s="235"/>
      <c r="KLP94" s="235"/>
      <c r="KLQ94" s="226"/>
      <c r="KLR94" s="248"/>
      <c r="KLS94" s="253"/>
      <c r="KLT94" s="228"/>
      <c r="KLU94" s="229"/>
      <c r="KLV94" s="239"/>
      <c r="KLW94" s="239"/>
      <c r="KLX94" s="235"/>
      <c r="KLY94" s="231"/>
      <c r="KLZ94" s="231"/>
      <c r="KMA94" s="224"/>
      <c r="KMB94" s="235"/>
      <c r="KMC94" s="236"/>
      <c r="KMD94" s="6"/>
      <c r="KME94" s="6"/>
      <c r="KMF94" s="236"/>
      <c r="KMG94" s="251"/>
      <c r="KMH94" s="255"/>
      <c r="KMI94" s="235"/>
      <c r="KMJ94" s="235"/>
      <c r="KMK94" s="235"/>
      <c r="KML94" s="99"/>
      <c r="KMM94" s="235"/>
      <c r="KMN94" s="235"/>
      <c r="KMO94" s="235"/>
      <c r="KMP94" s="226"/>
      <c r="KMQ94" s="248"/>
      <c r="KMR94" s="253"/>
      <c r="KMS94" s="228"/>
      <c r="KMT94" s="229"/>
      <c r="KMU94" s="239"/>
      <c r="KMV94" s="239"/>
      <c r="KMW94" s="235"/>
      <c r="KMX94" s="231"/>
      <c r="KMY94" s="231"/>
      <c r="KMZ94" s="224"/>
      <c r="KNA94" s="235"/>
      <c r="KNB94" s="236"/>
      <c r="KNC94" s="6"/>
      <c r="KND94" s="6"/>
      <c r="KNE94" s="236"/>
      <c r="KNF94" s="251"/>
      <c r="KNG94" s="255"/>
      <c r="KNH94" s="235"/>
      <c r="KNI94" s="235"/>
      <c r="KNJ94" s="235"/>
      <c r="KNK94" s="99"/>
      <c r="KNL94" s="235"/>
      <c r="KNM94" s="235"/>
      <c r="KNN94" s="235"/>
      <c r="KNO94" s="226"/>
      <c r="KNP94" s="248"/>
      <c r="KNQ94" s="253"/>
      <c r="KNR94" s="228"/>
      <c r="KNS94" s="229"/>
      <c r="KNT94" s="239"/>
      <c r="KNU94" s="239"/>
      <c r="KNV94" s="235"/>
      <c r="KNW94" s="231"/>
      <c r="KNX94" s="231"/>
      <c r="KNY94" s="224"/>
      <c r="KNZ94" s="235"/>
      <c r="KOA94" s="236"/>
      <c r="KOB94" s="6"/>
      <c r="KOC94" s="6"/>
      <c r="KOD94" s="236"/>
      <c r="KOE94" s="251"/>
      <c r="KOF94" s="255"/>
      <c r="KOG94" s="235"/>
      <c r="KOH94" s="235"/>
      <c r="KOI94" s="235"/>
      <c r="KOJ94" s="99"/>
      <c r="KOK94" s="235"/>
      <c r="KOL94" s="235"/>
      <c r="KOM94" s="235"/>
      <c r="KON94" s="226"/>
      <c r="KOO94" s="248"/>
      <c r="KOP94" s="253"/>
      <c r="KOQ94" s="228"/>
      <c r="KOR94" s="229"/>
      <c r="KOS94" s="239"/>
      <c r="KOT94" s="239"/>
      <c r="KOU94" s="235"/>
      <c r="KOV94" s="231"/>
      <c r="KOW94" s="231"/>
      <c r="KOX94" s="224"/>
      <c r="KOY94" s="235"/>
      <c r="KOZ94" s="236"/>
      <c r="KPA94" s="6"/>
      <c r="KPB94" s="6"/>
      <c r="KPC94" s="236"/>
      <c r="KPD94" s="251"/>
      <c r="KPE94" s="255"/>
      <c r="KPF94" s="235"/>
      <c r="KPG94" s="235"/>
      <c r="KPH94" s="235"/>
      <c r="KPI94" s="99"/>
      <c r="KPJ94" s="235"/>
      <c r="KPK94" s="235"/>
      <c r="KPL94" s="235"/>
      <c r="KPM94" s="226"/>
      <c r="KPN94" s="248"/>
      <c r="KPO94" s="253"/>
      <c r="KPP94" s="228"/>
      <c r="KPQ94" s="229"/>
      <c r="KPR94" s="239"/>
      <c r="KPS94" s="239"/>
      <c r="KPT94" s="235"/>
      <c r="KPU94" s="231"/>
      <c r="KPV94" s="231"/>
      <c r="KPW94" s="224"/>
      <c r="KPX94" s="235"/>
      <c r="KPY94" s="236"/>
      <c r="KPZ94" s="6"/>
      <c r="KQA94" s="6"/>
      <c r="KQB94" s="236"/>
      <c r="KQC94" s="251"/>
      <c r="KQD94" s="255"/>
      <c r="KQE94" s="235"/>
      <c r="KQF94" s="235"/>
      <c r="KQG94" s="235"/>
      <c r="KQH94" s="99"/>
      <c r="KQI94" s="235"/>
      <c r="KQJ94" s="235"/>
      <c r="KQK94" s="235"/>
      <c r="KQL94" s="226"/>
      <c r="KQM94" s="248"/>
      <c r="KQN94" s="253"/>
      <c r="KQO94" s="228"/>
      <c r="KQP94" s="229"/>
      <c r="KQQ94" s="239"/>
      <c r="KQR94" s="239"/>
      <c r="KQS94" s="235"/>
      <c r="KQT94" s="231"/>
      <c r="KQU94" s="231"/>
      <c r="KQV94" s="224"/>
      <c r="KQW94" s="235"/>
      <c r="KQX94" s="236"/>
      <c r="KQY94" s="6"/>
      <c r="KQZ94" s="6"/>
      <c r="KRA94" s="236"/>
      <c r="KRB94" s="251"/>
      <c r="KRC94" s="255"/>
      <c r="KRD94" s="235"/>
      <c r="KRE94" s="235"/>
      <c r="KRF94" s="235"/>
      <c r="KRG94" s="99"/>
      <c r="KRH94" s="235"/>
      <c r="KRI94" s="235"/>
      <c r="KRJ94" s="235"/>
      <c r="KRK94" s="226"/>
      <c r="KRL94" s="248"/>
      <c r="KRM94" s="253"/>
      <c r="KRN94" s="228"/>
      <c r="KRO94" s="229"/>
      <c r="KRP94" s="239"/>
      <c r="KRQ94" s="239"/>
      <c r="KRR94" s="235"/>
      <c r="KRS94" s="231"/>
      <c r="KRT94" s="231"/>
      <c r="KRU94" s="224"/>
      <c r="KRV94" s="235"/>
      <c r="KRW94" s="236"/>
      <c r="KRX94" s="6"/>
      <c r="KRY94" s="6"/>
      <c r="KRZ94" s="236"/>
      <c r="KSA94" s="251"/>
      <c r="KSB94" s="255"/>
      <c r="KSC94" s="235"/>
      <c r="KSD94" s="235"/>
      <c r="KSE94" s="235"/>
      <c r="KSF94" s="99"/>
      <c r="KSG94" s="235"/>
      <c r="KSH94" s="235"/>
      <c r="KSI94" s="235"/>
      <c r="KSJ94" s="226"/>
      <c r="KSK94" s="248"/>
      <c r="KSL94" s="253"/>
      <c r="KSM94" s="228"/>
      <c r="KSN94" s="229"/>
      <c r="KSO94" s="239"/>
      <c r="KSP94" s="239"/>
      <c r="KSQ94" s="235"/>
      <c r="KSR94" s="231"/>
      <c r="KSS94" s="231"/>
      <c r="KST94" s="224"/>
      <c r="KSU94" s="235"/>
      <c r="KSV94" s="236"/>
      <c r="KSW94" s="6"/>
      <c r="KSX94" s="6"/>
      <c r="KSY94" s="236"/>
      <c r="KSZ94" s="251"/>
      <c r="KTA94" s="255"/>
      <c r="KTB94" s="235"/>
      <c r="KTC94" s="235"/>
      <c r="KTD94" s="235"/>
      <c r="KTE94" s="99"/>
      <c r="KTF94" s="235"/>
      <c r="KTG94" s="235"/>
      <c r="KTH94" s="235"/>
      <c r="KTI94" s="226"/>
      <c r="KTJ94" s="248"/>
      <c r="KTK94" s="253"/>
      <c r="KTL94" s="228"/>
      <c r="KTM94" s="229"/>
      <c r="KTN94" s="239"/>
      <c r="KTO94" s="239"/>
      <c r="KTP94" s="235"/>
      <c r="KTQ94" s="231"/>
      <c r="KTR94" s="231"/>
      <c r="KTS94" s="224"/>
      <c r="KTT94" s="235"/>
      <c r="KTU94" s="236"/>
      <c r="KTV94" s="6"/>
      <c r="KTW94" s="6"/>
      <c r="KTX94" s="236"/>
      <c r="KTY94" s="251"/>
      <c r="KTZ94" s="255"/>
      <c r="KUA94" s="235"/>
      <c r="KUB94" s="235"/>
      <c r="KUC94" s="235"/>
      <c r="KUD94" s="99"/>
      <c r="KUE94" s="235"/>
      <c r="KUF94" s="235"/>
      <c r="KUG94" s="235"/>
      <c r="KUH94" s="226"/>
      <c r="KUI94" s="248"/>
      <c r="KUJ94" s="253"/>
      <c r="KUK94" s="228"/>
      <c r="KUL94" s="229"/>
      <c r="KUM94" s="239"/>
      <c r="KUN94" s="239"/>
      <c r="KUO94" s="235"/>
      <c r="KUP94" s="231"/>
      <c r="KUQ94" s="231"/>
      <c r="KUR94" s="224"/>
      <c r="KUS94" s="235"/>
      <c r="KUT94" s="236"/>
      <c r="KUU94" s="6"/>
      <c r="KUV94" s="6"/>
      <c r="KUW94" s="236"/>
      <c r="KUX94" s="251"/>
      <c r="KUY94" s="255"/>
      <c r="KUZ94" s="235"/>
      <c r="KVA94" s="235"/>
      <c r="KVB94" s="235"/>
      <c r="KVC94" s="99"/>
      <c r="KVD94" s="235"/>
      <c r="KVE94" s="235"/>
      <c r="KVF94" s="235"/>
      <c r="KVG94" s="226"/>
      <c r="KVH94" s="248"/>
      <c r="KVI94" s="253"/>
      <c r="KVJ94" s="228"/>
      <c r="KVK94" s="229"/>
      <c r="KVL94" s="239"/>
      <c r="KVM94" s="239"/>
      <c r="KVN94" s="235"/>
      <c r="KVO94" s="231"/>
      <c r="KVP94" s="231"/>
      <c r="KVQ94" s="224"/>
      <c r="KVR94" s="235"/>
      <c r="KVS94" s="236"/>
      <c r="KVT94" s="6"/>
      <c r="KVU94" s="6"/>
      <c r="KVV94" s="236"/>
      <c r="KVW94" s="251"/>
      <c r="KVX94" s="255"/>
      <c r="KVY94" s="235"/>
      <c r="KVZ94" s="235"/>
      <c r="KWA94" s="235"/>
      <c r="KWB94" s="99"/>
      <c r="KWC94" s="235"/>
      <c r="KWD94" s="235"/>
      <c r="KWE94" s="235"/>
      <c r="KWF94" s="226"/>
      <c r="KWG94" s="248"/>
      <c r="KWH94" s="253"/>
      <c r="KWI94" s="228"/>
      <c r="KWJ94" s="229"/>
      <c r="KWK94" s="239"/>
      <c r="KWL94" s="239"/>
      <c r="KWM94" s="235"/>
      <c r="KWN94" s="231"/>
      <c r="KWO94" s="231"/>
      <c r="KWP94" s="224"/>
      <c r="KWQ94" s="235"/>
      <c r="KWR94" s="236"/>
      <c r="KWS94" s="6"/>
      <c r="KWT94" s="6"/>
      <c r="KWU94" s="236"/>
      <c r="KWV94" s="251"/>
      <c r="KWW94" s="255"/>
      <c r="KWX94" s="235"/>
      <c r="KWY94" s="235"/>
      <c r="KWZ94" s="235"/>
      <c r="KXA94" s="99"/>
      <c r="KXB94" s="235"/>
      <c r="KXC94" s="235"/>
      <c r="KXD94" s="235"/>
      <c r="KXE94" s="226"/>
      <c r="KXF94" s="248"/>
      <c r="KXG94" s="253"/>
      <c r="KXH94" s="228"/>
      <c r="KXI94" s="229"/>
      <c r="KXJ94" s="239"/>
      <c r="KXK94" s="239"/>
      <c r="KXL94" s="235"/>
      <c r="KXM94" s="231"/>
      <c r="KXN94" s="231"/>
      <c r="KXO94" s="224"/>
      <c r="KXP94" s="235"/>
      <c r="KXQ94" s="236"/>
      <c r="KXR94" s="6"/>
      <c r="KXS94" s="6"/>
      <c r="KXT94" s="236"/>
      <c r="KXU94" s="251"/>
      <c r="KXV94" s="255"/>
      <c r="KXW94" s="235"/>
      <c r="KXX94" s="235"/>
      <c r="KXY94" s="235"/>
      <c r="KXZ94" s="99"/>
      <c r="KYA94" s="235"/>
      <c r="KYB94" s="235"/>
      <c r="KYC94" s="235"/>
      <c r="KYD94" s="226"/>
      <c r="KYE94" s="248"/>
      <c r="KYF94" s="253"/>
      <c r="KYG94" s="228"/>
      <c r="KYH94" s="229"/>
      <c r="KYI94" s="239"/>
      <c r="KYJ94" s="239"/>
      <c r="KYK94" s="235"/>
      <c r="KYL94" s="231"/>
      <c r="KYM94" s="231"/>
      <c r="KYN94" s="224"/>
      <c r="KYO94" s="235"/>
      <c r="KYP94" s="236"/>
      <c r="KYQ94" s="6"/>
      <c r="KYR94" s="6"/>
      <c r="KYS94" s="236"/>
      <c r="KYT94" s="251"/>
      <c r="KYU94" s="255"/>
      <c r="KYV94" s="235"/>
      <c r="KYW94" s="235"/>
      <c r="KYX94" s="235"/>
      <c r="KYY94" s="99"/>
      <c r="KYZ94" s="235"/>
      <c r="KZA94" s="235"/>
      <c r="KZB94" s="235"/>
      <c r="KZC94" s="226"/>
      <c r="KZD94" s="248"/>
      <c r="KZE94" s="253"/>
      <c r="KZF94" s="228"/>
      <c r="KZG94" s="229"/>
      <c r="KZH94" s="239"/>
      <c r="KZI94" s="239"/>
      <c r="KZJ94" s="235"/>
      <c r="KZK94" s="231"/>
      <c r="KZL94" s="231"/>
      <c r="KZM94" s="224"/>
      <c r="KZN94" s="235"/>
      <c r="KZO94" s="236"/>
      <c r="KZP94" s="6"/>
      <c r="KZQ94" s="6"/>
      <c r="KZR94" s="236"/>
      <c r="KZS94" s="251"/>
      <c r="KZT94" s="255"/>
      <c r="KZU94" s="235"/>
      <c r="KZV94" s="235"/>
      <c r="KZW94" s="235"/>
      <c r="KZX94" s="99"/>
      <c r="KZY94" s="235"/>
      <c r="KZZ94" s="235"/>
      <c r="LAA94" s="235"/>
      <c r="LAB94" s="226"/>
      <c r="LAC94" s="248"/>
      <c r="LAD94" s="253"/>
      <c r="LAE94" s="228"/>
      <c r="LAF94" s="229"/>
      <c r="LAG94" s="239"/>
      <c r="LAH94" s="239"/>
      <c r="LAI94" s="235"/>
      <c r="LAJ94" s="231"/>
      <c r="LAK94" s="231"/>
      <c r="LAL94" s="224"/>
      <c r="LAM94" s="235"/>
      <c r="LAN94" s="236"/>
      <c r="LAO94" s="6"/>
      <c r="LAP94" s="6"/>
      <c r="LAQ94" s="236"/>
      <c r="LAR94" s="251"/>
      <c r="LAS94" s="255"/>
      <c r="LAT94" s="235"/>
      <c r="LAU94" s="235"/>
      <c r="LAV94" s="235"/>
      <c r="LAW94" s="99"/>
      <c r="LAX94" s="235"/>
      <c r="LAY94" s="235"/>
      <c r="LAZ94" s="235"/>
      <c r="LBA94" s="226"/>
      <c r="LBB94" s="248"/>
      <c r="LBC94" s="253"/>
      <c r="LBD94" s="228"/>
      <c r="LBE94" s="229"/>
      <c r="LBF94" s="239"/>
      <c r="LBG94" s="239"/>
      <c r="LBH94" s="235"/>
      <c r="LBI94" s="231"/>
      <c r="LBJ94" s="231"/>
      <c r="LBK94" s="224"/>
      <c r="LBL94" s="235"/>
      <c r="LBM94" s="236"/>
      <c r="LBN94" s="6"/>
      <c r="LBO94" s="6"/>
      <c r="LBP94" s="236"/>
      <c r="LBQ94" s="251"/>
      <c r="LBR94" s="255"/>
      <c r="LBS94" s="235"/>
      <c r="LBT94" s="235"/>
      <c r="LBU94" s="235"/>
      <c r="LBV94" s="99"/>
      <c r="LBW94" s="235"/>
      <c r="LBX94" s="235"/>
      <c r="LBY94" s="235"/>
      <c r="LBZ94" s="226"/>
      <c r="LCA94" s="248"/>
      <c r="LCB94" s="253"/>
      <c r="LCC94" s="228"/>
      <c r="LCD94" s="229"/>
      <c r="LCE94" s="239"/>
      <c r="LCF94" s="239"/>
      <c r="LCG94" s="235"/>
      <c r="LCH94" s="231"/>
      <c r="LCI94" s="231"/>
      <c r="LCJ94" s="224"/>
      <c r="LCK94" s="235"/>
      <c r="LCL94" s="236"/>
      <c r="LCM94" s="6"/>
      <c r="LCN94" s="6"/>
      <c r="LCO94" s="236"/>
      <c r="LCP94" s="251"/>
      <c r="LCQ94" s="255"/>
      <c r="LCR94" s="235"/>
      <c r="LCS94" s="235"/>
      <c r="LCT94" s="235"/>
      <c r="LCU94" s="99"/>
      <c r="LCV94" s="235"/>
      <c r="LCW94" s="235"/>
      <c r="LCX94" s="235"/>
      <c r="LCY94" s="226"/>
      <c r="LCZ94" s="248"/>
      <c r="LDA94" s="253"/>
      <c r="LDB94" s="228"/>
      <c r="LDC94" s="229"/>
      <c r="LDD94" s="239"/>
      <c r="LDE94" s="239"/>
      <c r="LDF94" s="235"/>
      <c r="LDG94" s="231"/>
      <c r="LDH94" s="231"/>
      <c r="LDI94" s="224"/>
      <c r="LDJ94" s="235"/>
      <c r="LDK94" s="236"/>
      <c r="LDL94" s="6"/>
      <c r="LDM94" s="6"/>
      <c r="LDN94" s="236"/>
      <c r="LDO94" s="251"/>
      <c r="LDP94" s="255"/>
      <c r="LDQ94" s="235"/>
      <c r="LDR94" s="235"/>
      <c r="LDS94" s="235"/>
      <c r="LDT94" s="99"/>
      <c r="LDU94" s="235"/>
      <c r="LDV94" s="235"/>
      <c r="LDW94" s="235"/>
      <c r="LDX94" s="226"/>
      <c r="LDY94" s="248"/>
      <c r="LDZ94" s="253"/>
      <c r="LEA94" s="228"/>
      <c r="LEB94" s="229"/>
      <c r="LEC94" s="239"/>
      <c r="LED94" s="239"/>
      <c r="LEE94" s="235"/>
      <c r="LEF94" s="231"/>
      <c r="LEG94" s="231"/>
      <c r="LEH94" s="224"/>
      <c r="LEI94" s="235"/>
      <c r="LEJ94" s="236"/>
      <c r="LEK94" s="6"/>
      <c r="LEL94" s="6"/>
      <c r="LEM94" s="236"/>
      <c r="LEN94" s="251"/>
      <c r="LEO94" s="255"/>
      <c r="LEP94" s="235"/>
      <c r="LEQ94" s="235"/>
      <c r="LER94" s="235"/>
      <c r="LES94" s="99"/>
      <c r="LET94" s="235"/>
      <c r="LEU94" s="235"/>
      <c r="LEV94" s="235"/>
      <c r="LEW94" s="226"/>
      <c r="LEX94" s="248"/>
      <c r="LEY94" s="253"/>
      <c r="LEZ94" s="228"/>
      <c r="LFA94" s="229"/>
      <c r="LFB94" s="239"/>
      <c r="LFC94" s="239"/>
      <c r="LFD94" s="235"/>
      <c r="LFE94" s="231"/>
      <c r="LFF94" s="231"/>
      <c r="LFG94" s="224"/>
      <c r="LFH94" s="235"/>
      <c r="LFI94" s="236"/>
      <c r="LFJ94" s="6"/>
      <c r="LFK94" s="6"/>
      <c r="LFL94" s="236"/>
      <c r="LFM94" s="251"/>
      <c r="LFN94" s="255"/>
      <c r="LFO94" s="235"/>
      <c r="LFP94" s="235"/>
      <c r="LFQ94" s="235"/>
      <c r="LFR94" s="99"/>
      <c r="LFS94" s="235"/>
      <c r="LFT94" s="235"/>
      <c r="LFU94" s="235"/>
      <c r="LFV94" s="226"/>
      <c r="LFW94" s="248"/>
      <c r="LFX94" s="253"/>
      <c r="LFY94" s="228"/>
      <c r="LFZ94" s="229"/>
      <c r="LGA94" s="239"/>
      <c r="LGB94" s="239"/>
      <c r="LGC94" s="235"/>
      <c r="LGD94" s="231"/>
      <c r="LGE94" s="231"/>
      <c r="LGF94" s="224"/>
      <c r="LGG94" s="235"/>
      <c r="LGH94" s="236"/>
      <c r="LGI94" s="6"/>
      <c r="LGJ94" s="6"/>
      <c r="LGK94" s="236"/>
      <c r="LGL94" s="251"/>
      <c r="LGM94" s="255"/>
      <c r="LGN94" s="235"/>
      <c r="LGO94" s="235"/>
      <c r="LGP94" s="235"/>
      <c r="LGQ94" s="99"/>
      <c r="LGR94" s="235"/>
      <c r="LGS94" s="235"/>
      <c r="LGT94" s="235"/>
      <c r="LGU94" s="226"/>
      <c r="LGV94" s="248"/>
      <c r="LGW94" s="253"/>
      <c r="LGX94" s="228"/>
      <c r="LGY94" s="229"/>
      <c r="LGZ94" s="239"/>
      <c r="LHA94" s="239"/>
      <c r="LHB94" s="235"/>
      <c r="LHC94" s="231"/>
      <c r="LHD94" s="231"/>
      <c r="LHE94" s="224"/>
      <c r="LHF94" s="235"/>
      <c r="LHG94" s="236"/>
      <c r="LHH94" s="6"/>
      <c r="LHI94" s="6"/>
      <c r="LHJ94" s="236"/>
      <c r="LHK94" s="251"/>
      <c r="LHL94" s="255"/>
      <c r="LHM94" s="235"/>
      <c r="LHN94" s="235"/>
      <c r="LHO94" s="235"/>
      <c r="LHP94" s="99"/>
      <c r="LHQ94" s="235"/>
      <c r="LHR94" s="235"/>
      <c r="LHS94" s="235"/>
      <c r="LHT94" s="226"/>
      <c r="LHU94" s="248"/>
      <c r="LHV94" s="253"/>
      <c r="LHW94" s="228"/>
      <c r="LHX94" s="229"/>
      <c r="LHY94" s="239"/>
      <c r="LHZ94" s="239"/>
      <c r="LIA94" s="235"/>
      <c r="LIB94" s="231"/>
      <c r="LIC94" s="231"/>
      <c r="LID94" s="224"/>
      <c r="LIE94" s="235"/>
      <c r="LIF94" s="236"/>
      <c r="LIG94" s="6"/>
      <c r="LIH94" s="6"/>
      <c r="LII94" s="236"/>
      <c r="LIJ94" s="251"/>
      <c r="LIK94" s="255"/>
      <c r="LIL94" s="235"/>
      <c r="LIM94" s="235"/>
      <c r="LIN94" s="235"/>
      <c r="LIO94" s="99"/>
      <c r="LIP94" s="235"/>
      <c r="LIQ94" s="235"/>
      <c r="LIR94" s="235"/>
      <c r="LIS94" s="226"/>
      <c r="LIT94" s="248"/>
      <c r="LIU94" s="253"/>
      <c r="LIV94" s="228"/>
      <c r="LIW94" s="229"/>
      <c r="LIX94" s="239"/>
      <c r="LIY94" s="239"/>
      <c r="LIZ94" s="235"/>
      <c r="LJA94" s="231"/>
      <c r="LJB94" s="231"/>
      <c r="LJC94" s="224"/>
      <c r="LJD94" s="235"/>
      <c r="LJE94" s="236"/>
      <c r="LJF94" s="6"/>
      <c r="LJG94" s="6"/>
      <c r="LJH94" s="236"/>
      <c r="LJI94" s="251"/>
      <c r="LJJ94" s="255"/>
      <c r="LJK94" s="235"/>
      <c r="LJL94" s="235"/>
      <c r="LJM94" s="235"/>
      <c r="LJN94" s="99"/>
      <c r="LJO94" s="235"/>
      <c r="LJP94" s="235"/>
      <c r="LJQ94" s="235"/>
      <c r="LJR94" s="226"/>
      <c r="LJS94" s="248"/>
      <c r="LJT94" s="253"/>
      <c r="LJU94" s="228"/>
      <c r="LJV94" s="229"/>
      <c r="LJW94" s="239"/>
      <c r="LJX94" s="239"/>
      <c r="LJY94" s="235"/>
      <c r="LJZ94" s="231"/>
      <c r="LKA94" s="231"/>
      <c r="LKB94" s="224"/>
      <c r="LKC94" s="235"/>
      <c r="LKD94" s="236"/>
      <c r="LKE94" s="6"/>
      <c r="LKF94" s="6"/>
      <c r="LKG94" s="236"/>
      <c r="LKH94" s="251"/>
      <c r="LKI94" s="255"/>
      <c r="LKJ94" s="235"/>
      <c r="LKK94" s="235"/>
      <c r="LKL94" s="235"/>
      <c r="LKM94" s="99"/>
      <c r="LKN94" s="235"/>
      <c r="LKO94" s="235"/>
      <c r="LKP94" s="235"/>
      <c r="LKQ94" s="226"/>
      <c r="LKR94" s="248"/>
      <c r="LKS94" s="253"/>
      <c r="LKT94" s="228"/>
      <c r="LKU94" s="229"/>
      <c r="LKV94" s="239"/>
      <c r="LKW94" s="239"/>
      <c r="LKX94" s="235"/>
      <c r="LKY94" s="231"/>
      <c r="LKZ94" s="231"/>
      <c r="LLA94" s="224"/>
      <c r="LLB94" s="235"/>
      <c r="LLC94" s="236"/>
      <c r="LLD94" s="6"/>
      <c r="LLE94" s="6"/>
      <c r="LLF94" s="236"/>
      <c r="LLG94" s="251"/>
      <c r="LLH94" s="255"/>
      <c r="LLI94" s="235"/>
      <c r="LLJ94" s="235"/>
      <c r="LLK94" s="235"/>
      <c r="LLL94" s="99"/>
      <c r="LLM94" s="235"/>
      <c r="LLN94" s="235"/>
      <c r="LLO94" s="235"/>
      <c r="LLP94" s="226"/>
      <c r="LLQ94" s="248"/>
      <c r="LLR94" s="253"/>
      <c r="LLS94" s="228"/>
      <c r="LLT94" s="229"/>
      <c r="LLU94" s="239"/>
      <c r="LLV94" s="239"/>
      <c r="LLW94" s="235"/>
      <c r="LLX94" s="231"/>
      <c r="LLY94" s="231"/>
      <c r="LLZ94" s="224"/>
      <c r="LMA94" s="235"/>
      <c r="LMB94" s="236"/>
      <c r="LMC94" s="6"/>
      <c r="LMD94" s="6"/>
      <c r="LME94" s="236"/>
      <c r="LMF94" s="251"/>
      <c r="LMG94" s="255"/>
      <c r="LMH94" s="235"/>
      <c r="LMI94" s="235"/>
      <c r="LMJ94" s="235"/>
      <c r="LMK94" s="99"/>
      <c r="LML94" s="235"/>
      <c r="LMM94" s="235"/>
      <c r="LMN94" s="235"/>
      <c r="LMO94" s="226"/>
      <c r="LMP94" s="248"/>
      <c r="LMQ94" s="253"/>
      <c r="LMR94" s="228"/>
      <c r="LMS94" s="229"/>
      <c r="LMT94" s="239"/>
      <c r="LMU94" s="239"/>
      <c r="LMV94" s="235"/>
      <c r="LMW94" s="231"/>
      <c r="LMX94" s="231"/>
      <c r="LMY94" s="224"/>
      <c r="LMZ94" s="235"/>
      <c r="LNA94" s="236"/>
      <c r="LNB94" s="6"/>
      <c r="LNC94" s="6"/>
      <c r="LND94" s="236"/>
      <c r="LNE94" s="251"/>
      <c r="LNF94" s="255"/>
      <c r="LNG94" s="235"/>
      <c r="LNH94" s="235"/>
      <c r="LNI94" s="235"/>
      <c r="LNJ94" s="99"/>
      <c r="LNK94" s="235"/>
      <c r="LNL94" s="235"/>
      <c r="LNM94" s="235"/>
      <c r="LNN94" s="226"/>
      <c r="LNO94" s="248"/>
      <c r="LNP94" s="253"/>
      <c r="LNQ94" s="228"/>
      <c r="LNR94" s="229"/>
      <c r="LNS94" s="239"/>
      <c r="LNT94" s="239"/>
      <c r="LNU94" s="235"/>
      <c r="LNV94" s="231"/>
      <c r="LNW94" s="231"/>
      <c r="LNX94" s="224"/>
      <c r="LNY94" s="235"/>
      <c r="LNZ94" s="236"/>
      <c r="LOA94" s="6"/>
      <c r="LOB94" s="6"/>
      <c r="LOC94" s="236"/>
      <c r="LOD94" s="251"/>
      <c r="LOE94" s="255"/>
      <c r="LOF94" s="235"/>
      <c r="LOG94" s="235"/>
      <c r="LOH94" s="235"/>
      <c r="LOI94" s="99"/>
      <c r="LOJ94" s="235"/>
      <c r="LOK94" s="235"/>
      <c r="LOL94" s="235"/>
      <c r="LOM94" s="226"/>
      <c r="LON94" s="248"/>
      <c r="LOO94" s="253"/>
      <c r="LOP94" s="228"/>
      <c r="LOQ94" s="229"/>
      <c r="LOR94" s="239"/>
      <c r="LOS94" s="239"/>
      <c r="LOT94" s="235"/>
      <c r="LOU94" s="231"/>
      <c r="LOV94" s="231"/>
      <c r="LOW94" s="224"/>
      <c r="LOX94" s="235"/>
      <c r="LOY94" s="236"/>
      <c r="LOZ94" s="6"/>
      <c r="LPA94" s="6"/>
      <c r="LPB94" s="236"/>
      <c r="LPC94" s="251"/>
      <c r="LPD94" s="255"/>
      <c r="LPE94" s="235"/>
      <c r="LPF94" s="235"/>
      <c r="LPG94" s="235"/>
      <c r="LPH94" s="99"/>
      <c r="LPI94" s="235"/>
      <c r="LPJ94" s="235"/>
      <c r="LPK94" s="235"/>
      <c r="LPL94" s="226"/>
      <c r="LPM94" s="248"/>
      <c r="LPN94" s="253"/>
      <c r="LPO94" s="228"/>
      <c r="LPP94" s="229"/>
      <c r="LPQ94" s="239"/>
      <c r="LPR94" s="239"/>
      <c r="LPS94" s="235"/>
      <c r="LPT94" s="231"/>
      <c r="LPU94" s="231"/>
      <c r="LPV94" s="224"/>
      <c r="LPW94" s="235"/>
      <c r="LPX94" s="236"/>
      <c r="LPY94" s="6"/>
      <c r="LPZ94" s="6"/>
      <c r="LQA94" s="236"/>
      <c r="LQB94" s="251"/>
      <c r="LQC94" s="255"/>
      <c r="LQD94" s="235"/>
      <c r="LQE94" s="235"/>
      <c r="LQF94" s="235"/>
      <c r="LQG94" s="99"/>
      <c r="LQH94" s="235"/>
      <c r="LQI94" s="235"/>
      <c r="LQJ94" s="235"/>
      <c r="LQK94" s="226"/>
      <c r="LQL94" s="248"/>
      <c r="LQM94" s="253"/>
      <c r="LQN94" s="228"/>
      <c r="LQO94" s="229"/>
      <c r="LQP94" s="239"/>
      <c r="LQQ94" s="239"/>
      <c r="LQR94" s="235"/>
      <c r="LQS94" s="231"/>
      <c r="LQT94" s="231"/>
      <c r="LQU94" s="224"/>
      <c r="LQV94" s="235"/>
      <c r="LQW94" s="236"/>
      <c r="LQX94" s="6"/>
      <c r="LQY94" s="6"/>
      <c r="LQZ94" s="236"/>
      <c r="LRA94" s="251"/>
      <c r="LRB94" s="255"/>
      <c r="LRC94" s="235"/>
      <c r="LRD94" s="235"/>
      <c r="LRE94" s="235"/>
      <c r="LRF94" s="99"/>
      <c r="LRG94" s="235"/>
      <c r="LRH94" s="235"/>
      <c r="LRI94" s="235"/>
      <c r="LRJ94" s="226"/>
      <c r="LRK94" s="248"/>
      <c r="LRL94" s="253"/>
      <c r="LRM94" s="228"/>
      <c r="LRN94" s="229"/>
      <c r="LRO94" s="239"/>
      <c r="LRP94" s="239"/>
      <c r="LRQ94" s="235"/>
      <c r="LRR94" s="231"/>
      <c r="LRS94" s="231"/>
      <c r="LRT94" s="224"/>
      <c r="LRU94" s="235"/>
      <c r="LRV94" s="236"/>
      <c r="LRW94" s="6"/>
      <c r="LRX94" s="6"/>
      <c r="LRY94" s="236"/>
      <c r="LRZ94" s="251"/>
      <c r="LSA94" s="255"/>
      <c r="LSB94" s="235"/>
      <c r="LSC94" s="235"/>
      <c r="LSD94" s="235"/>
      <c r="LSE94" s="99"/>
      <c r="LSF94" s="235"/>
      <c r="LSG94" s="235"/>
      <c r="LSH94" s="235"/>
      <c r="LSI94" s="226"/>
      <c r="LSJ94" s="248"/>
      <c r="LSK94" s="253"/>
      <c r="LSL94" s="228"/>
      <c r="LSM94" s="229"/>
      <c r="LSN94" s="239"/>
      <c r="LSO94" s="239"/>
      <c r="LSP94" s="235"/>
      <c r="LSQ94" s="231"/>
      <c r="LSR94" s="231"/>
      <c r="LSS94" s="224"/>
      <c r="LST94" s="235"/>
      <c r="LSU94" s="236"/>
      <c r="LSV94" s="6"/>
      <c r="LSW94" s="6"/>
      <c r="LSX94" s="236"/>
      <c r="LSY94" s="251"/>
      <c r="LSZ94" s="255"/>
      <c r="LTA94" s="235"/>
      <c r="LTB94" s="235"/>
      <c r="LTC94" s="235"/>
      <c r="LTD94" s="99"/>
      <c r="LTE94" s="235"/>
      <c r="LTF94" s="235"/>
      <c r="LTG94" s="235"/>
      <c r="LTH94" s="226"/>
      <c r="LTI94" s="248"/>
      <c r="LTJ94" s="253"/>
      <c r="LTK94" s="228"/>
      <c r="LTL94" s="229"/>
      <c r="LTM94" s="239"/>
      <c r="LTN94" s="239"/>
      <c r="LTO94" s="235"/>
      <c r="LTP94" s="231"/>
      <c r="LTQ94" s="231"/>
      <c r="LTR94" s="224"/>
      <c r="LTS94" s="235"/>
      <c r="LTT94" s="236"/>
      <c r="LTU94" s="6"/>
      <c r="LTV94" s="6"/>
      <c r="LTW94" s="236"/>
      <c r="LTX94" s="251"/>
      <c r="LTY94" s="255"/>
      <c r="LTZ94" s="235"/>
      <c r="LUA94" s="235"/>
      <c r="LUB94" s="235"/>
      <c r="LUC94" s="99"/>
      <c r="LUD94" s="235"/>
      <c r="LUE94" s="235"/>
      <c r="LUF94" s="235"/>
      <c r="LUG94" s="226"/>
      <c r="LUH94" s="248"/>
      <c r="LUI94" s="253"/>
      <c r="LUJ94" s="228"/>
      <c r="LUK94" s="229"/>
      <c r="LUL94" s="239"/>
      <c r="LUM94" s="239"/>
      <c r="LUN94" s="235"/>
      <c r="LUO94" s="231"/>
      <c r="LUP94" s="231"/>
      <c r="LUQ94" s="224"/>
      <c r="LUR94" s="235"/>
      <c r="LUS94" s="236"/>
      <c r="LUT94" s="6"/>
      <c r="LUU94" s="6"/>
      <c r="LUV94" s="236"/>
      <c r="LUW94" s="251"/>
      <c r="LUX94" s="255"/>
      <c r="LUY94" s="235"/>
      <c r="LUZ94" s="235"/>
      <c r="LVA94" s="235"/>
      <c r="LVB94" s="99"/>
      <c r="LVC94" s="235"/>
      <c r="LVD94" s="235"/>
      <c r="LVE94" s="235"/>
      <c r="LVF94" s="226"/>
      <c r="LVG94" s="248"/>
      <c r="LVH94" s="253"/>
      <c r="LVI94" s="228"/>
      <c r="LVJ94" s="229"/>
      <c r="LVK94" s="239"/>
      <c r="LVL94" s="239"/>
      <c r="LVM94" s="235"/>
      <c r="LVN94" s="231"/>
      <c r="LVO94" s="231"/>
      <c r="LVP94" s="224"/>
      <c r="LVQ94" s="235"/>
      <c r="LVR94" s="236"/>
      <c r="LVS94" s="6"/>
      <c r="LVT94" s="6"/>
      <c r="LVU94" s="236"/>
      <c r="LVV94" s="251"/>
      <c r="LVW94" s="255"/>
      <c r="LVX94" s="235"/>
      <c r="LVY94" s="235"/>
      <c r="LVZ94" s="235"/>
      <c r="LWA94" s="99"/>
      <c r="LWB94" s="235"/>
      <c r="LWC94" s="235"/>
      <c r="LWD94" s="235"/>
      <c r="LWE94" s="226"/>
      <c r="LWF94" s="248"/>
      <c r="LWG94" s="253"/>
      <c r="LWH94" s="228"/>
      <c r="LWI94" s="229"/>
      <c r="LWJ94" s="239"/>
      <c r="LWK94" s="239"/>
      <c r="LWL94" s="235"/>
      <c r="LWM94" s="231"/>
      <c r="LWN94" s="231"/>
      <c r="LWO94" s="224"/>
      <c r="LWP94" s="235"/>
      <c r="LWQ94" s="236"/>
      <c r="LWR94" s="6"/>
      <c r="LWS94" s="6"/>
      <c r="LWT94" s="236"/>
      <c r="LWU94" s="251"/>
      <c r="LWV94" s="255"/>
      <c r="LWW94" s="235"/>
      <c r="LWX94" s="235"/>
      <c r="LWY94" s="235"/>
      <c r="LWZ94" s="99"/>
      <c r="LXA94" s="235"/>
      <c r="LXB94" s="235"/>
      <c r="LXC94" s="235"/>
      <c r="LXD94" s="226"/>
      <c r="LXE94" s="248"/>
      <c r="LXF94" s="253"/>
      <c r="LXG94" s="228"/>
      <c r="LXH94" s="229"/>
      <c r="LXI94" s="239"/>
      <c r="LXJ94" s="239"/>
      <c r="LXK94" s="235"/>
      <c r="LXL94" s="231"/>
      <c r="LXM94" s="231"/>
      <c r="LXN94" s="224"/>
      <c r="LXO94" s="235"/>
      <c r="LXP94" s="236"/>
      <c r="LXQ94" s="6"/>
      <c r="LXR94" s="6"/>
      <c r="LXS94" s="236"/>
      <c r="LXT94" s="251"/>
      <c r="LXU94" s="255"/>
      <c r="LXV94" s="235"/>
      <c r="LXW94" s="235"/>
      <c r="LXX94" s="235"/>
      <c r="LXY94" s="99"/>
      <c r="LXZ94" s="235"/>
      <c r="LYA94" s="235"/>
      <c r="LYB94" s="235"/>
      <c r="LYC94" s="226"/>
      <c r="LYD94" s="248"/>
      <c r="LYE94" s="253"/>
      <c r="LYF94" s="228"/>
      <c r="LYG94" s="229"/>
      <c r="LYH94" s="239"/>
      <c r="LYI94" s="239"/>
      <c r="LYJ94" s="235"/>
      <c r="LYK94" s="231"/>
      <c r="LYL94" s="231"/>
      <c r="LYM94" s="224"/>
      <c r="LYN94" s="235"/>
      <c r="LYO94" s="236"/>
      <c r="LYP94" s="6"/>
      <c r="LYQ94" s="6"/>
      <c r="LYR94" s="236"/>
      <c r="LYS94" s="251"/>
      <c r="LYT94" s="255"/>
      <c r="LYU94" s="235"/>
      <c r="LYV94" s="235"/>
      <c r="LYW94" s="235"/>
      <c r="LYX94" s="99"/>
      <c r="LYY94" s="235"/>
      <c r="LYZ94" s="235"/>
      <c r="LZA94" s="235"/>
      <c r="LZB94" s="226"/>
      <c r="LZC94" s="248"/>
      <c r="LZD94" s="253"/>
      <c r="LZE94" s="228"/>
      <c r="LZF94" s="229"/>
      <c r="LZG94" s="239"/>
      <c r="LZH94" s="239"/>
      <c r="LZI94" s="235"/>
      <c r="LZJ94" s="231"/>
      <c r="LZK94" s="231"/>
      <c r="LZL94" s="224"/>
      <c r="LZM94" s="235"/>
      <c r="LZN94" s="236"/>
      <c r="LZO94" s="6"/>
      <c r="LZP94" s="6"/>
      <c r="LZQ94" s="236"/>
      <c r="LZR94" s="251"/>
      <c r="LZS94" s="255"/>
      <c r="LZT94" s="235"/>
      <c r="LZU94" s="235"/>
      <c r="LZV94" s="235"/>
      <c r="LZW94" s="99"/>
      <c r="LZX94" s="235"/>
      <c r="LZY94" s="235"/>
      <c r="LZZ94" s="235"/>
      <c r="MAA94" s="226"/>
      <c r="MAB94" s="248"/>
      <c r="MAC94" s="253"/>
      <c r="MAD94" s="228"/>
      <c r="MAE94" s="229"/>
      <c r="MAF94" s="239"/>
      <c r="MAG94" s="239"/>
      <c r="MAH94" s="235"/>
      <c r="MAI94" s="231"/>
      <c r="MAJ94" s="231"/>
      <c r="MAK94" s="224"/>
      <c r="MAL94" s="235"/>
      <c r="MAM94" s="236"/>
      <c r="MAN94" s="6"/>
      <c r="MAO94" s="6"/>
      <c r="MAP94" s="236"/>
      <c r="MAQ94" s="251"/>
      <c r="MAR94" s="255"/>
      <c r="MAS94" s="235"/>
      <c r="MAT94" s="235"/>
      <c r="MAU94" s="235"/>
      <c r="MAV94" s="99"/>
      <c r="MAW94" s="235"/>
      <c r="MAX94" s="235"/>
      <c r="MAY94" s="235"/>
      <c r="MAZ94" s="226"/>
      <c r="MBA94" s="248"/>
      <c r="MBB94" s="253"/>
      <c r="MBC94" s="228"/>
      <c r="MBD94" s="229"/>
      <c r="MBE94" s="239"/>
      <c r="MBF94" s="239"/>
      <c r="MBG94" s="235"/>
      <c r="MBH94" s="231"/>
      <c r="MBI94" s="231"/>
      <c r="MBJ94" s="224"/>
      <c r="MBK94" s="235"/>
      <c r="MBL94" s="236"/>
      <c r="MBM94" s="6"/>
      <c r="MBN94" s="6"/>
      <c r="MBO94" s="236"/>
      <c r="MBP94" s="251"/>
      <c r="MBQ94" s="255"/>
      <c r="MBR94" s="235"/>
      <c r="MBS94" s="235"/>
      <c r="MBT94" s="235"/>
      <c r="MBU94" s="99"/>
      <c r="MBV94" s="235"/>
      <c r="MBW94" s="235"/>
      <c r="MBX94" s="235"/>
      <c r="MBY94" s="226"/>
      <c r="MBZ94" s="248"/>
      <c r="MCA94" s="253"/>
      <c r="MCB94" s="228"/>
      <c r="MCC94" s="229"/>
      <c r="MCD94" s="239"/>
      <c r="MCE94" s="239"/>
      <c r="MCF94" s="235"/>
      <c r="MCG94" s="231"/>
      <c r="MCH94" s="231"/>
      <c r="MCI94" s="224"/>
      <c r="MCJ94" s="235"/>
      <c r="MCK94" s="236"/>
      <c r="MCL94" s="6"/>
      <c r="MCM94" s="6"/>
      <c r="MCN94" s="236"/>
      <c r="MCO94" s="251"/>
      <c r="MCP94" s="255"/>
      <c r="MCQ94" s="235"/>
      <c r="MCR94" s="235"/>
      <c r="MCS94" s="235"/>
      <c r="MCT94" s="99"/>
      <c r="MCU94" s="235"/>
      <c r="MCV94" s="235"/>
      <c r="MCW94" s="235"/>
      <c r="MCX94" s="226"/>
      <c r="MCY94" s="248"/>
      <c r="MCZ94" s="253"/>
      <c r="MDA94" s="228"/>
      <c r="MDB94" s="229"/>
      <c r="MDC94" s="239"/>
      <c r="MDD94" s="239"/>
      <c r="MDE94" s="235"/>
      <c r="MDF94" s="231"/>
      <c r="MDG94" s="231"/>
      <c r="MDH94" s="224"/>
      <c r="MDI94" s="235"/>
      <c r="MDJ94" s="236"/>
      <c r="MDK94" s="6"/>
      <c r="MDL94" s="6"/>
      <c r="MDM94" s="236"/>
      <c r="MDN94" s="251"/>
      <c r="MDO94" s="255"/>
      <c r="MDP94" s="235"/>
      <c r="MDQ94" s="235"/>
      <c r="MDR94" s="235"/>
      <c r="MDS94" s="99"/>
      <c r="MDT94" s="235"/>
      <c r="MDU94" s="235"/>
      <c r="MDV94" s="235"/>
      <c r="MDW94" s="226"/>
      <c r="MDX94" s="248"/>
      <c r="MDY94" s="253"/>
      <c r="MDZ94" s="228"/>
      <c r="MEA94" s="229"/>
      <c r="MEB94" s="239"/>
      <c r="MEC94" s="239"/>
      <c r="MED94" s="235"/>
      <c r="MEE94" s="231"/>
      <c r="MEF94" s="231"/>
      <c r="MEG94" s="224"/>
      <c r="MEH94" s="235"/>
      <c r="MEI94" s="236"/>
      <c r="MEJ94" s="6"/>
      <c r="MEK94" s="6"/>
      <c r="MEL94" s="236"/>
      <c r="MEM94" s="251"/>
      <c r="MEN94" s="255"/>
      <c r="MEO94" s="235"/>
      <c r="MEP94" s="235"/>
      <c r="MEQ94" s="235"/>
      <c r="MER94" s="99"/>
      <c r="MES94" s="235"/>
      <c r="MET94" s="235"/>
      <c r="MEU94" s="235"/>
      <c r="MEV94" s="226"/>
      <c r="MEW94" s="248"/>
      <c r="MEX94" s="253"/>
      <c r="MEY94" s="228"/>
      <c r="MEZ94" s="229"/>
      <c r="MFA94" s="239"/>
      <c r="MFB94" s="239"/>
      <c r="MFC94" s="235"/>
      <c r="MFD94" s="231"/>
      <c r="MFE94" s="231"/>
      <c r="MFF94" s="224"/>
      <c r="MFG94" s="235"/>
      <c r="MFH94" s="236"/>
      <c r="MFI94" s="6"/>
      <c r="MFJ94" s="6"/>
      <c r="MFK94" s="236"/>
      <c r="MFL94" s="251"/>
      <c r="MFM94" s="255"/>
      <c r="MFN94" s="235"/>
      <c r="MFO94" s="235"/>
      <c r="MFP94" s="235"/>
      <c r="MFQ94" s="99"/>
      <c r="MFR94" s="235"/>
      <c r="MFS94" s="235"/>
      <c r="MFT94" s="235"/>
      <c r="MFU94" s="226"/>
      <c r="MFV94" s="248"/>
      <c r="MFW94" s="253"/>
      <c r="MFX94" s="228"/>
      <c r="MFY94" s="229"/>
      <c r="MFZ94" s="239"/>
      <c r="MGA94" s="239"/>
      <c r="MGB94" s="235"/>
      <c r="MGC94" s="231"/>
      <c r="MGD94" s="231"/>
      <c r="MGE94" s="224"/>
      <c r="MGF94" s="235"/>
      <c r="MGG94" s="236"/>
      <c r="MGH94" s="6"/>
      <c r="MGI94" s="6"/>
      <c r="MGJ94" s="236"/>
      <c r="MGK94" s="251"/>
      <c r="MGL94" s="255"/>
      <c r="MGM94" s="235"/>
      <c r="MGN94" s="235"/>
      <c r="MGO94" s="235"/>
      <c r="MGP94" s="99"/>
      <c r="MGQ94" s="235"/>
      <c r="MGR94" s="235"/>
      <c r="MGS94" s="235"/>
      <c r="MGT94" s="226"/>
      <c r="MGU94" s="248"/>
      <c r="MGV94" s="253"/>
      <c r="MGW94" s="228"/>
      <c r="MGX94" s="229"/>
      <c r="MGY94" s="239"/>
      <c r="MGZ94" s="239"/>
      <c r="MHA94" s="235"/>
      <c r="MHB94" s="231"/>
      <c r="MHC94" s="231"/>
      <c r="MHD94" s="224"/>
      <c r="MHE94" s="235"/>
      <c r="MHF94" s="236"/>
      <c r="MHG94" s="6"/>
      <c r="MHH94" s="6"/>
      <c r="MHI94" s="236"/>
      <c r="MHJ94" s="251"/>
      <c r="MHK94" s="255"/>
      <c r="MHL94" s="235"/>
      <c r="MHM94" s="235"/>
      <c r="MHN94" s="235"/>
      <c r="MHO94" s="99"/>
      <c r="MHP94" s="235"/>
      <c r="MHQ94" s="235"/>
      <c r="MHR94" s="235"/>
      <c r="MHS94" s="226"/>
      <c r="MHT94" s="248"/>
      <c r="MHU94" s="253"/>
      <c r="MHV94" s="228"/>
      <c r="MHW94" s="229"/>
      <c r="MHX94" s="239"/>
      <c r="MHY94" s="239"/>
      <c r="MHZ94" s="235"/>
      <c r="MIA94" s="231"/>
      <c r="MIB94" s="231"/>
      <c r="MIC94" s="224"/>
      <c r="MID94" s="235"/>
      <c r="MIE94" s="236"/>
      <c r="MIF94" s="6"/>
      <c r="MIG94" s="6"/>
      <c r="MIH94" s="236"/>
      <c r="MII94" s="251"/>
      <c r="MIJ94" s="255"/>
      <c r="MIK94" s="235"/>
      <c r="MIL94" s="235"/>
      <c r="MIM94" s="235"/>
      <c r="MIN94" s="99"/>
      <c r="MIO94" s="235"/>
      <c r="MIP94" s="235"/>
      <c r="MIQ94" s="235"/>
      <c r="MIR94" s="226"/>
      <c r="MIS94" s="248"/>
      <c r="MIT94" s="253"/>
      <c r="MIU94" s="228"/>
      <c r="MIV94" s="229"/>
      <c r="MIW94" s="239"/>
      <c r="MIX94" s="239"/>
      <c r="MIY94" s="235"/>
      <c r="MIZ94" s="231"/>
      <c r="MJA94" s="231"/>
      <c r="MJB94" s="224"/>
      <c r="MJC94" s="235"/>
      <c r="MJD94" s="236"/>
      <c r="MJE94" s="6"/>
      <c r="MJF94" s="6"/>
      <c r="MJG94" s="236"/>
      <c r="MJH94" s="251"/>
      <c r="MJI94" s="255"/>
      <c r="MJJ94" s="235"/>
      <c r="MJK94" s="235"/>
      <c r="MJL94" s="235"/>
      <c r="MJM94" s="99"/>
      <c r="MJN94" s="235"/>
      <c r="MJO94" s="235"/>
      <c r="MJP94" s="235"/>
      <c r="MJQ94" s="226"/>
      <c r="MJR94" s="248"/>
      <c r="MJS94" s="253"/>
      <c r="MJT94" s="228"/>
      <c r="MJU94" s="229"/>
      <c r="MJV94" s="239"/>
      <c r="MJW94" s="239"/>
      <c r="MJX94" s="235"/>
      <c r="MJY94" s="231"/>
      <c r="MJZ94" s="231"/>
      <c r="MKA94" s="224"/>
      <c r="MKB94" s="235"/>
      <c r="MKC94" s="236"/>
      <c r="MKD94" s="6"/>
      <c r="MKE94" s="6"/>
      <c r="MKF94" s="236"/>
      <c r="MKG94" s="251"/>
      <c r="MKH94" s="255"/>
      <c r="MKI94" s="235"/>
      <c r="MKJ94" s="235"/>
      <c r="MKK94" s="235"/>
      <c r="MKL94" s="99"/>
      <c r="MKM94" s="235"/>
      <c r="MKN94" s="235"/>
      <c r="MKO94" s="235"/>
      <c r="MKP94" s="226"/>
      <c r="MKQ94" s="248"/>
      <c r="MKR94" s="253"/>
      <c r="MKS94" s="228"/>
      <c r="MKT94" s="229"/>
      <c r="MKU94" s="239"/>
      <c r="MKV94" s="239"/>
      <c r="MKW94" s="235"/>
      <c r="MKX94" s="231"/>
      <c r="MKY94" s="231"/>
      <c r="MKZ94" s="224"/>
      <c r="MLA94" s="235"/>
      <c r="MLB94" s="236"/>
      <c r="MLC94" s="6"/>
      <c r="MLD94" s="6"/>
      <c r="MLE94" s="236"/>
      <c r="MLF94" s="251"/>
      <c r="MLG94" s="255"/>
      <c r="MLH94" s="235"/>
      <c r="MLI94" s="235"/>
      <c r="MLJ94" s="235"/>
      <c r="MLK94" s="99"/>
      <c r="MLL94" s="235"/>
      <c r="MLM94" s="235"/>
      <c r="MLN94" s="235"/>
      <c r="MLO94" s="226"/>
      <c r="MLP94" s="248"/>
      <c r="MLQ94" s="253"/>
      <c r="MLR94" s="228"/>
      <c r="MLS94" s="229"/>
      <c r="MLT94" s="239"/>
      <c r="MLU94" s="239"/>
      <c r="MLV94" s="235"/>
      <c r="MLW94" s="231"/>
      <c r="MLX94" s="231"/>
      <c r="MLY94" s="224"/>
      <c r="MLZ94" s="235"/>
      <c r="MMA94" s="236"/>
      <c r="MMB94" s="6"/>
      <c r="MMC94" s="6"/>
      <c r="MMD94" s="236"/>
      <c r="MME94" s="251"/>
      <c r="MMF94" s="255"/>
      <c r="MMG94" s="235"/>
      <c r="MMH94" s="235"/>
      <c r="MMI94" s="235"/>
      <c r="MMJ94" s="99"/>
      <c r="MMK94" s="235"/>
      <c r="MML94" s="235"/>
      <c r="MMM94" s="235"/>
      <c r="MMN94" s="226"/>
      <c r="MMO94" s="248"/>
      <c r="MMP94" s="253"/>
      <c r="MMQ94" s="228"/>
      <c r="MMR94" s="229"/>
      <c r="MMS94" s="239"/>
      <c r="MMT94" s="239"/>
      <c r="MMU94" s="235"/>
      <c r="MMV94" s="231"/>
      <c r="MMW94" s="231"/>
      <c r="MMX94" s="224"/>
      <c r="MMY94" s="235"/>
      <c r="MMZ94" s="236"/>
      <c r="MNA94" s="6"/>
      <c r="MNB94" s="6"/>
      <c r="MNC94" s="236"/>
      <c r="MND94" s="251"/>
      <c r="MNE94" s="255"/>
      <c r="MNF94" s="235"/>
      <c r="MNG94" s="235"/>
      <c r="MNH94" s="235"/>
      <c r="MNI94" s="99"/>
      <c r="MNJ94" s="235"/>
      <c r="MNK94" s="235"/>
      <c r="MNL94" s="235"/>
      <c r="MNM94" s="226"/>
      <c r="MNN94" s="248"/>
      <c r="MNO94" s="253"/>
      <c r="MNP94" s="228"/>
      <c r="MNQ94" s="229"/>
      <c r="MNR94" s="239"/>
      <c r="MNS94" s="239"/>
      <c r="MNT94" s="235"/>
      <c r="MNU94" s="231"/>
      <c r="MNV94" s="231"/>
      <c r="MNW94" s="224"/>
      <c r="MNX94" s="235"/>
      <c r="MNY94" s="236"/>
      <c r="MNZ94" s="6"/>
      <c r="MOA94" s="6"/>
      <c r="MOB94" s="236"/>
      <c r="MOC94" s="251"/>
      <c r="MOD94" s="255"/>
      <c r="MOE94" s="235"/>
      <c r="MOF94" s="235"/>
      <c r="MOG94" s="235"/>
      <c r="MOH94" s="99"/>
      <c r="MOI94" s="235"/>
      <c r="MOJ94" s="235"/>
      <c r="MOK94" s="235"/>
      <c r="MOL94" s="226"/>
      <c r="MOM94" s="248"/>
      <c r="MON94" s="253"/>
      <c r="MOO94" s="228"/>
      <c r="MOP94" s="229"/>
      <c r="MOQ94" s="239"/>
      <c r="MOR94" s="239"/>
      <c r="MOS94" s="235"/>
      <c r="MOT94" s="231"/>
      <c r="MOU94" s="231"/>
      <c r="MOV94" s="224"/>
      <c r="MOW94" s="235"/>
      <c r="MOX94" s="236"/>
      <c r="MOY94" s="6"/>
      <c r="MOZ94" s="6"/>
      <c r="MPA94" s="236"/>
      <c r="MPB94" s="251"/>
      <c r="MPC94" s="255"/>
      <c r="MPD94" s="235"/>
      <c r="MPE94" s="235"/>
      <c r="MPF94" s="235"/>
      <c r="MPG94" s="99"/>
      <c r="MPH94" s="235"/>
      <c r="MPI94" s="235"/>
      <c r="MPJ94" s="235"/>
      <c r="MPK94" s="226"/>
      <c r="MPL94" s="248"/>
      <c r="MPM94" s="253"/>
      <c r="MPN94" s="228"/>
      <c r="MPO94" s="229"/>
      <c r="MPP94" s="239"/>
      <c r="MPQ94" s="239"/>
      <c r="MPR94" s="235"/>
      <c r="MPS94" s="231"/>
      <c r="MPT94" s="231"/>
      <c r="MPU94" s="224"/>
      <c r="MPV94" s="235"/>
      <c r="MPW94" s="236"/>
      <c r="MPX94" s="6"/>
      <c r="MPY94" s="6"/>
      <c r="MPZ94" s="236"/>
      <c r="MQA94" s="251"/>
      <c r="MQB94" s="255"/>
      <c r="MQC94" s="235"/>
      <c r="MQD94" s="235"/>
      <c r="MQE94" s="235"/>
      <c r="MQF94" s="99"/>
      <c r="MQG94" s="235"/>
      <c r="MQH94" s="235"/>
      <c r="MQI94" s="235"/>
      <c r="MQJ94" s="226"/>
      <c r="MQK94" s="248"/>
      <c r="MQL94" s="253"/>
      <c r="MQM94" s="228"/>
      <c r="MQN94" s="229"/>
      <c r="MQO94" s="239"/>
      <c r="MQP94" s="239"/>
      <c r="MQQ94" s="235"/>
      <c r="MQR94" s="231"/>
      <c r="MQS94" s="231"/>
      <c r="MQT94" s="224"/>
      <c r="MQU94" s="235"/>
      <c r="MQV94" s="236"/>
      <c r="MQW94" s="6"/>
      <c r="MQX94" s="6"/>
      <c r="MQY94" s="236"/>
      <c r="MQZ94" s="251"/>
      <c r="MRA94" s="255"/>
      <c r="MRB94" s="235"/>
      <c r="MRC94" s="235"/>
      <c r="MRD94" s="235"/>
      <c r="MRE94" s="99"/>
      <c r="MRF94" s="235"/>
      <c r="MRG94" s="235"/>
      <c r="MRH94" s="235"/>
      <c r="MRI94" s="226"/>
      <c r="MRJ94" s="248"/>
      <c r="MRK94" s="253"/>
      <c r="MRL94" s="228"/>
      <c r="MRM94" s="229"/>
      <c r="MRN94" s="239"/>
      <c r="MRO94" s="239"/>
      <c r="MRP94" s="235"/>
      <c r="MRQ94" s="231"/>
      <c r="MRR94" s="231"/>
      <c r="MRS94" s="224"/>
      <c r="MRT94" s="235"/>
      <c r="MRU94" s="236"/>
      <c r="MRV94" s="6"/>
      <c r="MRW94" s="6"/>
      <c r="MRX94" s="236"/>
      <c r="MRY94" s="251"/>
      <c r="MRZ94" s="255"/>
      <c r="MSA94" s="235"/>
      <c r="MSB94" s="235"/>
      <c r="MSC94" s="235"/>
      <c r="MSD94" s="99"/>
      <c r="MSE94" s="235"/>
      <c r="MSF94" s="235"/>
      <c r="MSG94" s="235"/>
      <c r="MSH94" s="226"/>
      <c r="MSI94" s="248"/>
      <c r="MSJ94" s="253"/>
      <c r="MSK94" s="228"/>
      <c r="MSL94" s="229"/>
      <c r="MSM94" s="239"/>
      <c r="MSN94" s="239"/>
      <c r="MSO94" s="235"/>
      <c r="MSP94" s="231"/>
      <c r="MSQ94" s="231"/>
      <c r="MSR94" s="224"/>
      <c r="MSS94" s="235"/>
      <c r="MST94" s="236"/>
      <c r="MSU94" s="6"/>
      <c r="MSV94" s="6"/>
      <c r="MSW94" s="236"/>
      <c r="MSX94" s="251"/>
      <c r="MSY94" s="255"/>
      <c r="MSZ94" s="235"/>
      <c r="MTA94" s="235"/>
      <c r="MTB94" s="235"/>
      <c r="MTC94" s="99"/>
      <c r="MTD94" s="235"/>
      <c r="MTE94" s="235"/>
      <c r="MTF94" s="235"/>
      <c r="MTG94" s="226"/>
      <c r="MTH94" s="248"/>
      <c r="MTI94" s="253"/>
      <c r="MTJ94" s="228"/>
      <c r="MTK94" s="229"/>
      <c r="MTL94" s="239"/>
      <c r="MTM94" s="239"/>
      <c r="MTN94" s="235"/>
      <c r="MTO94" s="231"/>
      <c r="MTP94" s="231"/>
      <c r="MTQ94" s="224"/>
      <c r="MTR94" s="235"/>
      <c r="MTS94" s="236"/>
      <c r="MTT94" s="6"/>
      <c r="MTU94" s="6"/>
      <c r="MTV94" s="236"/>
      <c r="MTW94" s="251"/>
      <c r="MTX94" s="255"/>
      <c r="MTY94" s="235"/>
      <c r="MTZ94" s="235"/>
      <c r="MUA94" s="235"/>
      <c r="MUB94" s="99"/>
      <c r="MUC94" s="235"/>
      <c r="MUD94" s="235"/>
      <c r="MUE94" s="235"/>
      <c r="MUF94" s="226"/>
      <c r="MUG94" s="248"/>
      <c r="MUH94" s="253"/>
      <c r="MUI94" s="228"/>
      <c r="MUJ94" s="229"/>
      <c r="MUK94" s="239"/>
      <c r="MUL94" s="239"/>
      <c r="MUM94" s="235"/>
      <c r="MUN94" s="231"/>
      <c r="MUO94" s="231"/>
      <c r="MUP94" s="224"/>
      <c r="MUQ94" s="235"/>
      <c r="MUR94" s="236"/>
      <c r="MUS94" s="6"/>
      <c r="MUT94" s="6"/>
      <c r="MUU94" s="236"/>
      <c r="MUV94" s="251"/>
      <c r="MUW94" s="255"/>
      <c r="MUX94" s="235"/>
      <c r="MUY94" s="235"/>
      <c r="MUZ94" s="235"/>
      <c r="MVA94" s="99"/>
      <c r="MVB94" s="235"/>
      <c r="MVC94" s="235"/>
      <c r="MVD94" s="235"/>
      <c r="MVE94" s="226"/>
      <c r="MVF94" s="248"/>
      <c r="MVG94" s="253"/>
      <c r="MVH94" s="228"/>
      <c r="MVI94" s="229"/>
      <c r="MVJ94" s="239"/>
      <c r="MVK94" s="239"/>
      <c r="MVL94" s="235"/>
      <c r="MVM94" s="231"/>
      <c r="MVN94" s="231"/>
      <c r="MVO94" s="224"/>
      <c r="MVP94" s="235"/>
      <c r="MVQ94" s="236"/>
      <c r="MVR94" s="6"/>
      <c r="MVS94" s="6"/>
      <c r="MVT94" s="236"/>
      <c r="MVU94" s="251"/>
      <c r="MVV94" s="255"/>
      <c r="MVW94" s="235"/>
      <c r="MVX94" s="235"/>
      <c r="MVY94" s="235"/>
      <c r="MVZ94" s="99"/>
      <c r="MWA94" s="235"/>
      <c r="MWB94" s="235"/>
      <c r="MWC94" s="235"/>
      <c r="MWD94" s="226"/>
      <c r="MWE94" s="248"/>
      <c r="MWF94" s="253"/>
      <c r="MWG94" s="228"/>
      <c r="MWH94" s="229"/>
      <c r="MWI94" s="239"/>
      <c r="MWJ94" s="239"/>
      <c r="MWK94" s="235"/>
      <c r="MWL94" s="231"/>
      <c r="MWM94" s="231"/>
      <c r="MWN94" s="224"/>
      <c r="MWO94" s="235"/>
      <c r="MWP94" s="236"/>
      <c r="MWQ94" s="6"/>
      <c r="MWR94" s="6"/>
      <c r="MWS94" s="236"/>
      <c r="MWT94" s="251"/>
      <c r="MWU94" s="255"/>
      <c r="MWV94" s="235"/>
      <c r="MWW94" s="235"/>
      <c r="MWX94" s="235"/>
      <c r="MWY94" s="99"/>
      <c r="MWZ94" s="235"/>
      <c r="MXA94" s="235"/>
      <c r="MXB94" s="235"/>
      <c r="MXC94" s="226"/>
      <c r="MXD94" s="248"/>
      <c r="MXE94" s="253"/>
      <c r="MXF94" s="228"/>
      <c r="MXG94" s="229"/>
      <c r="MXH94" s="239"/>
      <c r="MXI94" s="239"/>
      <c r="MXJ94" s="235"/>
      <c r="MXK94" s="231"/>
      <c r="MXL94" s="231"/>
      <c r="MXM94" s="224"/>
      <c r="MXN94" s="235"/>
      <c r="MXO94" s="236"/>
      <c r="MXP94" s="6"/>
      <c r="MXQ94" s="6"/>
      <c r="MXR94" s="236"/>
      <c r="MXS94" s="251"/>
      <c r="MXT94" s="255"/>
      <c r="MXU94" s="235"/>
      <c r="MXV94" s="235"/>
      <c r="MXW94" s="235"/>
      <c r="MXX94" s="99"/>
      <c r="MXY94" s="235"/>
      <c r="MXZ94" s="235"/>
      <c r="MYA94" s="235"/>
      <c r="MYB94" s="226"/>
      <c r="MYC94" s="248"/>
      <c r="MYD94" s="253"/>
      <c r="MYE94" s="228"/>
      <c r="MYF94" s="229"/>
      <c r="MYG94" s="239"/>
      <c r="MYH94" s="239"/>
      <c r="MYI94" s="235"/>
      <c r="MYJ94" s="231"/>
      <c r="MYK94" s="231"/>
      <c r="MYL94" s="224"/>
      <c r="MYM94" s="235"/>
      <c r="MYN94" s="236"/>
      <c r="MYO94" s="6"/>
      <c r="MYP94" s="6"/>
      <c r="MYQ94" s="236"/>
      <c r="MYR94" s="251"/>
      <c r="MYS94" s="255"/>
      <c r="MYT94" s="235"/>
      <c r="MYU94" s="235"/>
      <c r="MYV94" s="235"/>
      <c r="MYW94" s="99"/>
      <c r="MYX94" s="235"/>
      <c r="MYY94" s="235"/>
      <c r="MYZ94" s="235"/>
      <c r="MZA94" s="226"/>
      <c r="MZB94" s="248"/>
      <c r="MZC94" s="253"/>
      <c r="MZD94" s="228"/>
      <c r="MZE94" s="229"/>
      <c r="MZF94" s="239"/>
      <c r="MZG94" s="239"/>
      <c r="MZH94" s="235"/>
      <c r="MZI94" s="231"/>
      <c r="MZJ94" s="231"/>
      <c r="MZK94" s="224"/>
      <c r="MZL94" s="235"/>
      <c r="MZM94" s="236"/>
      <c r="MZN94" s="6"/>
      <c r="MZO94" s="6"/>
      <c r="MZP94" s="236"/>
      <c r="MZQ94" s="251"/>
      <c r="MZR94" s="255"/>
      <c r="MZS94" s="235"/>
      <c r="MZT94" s="235"/>
      <c r="MZU94" s="235"/>
      <c r="MZV94" s="99"/>
      <c r="MZW94" s="235"/>
      <c r="MZX94" s="235"/>
      <c r="MZY94" s="235"/>
      <c r="MZZ94" s="226"/>
      <c r="NAA94" s="248"/>
      <c r="NAB94" s="253"/>
      <c r="NAC94" s="228"/>
      <c r="NAD94" s="229"/>
      <c r="NAE94" s="239"/>
      <c r="NAF94" s="239"/>
      <c r="NAG94" s="235"/>
      <c r="NAH94" s="231"/>
      <c r="NAI94" s="231"/>
      <c r="NAJ94" s="224"/>
      <c r="NAK94" s="235"/>
      <c r="NAL94" s="236"/>
      <c r="NAM94" s="6"/>
      <c r="NAN94" s="6"/>
      <c r="NAO94" s="236"/>
      <c r="NAP94" s="251"/>
      <c r="NAQ94" s="255"/>
      <c r="NAR94" s="235"/>
      <c r="NAS94" s="235"/>
      <c r="NAT94" s="235"/>
      <c r="NAU94" s="99"/>
      <c r="NAV94" s="235"/>
      <c r="NAW94" s="235"/>
      <c r="NAX94" s="235"/>
      <c r="NAY94" s="226"/>
      <c r="NAZ94" s="248"/>
      <c r="NBA94" s="253"/>
      <c r="NBB94" s="228"/>
      <c r="NBC94" s="229"/>
      <c r="NBD94" s="239"/>
      <c r="NBE94" s="239"/>
      <c r="NBF94" s="235"/>
      <c r="NBG94" s="231"/>
      <c r="NBH94" s="231"/>
      <c r="NBI94" s="224"/>
      <c r="NBJ94" s="235"/>
      <c r="NBK94" s="236"/>
      <c r="NBL94" s="6"/>
      <c r="NBM94" s="6"/>
      <c r="NBN94" s="236"/>
      <c r="NBO94" s="251"/>
      <c r="NBP94" s="255"/>
      <c r="NBQ94" s="235"/>
      <c r="NBR94" s="235"/>
      <c r="NBS94" s="235"/>
      <c r="NBT94" s="99"/>
      <c r="NBU94" s="235"/>
      <c r="NBV94" s="235"/>
      <c r="NBW94" s="235"/>
      <c r="NBX94" s="226"/>
      <c r="NBY94" s="248"/>
      <c r="NBZ94" s="253"/>
      <c r="NCA94" s="228"/>
      <c r="NCB94" s="229"/>
      <c r="NCC94" s="239"/>
      <c r="NCD94" s="239"/>
      <c r="NCE94" s="235"/>
      <c r="NCF94" s="231"/>
      <c r="NCG94" s="231"/>
      <c r="NCH94" s="224"/>
      <c r="NCI94" s="235"/>
      <c r="NCJ94" s="236"/>
      <c r="NCK94" s="6"/>
      <c r="NCL94" s="6"/>
      <c r="NCM94" s="236"/>
      <c r="NCN94" s="251"/>
      <c r="NCO94" s="255"/>
      <c r="NCP94" s="235"/>
      <c r="NCQ94" s="235"/>
      <c r="NCR94" s="235"/>
      <c r="NCS94" s="99"/>
      <c r="NCT94" s="235"/>
      <c r="NCU94" s="235"/>
      <c r="NCV94" s="235"/>
      <c r="NCW94" s="226"/>
      <c r="NCX94" s="248"/>
      <c r="NCY94" s="253"/>
      <c r="NCZ94" s="228"/>
      <c r="NDA94" s="229"/>
      <c r="NDB94" s="239"/>
      <c r="NDC94" s="239"/>
      <c r="NDD94" s="235"/>
      <c r="NDE94" s="231"/>
      <c r="NDF94" s="231"/>
      <c r="NDG94" s="224"/>
      <c r="NDH94" s="235"/>
      <c r="NDI94" s="236"/>
      <c r="NDJ94" s="6"/>
      <c r="NDK94" s="6"/>
      <c r="NDL94" s="236"/>
      <c r="NDM94" s="251"/>
      <c r="NDN94" s="255"/>
      <c r="NDO94" s="235"/>
      <c r="NDP94" s="235"/>
      <c r="NDQ94" s="235"/>
      <c r="NDR94" s="99"/>
      <c r="NDS94" s="235"/>
      <c r="NDT94" s="235"/>
      <c r="NDU94" s="235"/>
      <c r="NDV94" s="226"/>
      <c r="NDW94" s="248"/>
      <c r="NDX94" s="253"/>
      <c r="NDY94" s="228"/>
      <c r="NDZ94" s="229"/>
      <c r="NEA94" s="239"/>
      <c r="NEB94" s="239"/>
      <c r="NEC94" s="235"/>
      <c r="NED94" s="231"/>
      <c r="NEE94" s="231"/>
      <c r="NEF94" s="224"/>
      <c r="NEG94" s="235"/>
      <c r="NEH94" s="236"/>
      <c r="NEI94" s="6"/>
      <c r="NEJ94" s="6"/>
      <c r="NEK94" s="236"/>
      <c r="NEL94" s="251"/>
      <c r="NEM94" s="255"/>
      <c r="NEN94" s="235"/>
      <c r="NEO94" s="235"/>
      <c r="NEP94" s="235"/>
      <c r="NEQ94" s="99"/>
      <c r="NER94" s="235"/>
      <c r="NES94" s="235"/>
      <c r="NET94" s="235"/>
      <c r="NEU94" s="226"/>
      <c r="NEV94" s="248"/>
      <c r="NEW94" s="253"/>
      <c r="NEX94" s="228"/>
      <c r="NEY94" s="229"/>
      <c r="NEZ94" s="239"/>
      <c r="NFA94" s="239"/>
      <c r="NFB94" s="235"/>
      <c r="NFC94" s="231"/>
      <c r="NFD94" s="231"/>
      <c r="NFE94" s="224"/>
      <c r="NFF94" s="235"/>
      <c r="NFG94" s="236"/>
      <c r="NFH94" s="6"/>
      <c r="NFI94" s="6"/>
      <c r="NFJ94" s="236"/>
      <c r="NFK94" s="251"/>
      <c r="NFL94" s="255"/>
      <c r="NFM94" s="235"/>
      <c r="NFN94" s="235"/>
      <c r="NFO94" s="235"/>
      <c r="NFP94" s="99"/>
      <c r="NFQ94" s="235"/>
      <c r="NFR94" s="235"/>
      <c r="NFS94" s="235"/>
      <c r="NFT94" s="226"/>
      <c r="NFU94" s="248"/>
      <c r="NFV94" s="253"/>
      <c r="NFW94" s="228"/>
      <c r="NFX94" s="229"/>
      <c r="NFY94" s="239"/>
      <c r="NFZ94" s="239"/>
      <c r="NGA94" s="235"/>
      <c r="NGB94" s="231"/>
      <c r="NGC94" s="231"/>
      <c r="NGD94" s="224"/>
      <c r="NGE94" s="235"/>
      <c r="NGF94" s="236"/>
      <c r="NGG94" s="6"/>
      <c r="NGH94" s="6"/>
      <c r="NGI94" s="236"/>
      <c r="NGJ94" s="251"/>
      <c r="NGK94" s="255"/>
      <c r="NGL94" s="235"/>
      <c r="NGM94" s="235"/>
      <c r="NGN94" s="235"/>
      <c r="NGO94" s="99"/>
      <c r="NGP94" s="235"/>
      <c r="NGQ94" s="235"/>
      <c r="NGR94" s="235"/>
      <c r="NGS94" s="226"/>
      <c r="NGT94" s="248"/>
      <c r="NGU94" s="253"/>
      <c r="NGV94" s="228"/>
      <c r="NGW94" s="229"/>
      <c r="NGX94" s="239"/>
      <c r="NGY94" s="239"/>
      <c r="NGZ94" s="235"/>
      <c r="NHA94" s="231"/>
      <c r="NHB94" s="231"/>
      <c r="NHC94" s="224"/>
      <c r="NHD94" s="235"/>
      <c r="NHE94" s="236"/>
      <c r="NHF94" s="6"/>
      <c r="NHG94" s="6"/>
      <c r="NHH94" s="236"/>
      <c r="NHI94" s="251"/>
      <c r="NHJ94" s="255"/>
      <c r="NHK94" s="235"/>
      <c r="NHL94" s="235"/>
      <c r="NHM94" s="235"/>
      <c r="NHN94" s="99"/>
      <c r="NHO94" s="235"/>
      <c r="NHP94" s="235"/>
      <c r="NHQ94" s="235"/>
      <c r="NHR94" s="226"/>
      <c r="NHS94" s="248"/>
      <c r="NHT94" s="253"/>
      <c r="NHU94" s="228"/>
      <c r="NHV94" s="229"/>
      <c r="NHW94" s="239"/>
      <c r="NHX94" s="239"/>
      <c r="NHY94" s="235"/>
      <c r="NHZ94" s="231"/>
      <c r="NIA94" s="231"/>
      <c r="NIB94" s="224"/>
      <c r="NIC94" s="235"/>
      <c r="NID94" s="236"/>
      <c r="NIE94" s="6"/>
      <c r="NIF94" s="6"/>
      <c r="NIG94" s="236"/>
      <c r="NIH94" s="251"/>
      <c r="NII94" s="255"/>
      <c r="NIJ94" s="235"/>
      <c r="NIK94" s="235"/>
      <c r="NIL94" s="235"/>
      <c r="NIM94" s="99"/>
      <c r="NIN94" s="235"/>
      <c r="NIO94" s="235"/>
      <c r="NIP94" s="235"/>
      <c r="NIQ94" s="226"/>
      <c r="NIR94" s="248"/>
      <c r="NIS94" s="253"/>
      <c r="NIT94" s="228"/>
      <c r="NIU94" s="229"/>
      <c r="NIV94" s="239"/>
      <c r="NIW94" s="239"/>
      <c r="NIX94" s="235"/>
      <c r="NIY94" s="231"/>
      <c r="NIZ94" s="231"/>
      <c r="NJA94" s="224"/>
      <c r="NJB94" s="235"/>
      <c r="NJC94" s="236"/>
      <c r="NJD94" s="6"/>
      <c r="NJE94" s="6"/>
      <c r="NJF94" s="236"/>
      <c r="NJG94" s="251"/>
      <c r="NJH94" s="255"/>
      <c r="NJI94" s="235"/>
      <c r="NJJ94" s="235"/>
      <c r="NJK94" s="235"/>
      <c r="NJL94" s="99"/>
      <c r="NJM94" s="235"/>
      <c r="NJN94" s="235"/>
      <c r="NJO94" s="235"/>
      <c r="NJP94" s="226"/>
      <c r="NJQ94" s="248"/>
      <c r="NJR94" s="253"/>
      <c r="NJS94" s="228"/>
      <c r="NJT94" s="229"/>
      <c r="NJU94" s="239"/>
      <c r="NJV94" s="239"/>
      <c r="NJW94" s="235"/>
      <c r="NJX94" s="231"/>
      <c r="NJY94" s="231"/>
      <c r="NJZ94" s="224"/>
      <c r="NKA94" s="235"/>
      <c r="NKB94" s="236"/>
      <c r="NKC94" s="6"/>
      <c r="NKD94" s="6"/>
      <c r="NKE94" s="236"/>
      <c r="NKF94" s="251"/>
      <c r="NKG94" s="255"/>
      <c r="NKH94" s="235"/>
      <c r="NKI94" s="235"/>
      <c r="NKJ94" s="235"/>
      <c r="NKK94" s="99"/>
      <c r="NKL94" s="235"/>
      <c r="NKM94" s="235"/>
      <c r="NKN94" s="235"/>
      <c r="NKO94" s="226"/>
      <c r="NKP94" s="248"/>
      <c r="NKQ94" s="253"/>
      <c r="NKR94" s="228"/>
      <c r="NKS94" s="229"/>
      <c r="NKT94" s="239"/>
      <c r="NKU94" s="239"/>
      <c r="NKV94" s="235"/>
      <c r="NKW94" s="231"/>
      <c r="NKX94" s="231"/>
      <c r="NKY94" s="224"/>
      <c r="NKZ94" s="235"/>
      <c r="NLA94" s="236"/>
      <c r="NLB94" s="6"/>
      <c r="NLC94" s="6"/>
      <c r="NLD94" s="236"/>
      <c r="NLE94" s="251"/>
      <c r="NLF94" s="255"/>
      <c r="NLG94" s="235"/>
      <c r="NLH94" s="235"/>
      <c r="NLI94" s="235"/>
      <c r="NLJ94" s="99"/>
      <c r="NLK94" s="235"/>
      <c r="NLL94" s="235"/>
      <c r="NLM94" s="235"/>
      <c r="NLN94" s="226"/>
      <c r="NLO94" s="248"/>
      <c r="NLP94" s="253"/>
      <c r="NLQ94" s="228"/>
      <c r="NLR94" s="229"/>
      <c r="NLS94" s="239"/>
      <c r="NLT94" s="239"/>
      <c r="NLU94" s="235"/>
      <c r="NLV94" s="231"/>
      <c r="NLW94" s="231"/>
      <c r="NLX94" s="224"/>
      <c r="NLY94" s="235"/>
      <c r="NLZ94" s="236"/>
      <c r="NMA94" s="6"/>
      <c r="NMB94" s="6"/>
      <c r="NMC94" s="236"/>
      <c r="NMD94" s="251"/>
      <c r="NME94" s="255"/>
      <c r="NMF94" s="235"/>
      <c r="NMG94" s="235"/>
      <c r="NMH94" s="235"/>
      <c r="NMI94" s="99"/>
      <c r="NMJ94" s="235"/>
      <c r="NMK94" s="235"/>
      <c r="NML94" s="235"/>
      <c r="NMM94" s="226"/>
      <c r="NMN94" s="248"/>
      <c r="NMO94" s="253"/>
      <c r="NMP94" s="228"/>
      <c r="NMQ94" s="229"/>
      <c r="NMR94" s="239"/>
      <c r="NMS94" s="239"/>
      <c r="NMT94" s="235"/>
      <c r="NMU94" s="231"/>
      <c r="NMV94" s="231"/>
      <c r="NMW94" s="224"/>
      <c r="NMX94" s="235"/>
      <c r="NMY94" s="236"/>
      <c r="NMZ94" s="6"/>
      <c r="NNA94" s="6"/>
      <c r="NNB94" s="236"/>
      <c r="NNC94" s="251"/>
      <c r="NND94" s="255"/>
      <c r="NNE94" s="235"/>
      <c r="NNF94" s="235"/>
      <c r="NNG94" s="235"/>
      <c r="NNH94" s="99"/>
      <c r="NNI94" s="235"/>
      <c r="NNJ94" s="235"/>
      <c r="NNK94" s="235"/>
      <c r="NNL94" s="226"/>
      <c r="NNM94" s="248"/>
      <c r="NNN94" s="253"/>
      <c r="NNO94" s="228"/>
      <c r="NNP94" s="229"/>
      <c r="NNQ94" s="239"/>
      <c r="NNR94" s="239"/>
      <c r="NNS94" s="235"/>
      <c r="NNT94" s="231"/>
      <c r="NNU94" s="231"/>
      <c r="NNV94" s="224"/>
      <c r="NNW94" s="235"/>
      <c r="NNX94" s="236"/>
      <c r="NNY94" s="6"/>
      <c r="NNZ94" s="6"/>
      <c r="NOA94" s="236"/>
      <c r="NOB94" s="251"/>
      <c r="NOC94" s="255"/>
      <c r="NOD94" s="235"/>
      <c r="NOE94" s="235"/>
      <c r="NOF94" s="235"/>
      <c r="NOG94" s="99"/>
      <c r="NOH94" s="235"/>
      <c r="NOI94" s="235"/>
      <c r="NOJ94" s="235"/>
      <c r="NOK94" s="226"/>
      <c r="NOL94" s="248"/>
      <c r="NOM94" s="253"/>
      <c r="NON94" s="228"/>
      <c r="NOO94" s="229"/>
      <c r="NOP94" s="239"/>
      <c r="NOQ94" s="239"/>
      <c r="NOR94" s="235"/>
      <c r="NOS94" s="231"/>
      <c r="NOT94" s="231"/>
      <c r="NOU94" s="224"/>
      <c r="NOV94" s="235"/>
      <c r="NOW94" s="236"/>
      <c r="NOX94" s="6"/>
      <c r="NOY94" s="6"/>
      <c r="NOZ94" s="236"/>
      <c r="NPA94" s="251"/>
      <c r="NPB94" s="255"/>
      <c r="NPC94" s="235"/>
      <c r="NPD94" s="235"/>
      <c r="NPE94" s="235"/>
      <c r="NPF94" s="99"/>
      <c r="NPG94" s="235"/>
      <c r="NPH94" s="235"/>
      <c r="NPI94" s="235"/>
      <c r="NPJ94" s="226"/>
      <c r="NPK94" s="248"/>
      <c r="NPL94" s="253"/>
      <c r="NPM94" s="228"/>
      <c r="NPN94" s="229"/>
      <c r="NPO94" s="239"/>
      <c r="NPP94" s="239"/>
      <c r="NPQ94" s="235"/>
      <c r="NPR94" s="231"/>
      <c r="NPS94" s="231"/>
      <c r="NPT94" s="224"/>
      <c r="NPU94" s="235"/>
      <c r="NPV94" s="236"/>
      <c r="NPW94" s="6"/>
      <c r="NPX94" s="6"/>
      <c r="NPY94" s="236"/>
      <c r="NPZ94" s="251"/>
      <c r="NQA94" s="255"/>
      <c r="NQB94" s="235"/>
      <c r="NQC94" s="235"/>
      <c r="NQD94" s="235"/>
      <c r="NQE94" s="99"/>
      <c r="NQF94" s="235"/>
      <c r="NQG94" s="235"/>
      <c r="NQH94" s="235"/>
      <c r="NQI94" s="226"/>
      <c r="NQJ94" s="248"/>
      <c r="NQK94" s="253"/>
      <c r="NQL94" s="228"/>
      <c r="NQM94" s="229"/>
      <c r="NQN94" s="239"/>
      <c r="NQO94" s="239"/>
      <c r="NQP94" s="235"/>
      <c r="NQQ94" s="231"/>
      <c r="NQR94" s="231"/>
      <c r="NQS94" s="224"/>
      <c r="NQT94" s="235"/>
      <c r="NQU94" s="236"/>
      <c r="NQV94" s="6"/>
      <c r="NQW94" s="6"/>
      <c r="NQX94" s="236"/>
      <c r="NQY94" s="251"/>
      <c r="NQZ94" s="255"/>
      <c r="NRA94" s="235"/>
      <c r="NRB94" s="235"/>
      <c r="NRC94" s="235"/>
      <c r="NRD94" s="99"/>
      <c r="NRE94" s="235"/>
      <c r="NRF94" s="235"/>
      <c r="NRG94" s="235"/>
      <c r="NRH94" s="226"/>
      <c r="NRI94" s="248"/>
      <c r="NRJ94" s="253"/>
      <c r="NRK94" s="228"/>
      <c r="NRL94" s="229"/>
      <c r="NRM94" s="239"/>
      <c r="NRN94" s="239"/>
      <c r="NRO94" s="235"/>
      <c r="NRP94" s="231"/>
      <c r="NRQ94" s="231"/>
      <c r="NRR94" s="224"/>
      <c r="NRS94" s="235"/>
      <c r="NRT94" s="236"/>
      <c r="NRU94" s="6"/>
      <c r="NRV94" s="6"/>
      <c r="NRW94" s="236"/>
      <c r="NRX94" s="251"/>
      <c r="NRY94" s="255"/>
      <c r="NRZ94" s="235"/>
      <c r="NSA94" s="235"/>
      <c r="NSB94" s="235"/>
      <c r="NSC94" s="99"/>
      <c r="NSD94" s="235"/>
      <c r="NSE94" s="235"/>
      <c r="NSF94" s="235"/>
      <c r="NSG94" s="226"/>
      <c r="NSH94" s="248"/>
      <c r="NSI94" s="253"/>
      <c r="NSJ94" s="228"/>
      <c r="NSK94" s="229"/>
      <c r="NSL94" s="239"/>
      <c r="NSM94" s="239"/>
      <c r="NSN94" s="235"/>
      <c r="NSO94" s="231"/>
      <c r="NSP94" s="231"/>
      <c r="NSQ94" s="224"/>
      <c r="NSR94" s="235"/>
      <c r="NSS94" s="236"/>
      <c r="NST94" s="6"/>
      <c r="NSU94" s="6"/>
      <c r="NSV94" s="236"/>
      <c r="NSW94" s="251"/>
      <c r="NSX94" s="255"/>
      <c r="NSY94" s="235"/>
      <c r="NSZ94" s="235"/>
      <c r="NTA94" s="235"/>
      <c r="NTB94" s="99"/>
      <c r="NTC94" s="235"/>
      <c r="NTD94" s="235"/>
      <c r="NTE94" s="235"/>
      <c r="NTF94" s="226"/>
      <c r="NTG94" s="248"/>
      <c r="NTH94" s="253"/>
      <c r="NTI94" s="228"/>
      <c r="NTJ94" s="229"/>
      <c r="NTK94" s="239"/>
      <c r="NTL94" s="239"/>
      <c r="NTM94" s="235"/>
      <c r="NTN94" s="231"/>
      <c r="NTO94" s="231"/>
      <c r="NTP94" s="224"/>
      <c r="NTQ94" s="235"/>
      <c r="NTR94" s="236"/>
      <c r="NTS94" s="6"/>
      <c r="NTT94" s="6"/>
      <c r="NTU94" s="236"/>
      <c r="NTV94" s="251"/>
      <c r="NTW94" s="255"/>
      <c r="NTX94" s="235"/>
      <c r="NTY94" s="235"/>
      <c r="NTZ94" s="235"/>
      <c r="NUA94" s="99"/>
      <c r="NUB94" s="235"/>
      <c r="NUC94" s="235"/>
      <c r="NUD94" s="235"/>
      <c r="NUE94" s="226"/>
      <c r="NUF94" s="248"/>
      <c r="NUG94" s="253"/>
      <c r="NUH94" s="228"/>
      <c r="NUI94" s="229"/>
      <c r="NUJ94" s="239"/>
      <c r="NUK94" s="239"/>
      <c r="NUL94" s="235"/>
      <c r="NUM94" s="231"/>
      <c r="NUN94" s="231"/>
      <c r="NUO94" s="224"/>
      <c r="NUP94" s="235"/>
      <c r="NUQ94" s="236"/>
      <c r="NUR94" s="6"/>
      <c r="NUS94" s="6"/>
      <c r="NUT94" s="236"/>
      <c r="NUU94" s="251"/>
      <c r="NUV94" s="255"/>
      <c r="NUW94" s="235"/>
      <c r="NUX94" s="235"/>
      <c r="NUY94" s="235"/>
      <c r="NUZ94" s="99"/>
      <c r="NVA94" s="235"/>
      <c r="NVB94" s="235"/>
      <c r="NVC94" s="235"/>
      <c r="NVD94" s="226"/>
      <c r="NVE94" s="248"/>
      <c r="NVF94" s="253"/>
      <c r="NVG94" s="228"/>
      <c r="NVH94" s="229"/>
      <c r="NVI94" s="239"/>
      <c r="NVJ94" s="239"/>
      <c r="NVK94" s="235"/>
      <c r="NVL94" s="231"/>
      <c r="NVM94" s="231"/>
      <c r="NVN94" s="224"/>
      <c r="NVO94" s="235"/>
      <c r="NVP94" s="236"/>
      <c r="NVQ94" s="6"/>
      <c r="NVR94" s="6"/>
      <c r="NVS94" s="236"/>
      <c r="NVT94" s="251"/>
      <c r="NVU94" s="255"/>
      <c r="NVV94" s="235"/>
      <c r="NVW94" s="235"/>
      <c r="NVX94" s="235"/>
      <c r="NVY94" s="99"/>
      <c r="NVZ94" s="235"/>
      <c r="NWA94" s="235"/>
      <c r="NWB94" s="235"/>
      <c r="NWC94" s="226"/>
      <c r="NWD94" s="248"/>
      <c r="NWE94" s="253"/>
      <c r="NWF94" s="228"/>
      <c r="NWG94" s="229"/>
      <c r="NWH94" s="239"/>
      <c r="NWI94" s="239"/>
      <c r="NWJ94" s="235"/>
      <c r="NWK94" s="231"/>
      <c r="NWL94" s="231"/>
      <c r="NWM94" s="224"/>
      <c r="NWN94" s="235"/>
      <c r="NWO94" s="236"/>
      <c r="NWP94" s="6"/>
      <c r="NWQ94" s="6"/>
      <c r="NWR94" s="236"/>
      <c r="NWS94" s="251"/>
      <c r="NWT94" s="255"/>
      <c r="NWU94" s="235"/>
      <c r="NWV94" s="235"/>
      <c r="NWW94" s="235"/>
      <c r="NWX94" s="99"/>
      <c r="NWY94" s="235"/>
      <c r="NWZ94" s="235"/>
      <c r="NXA94" s="235"/>
      <c r="NXB94" s="226"/>
      <c r="NXC94" s="248"/>
      <c r="NXD94" s="253"/>
      <c r="NXE94" s="228"/>
      <c r="NXF94" s="229"/>
      <c r="NXG94" s="239"/>
      <c r="NXH94" s="239"/>
      <c r="NXI94" s="235"/>
      <c r="NXJ94" s="231"/>
      <c r="NXK94" s="231"/>
      <c r="NXL94" s="224"/>
      <c r="NXM94" s="235"/>
      <c r="NXN94" s="236"/>
      <c r="NXO94" s="6"/>
      <c r="NXP94" s="6"/>
      <c r="NXQ94" s="236"/>
      <c r="NXR94" s="251"/>
      <c r="NXS94" s="255"/>
      <c r="NXT94" s="235"/>
      <c r="NXU94" s="235"/>
      <c r="NXV94" s="235"/>
      <c r="NXW94" s="99"/>
      <c r="NXX94" s="235"/>
      <c r="NXY94" s="235"/>
      <c r="NXZ94" s="235"/>
      <c r="NYA94" s="226"/>
      <c r="NYB94" s="248"/>
      <c r="NYC94" s="253"/>
      <c r="NYD94" s="228"/>
      <c r="NYE94" s="229"/>
      <c r="NYF94" s="239"/>
      <c r="NYG94" s="239"/>
      <c r="NYH94" s="235"/>
      <c r="NYI94" s="231"/>
      <c r="NYJ94" s="231"/>
      <c r="NYK94" s="224"/>
      <c r="NYL94" s="235"/>
      <c r="NYM94" s="236"/>
      <c r="NYN94" s="6"/>
      <c r="NYO94" s="6"/>
      <c r="NYP94" s="236"/>
      <c r="NYQ94" s="251"/>
      <c r="NYR94" s="255"/>
      <c r="NYS94" s="235"/>
      <c r="NYT94" s="235"/>
      <c r="NYU94" s="235"/>
      <c r="NYV94" s="99"/>
      <c r="NYW94" s="235"/>
      <c r="NYX94" s="235"/>
      <c r="NYY94" s="235"/>
      <c r="NYZ94" s="226"/>
      <c r="NZA94" s="248"/>
      <c r="NZB94" s="253"/>
      <c r="NZC94" s="228"/>
      <c r="NZD94" s="229"/>
      <c r="NZE94" s="239"/>
      <c r="NZF94" s="239"/>
      <c r="NZG94" s="235"/>
      <c r="NZH94" s="231"/>
      <c r="NZI94" s="231"/>
      <c r="NZJ94" s="224"/>
      <c r="NZK94" s="235"/>
      <c r="NZL94" s="236"/>
      <c r="NZM94" s="6"/>
      <c r="NZN94" s="6"/>
      <c r="NZO94" s="236"/>
      <c r="NZP94" s="251"/>
      <c r="NZQ94" s="255"/>
      <c r="NZR94" s="235"/>
      <c r="NZS94" s="235"/>
      <c r="NZT94" s="235"/>
      <c r="NZU94" s="99"/>
      <c r="NZV94" s="235"/>
      <c r="NZW94" s="235"/>
      <c r="NZX94" s="235"/>
      <c r="NZY94" s="226"/>
      <c r="NZZ94" s="248"/>
      <c r="OAA94" s="253"/>
      <c r="OAB94" s="228"/>
      <c r="OAC94" s="229"/>
      <c r="OAD94" s="239"/>
      <c r="OAE94" s="239"/>
      <c r="OAF94" s="235"/>
      <c r="OAG94" s="231"/>
      <c r="OAH94" s="231"/>
      <c r="OAI94" s="224"/>
      <c r="OAJ94" s="235"/>
      <c r="OAK94" s="236"/>
      <c r="OAL94" s="6"/>
      <c r="OAM94" s="6"/>
      <c r="OAN94" s="236"/>
      <c r="OAO94" s="251"/>
      <c r="OAP94" s="255"/>
      <c r="OAQ94" s="235"/>
      <c r="OAR94" s="235"/>
      <c r="OAS94" s="235"/>
      <c r="OAT94" s="99"/>
      <c r="OAU94" s="235"/>
      <c r="OAV94" s="235"/>
      <c r="OAW94" s="235"/>
      <c r="OAX94" s="226"/>
      <c r="OAY94" s="248"/>
      <c r="OAZ94" s="253"/>
      <c r="OBA94" s="228"/>
      <c r="OBB94" s="229"/>
      <c r="OBC94" s="239"/>
      <c r="OBD94" s="239"/>
      <c r="OBE94" s="235"/>
      <c r="OBF94" s="231"/>
      <c r="OBG94" s="231"/>
      <c r="OBH94" s="224"/>
      <c r="OBI94" s="235"/>
      <c r="OBJ94" s="236"/>
      <c r="OBK94" s="6"/>
      <c r="OBL94" s="6"/>
      <c r="OBM94" s="236"/>
      <c r="OBN94" s="251"/>
      <c r="OBO94" s="255"/>
      <c r="OBP94" s="235"/>
      <c r="OBQ94" s="235"/>
      <c r="OBR94" s="235"/>
      <c r="OBS94" s="99"/>
      <c r="OBT94" s="235"/>
      <c r="OBU94" s="235"/>
      <c r="OBV94" s="235"/>
      <c r="OBW94" s="226"/>
      <c r="OBX94" s="248"/>
      <c r="OBY94" s="253"/>
      <c r="OBZ94" s="228"/>
      <c r="OCA94" s="229"/>
      <c r="OCB94" s="239"/>
      <c r="OCC94" s="239"/>
      <c r="OCD94" s="235"/>
      <c r="OCE94" s="231"/>
      <c r="OCF94" s="231"/>
      <c r="OCG94" s="224"/>
      <c r="OCH94" s="235"/>
      <c r="OCI94" s="236"/>
      <c r="OCJ94" s="6"/>
      <c r="OCK94" s="6"/>
      <c r="OCL94" s="236"/>
      <c r="OCM94" s="251"/>
      <c r="OCN94" s="255"/>
      <c r="OCO94" s="235"/>
      <c r="OCP94" s="235"/>
      <c r="OCQ94" s="235"/>
      <c r="OCR94" s="99"/>
      <c r="OCS94" s="235"/>
      <c r="OCT94" s="235"/>
      <c r="OCU94" s="235"/>
      <c r="OCV94" s="226"/>
      <c r="OCW94" s="248"/>
      <c r="OCX94" s="253"/>
      <c r="OCY94" s="228"/>
      <c r="OCZ94" s="229"/>
      <c r="ODA94" s="239"/>
      <c r="ODB94" s="239"/>
      <c r="ODC94" s="235"/>
      <c r="ODD94" s="231"/>
      <c r="ODE94" s="231"/>
      <c r="ODF94" s="224"/>
      <c r="ODG94" s="235"/>
      <c r="ODH94" s="236"/>
      <c r="ODI94" s="6"/>
      <c r="ODJ94" s="6"/>
      <c r="ODK94" s="236"/>
      <c r="ODL94" s="251"/>
      <c r="ODM94" s="255"/>
      <c r="ODN94" s="235"/>
      <c r="ODO94" s="235"/>
      <c r="ODP94" s="235"/>
      <c r="ODQ94" s="99"/>
      <c r="ODR94" s="235"/>
      <c r="ODS94" s="235"/>
      <c r="ODT94" s="235"/>
      <c r="ODU94" s="226"/>
      <c r="ODV94" s="248"/>
      <c r="ODW94" s="253"/>
      <c r="ODX94" s="228"/>
      <c r="ODY94" s="229"/>
      <c r="ODZ94" s="239"/>
      <c r="OEA94" s="239"/>
      <c r="OEB94" s="235"/>
      <c r="OEC94" s="231"/>
      <c r="OED94" s="231"/>
      <c r="OEE94" s="224"/>
      <c r="OEF94" s="235"/>
      <c r="OEG94" s="236"/>
      <c r="OEH94" s="6"/>
      <c r="OEI94" s="6"/>
      <c r="OEJ94" s="236"/>
      <c r="OEK94" s="251"/>
      <c r="OEL94" s="255"/>
      <c r="OEM94" s="235"/>
      <c r="OEN94" s="235"/>
      <c r="OEO94" s="235"/>
      <c r="OEP94" s="99"/>
      <c r="OEQ94" s="235"/>
      <c r="OER94" s="235"/>
      <c r="OES94" s="235"/>
      <c r="OET94" s="226"/>
      <c r="OEU94" s="248"/>
      <c r="OEV94" s="253"/>
      <c r="OEW94" s="228"/>
      <c r="OEX94" s="229"/>
      <c r="OEY94" s="239"/>
      <c r="OEZ94" s="239"/>
      <c r="OFA94" s="235"/>
      <c r="OFB94" s="231"/>
      <c r="OFC94" s="231"/>
      <c r="OFD94" s="224"/>
      <c r="OFE94" s="235"/>
      <c r="OFF94" s="236"/>
      <c r="OFG94" s="6"/>
      <c r="OFH94" s="6"/>
      <c r="OFI94" s="236"/>
      <c r="OFJ94" s="251"/>
      <c r="OFK94" s="255"/>
      <c r="OFL94" s="235"/>
      <c r="OFM94" s="235"/>
      <c r="OFN94" s="235"/>
      <c r="OFO94" s="99"/>
      <c r="OFP94" s="235"/>
      <c r="OFQ94" s="235"/>
      <c r="OFR94" s="235"/>
      <c r="OFS94" s="226"/>
      <c r="OFT94" s="248"/>
      <c r="OFU94" s="253"/>
      <c r="OFV94" s="228"/>
      <c r="OFW94" s="229"/>
      <c r="OFX94" s="239"/>
      <c r="OFY94" s="239"/>
      <c r="OFZ94" s="235"/>
      <c r="OGA94" s="231"/>
      <c r="OGB94" s="231"/>
      <c r="OGC94" s="224"/>
      <c r="OGD94" s="235"/>
      <c r="OGE94" s="236"/>
      <c r="OGF94" s="6"/>
      <c r="OGG94" s="6"/>
      <c r="OGH94" s="236"/>
      <c r="OGI94" s="251"/>
      <c r="OGJ94" s="255"/>
      <c r="OGK94" s="235"/>
      <c r="OGL94" s="235"/>
      <c r="OGM94" s="235"/>
      <c r="OGN94" s="99"/>
      <c r="OGO94" s="235"/>
      <c r="OGP94" s="235"/>
      <c r="OGQ94" s="235"/>
      <c r="OGR94" s="226"/>
      <c r="OGS94" s="248"/>
      <c r="OGT94" s="253"/>
      <c r="OGU94" s="228"/>
      <c r="OGV94" s="229"/>
      <c r="OGW94" s="239"/>
      <c r="OGX94" s="239"/>
      <c r="OGY94" s="235"/>
      <c r="OGZ94" s="231"/>
      <c r="OHA94" s="231"/>
      <c r="OHB94" s="224"/>
      <c r="OHC94" s="235"/>
      <c r="OHD94" s="236"/>
      <c r="OHE94" s="6"/>
      <c r="OHF94" s="6"/>
      <c r="OHG94" s="236"/>
      <c r="OHH94" s="251"/>
      <c r="OHI94" s="255"/>
      <c r="OHJ94" s="235"/>
      <c r="OHK94" s="235"/>
      <c r="OHL94" s="235"/>
      <c r="OHM94" s="99"/>
      <c r="OHN94" s="235"/>
      <c r="OHO94" s="235"/>
      <c r="OHP94" s="235"/>
      <c r="OHQ94" s="226"/>
      <c r="OHR94" s="248"/>
      <c r="OHS94" s="253"/>
      <c r="OHT94" s="228"/>
      <c r="OHU94" s="229"/>
      <c r="OHV94" s="239"/>
      <c r="OHW94" s="239"/>
      <c r="OHX94" s="235"/>
      <c r="OHY94" s="231"/>
      <c r="OHZ94" s="231"/>
      <c r="OIA94" s="224"/>
      <c r="OIB94" s="235"/>
      <c r="OIC94" s="236"/>
      <c r="OID94" s="6"/>
      <c r="OIE94" s="6"/>
      <c r="OIF94" s="236"/>
      <c r="OIG94" s="251"/>
      <c r="OIH94" s="255"/>
      <c r="OII94" s="235"/>
      <c r="OIJ94" s="235"/>
      <c r="OIK94" s="235"/>
      <c r="OIL94" s="99"/>
      <c r="OIM94" s="235"/>
      <c r="OIN94" s="235"/>
      <c r="OIO94" s="235"/>
      <c r="OIP94" s="226"/>
      <c r="OIQ94" s="248"/>
      <c r="OIR94" s="253"/>
      <c r="OIS94" s="228"/>
      <c r="OIT94" s="229"/>
      <c r="OIU94" s="239"/>
      <c r="OIV94" s="239"/>
      <c r="OIW94" s="235"/>
      <c r="OIX94" s="231"/>
      <c r="OIY94" s="231"/>
      <c r="OIZ94" s="224"/>
      <c r="OJA94" s="235"/>
      <c r="OJB94" s="236"/>
      <c r="OJC94" s="6"/>
      <c r="OJD94" s="6"/>
      <c r="OJE94" s="236"/>
      <c r="OJF94" s="251"/>
      <c r="OJG94" s="255"/>
      <c r="OJH94" s="235"/>
      <c r="OJI94" s="235"/>
      <c r="OJJ94" s="235"/>
      <c r="OJK94" s="99"/>
      <c r="OJL94" s="235"/>
      <c r="OJM94" s="235"/>
      <c r="OJN94" s="235"/>
      <c r="OJO94" s="226"/>
      <c r="OJP94" s="248"/>
      <c r="OJQ94" s="253"/>
      <c r="OJR94" s="228"/>
      <c r="OJS94" s="229"/>
      <c r="OJT94" s="239"/>
      <c r="OJU94" s="239"/>
      <c r="OJV94" s="235"/>
      <c r="OJW94" s="231"/>
      <c r="OJX94" s="231"/>
      <c r="OJY94" s="224"/>
      <c r="OJZ94" s="235"/>
      <c r="OKA94" s="236"/>
      <c r="OKB94" s="6"/>
      <c r="OKC94" s="6"/>
      <c r="OKD94" s="236"/>
      <c r="OKE94" s="251"/>
      <c r="OKF94" s="255"/>
      <c r="OKG94" s="235"/>
      <c r="OKH94" s="235"/>
      <c r="OKI94" s="235"/>
      <c r="OKJ94" s="99"/>
      <c r="OKK94" s="235"/>
      <c r="OKL94" s="235"/>
      <c r="OKM94" s="235"/>
      <c r="OKN94" s="226"/>
      <c r="OKO94" s="248"/>
      <c r="OKP94" s="253"/>
      <c r="OKQ94" s="228"/>
      <c r="OKR94" s="229"/>
      <c r="OKS94" s="239"/>
      <c r="OKT94" s="239"/>
      <c r="OKU94" s="235"/>
      <c r="OKV94" s="231"/>
      <c r="OKW94" s="231"/>
      <c r="OKX94" s="224"/>
      <c r="OKY94" s="235"/>
      <c r="OKZ94" s="236"/>
      <c r="OLA94" s="6"/>
      <c r="OLB94" s="6"/>
      <c r="OLC94" s="236"/>
      <c r="OLD94" s="251"/>
      <c r="OLE94" s="255"/>
      <c r="OLF94" s="235"/>
      <c r="OLG94" s="235"/>
      <c r="OLH94" s="235"/>
      <c r="OLI94" s="99"/>
      <c r="OLJ94" s="235"/>
      <c r="OLK94" s="235"/>
      <c r="OLL94" s="235"/>
      <c r="OLM94" s="226"/>
      <c r="OLN94" s="248"/>
      <c r="OLO94" s="253"/>
      <c r="OLP94" s="228"/>
      <c r="OLQ94" s="229"/>
      <c r="OLR94" s="239"/>
      <c r="OLS94" s="239"/>
      <c r="OLT94" s="235"/>
      <c r="OLU94" s="231"/>
      <c r="OLV94" s="231"/>
      <c r="OLW94" s="224"/>
      <c r="OLX94" s="235"/>
      <c r="OLY94" s="236"/>
      <c r="OLZ94" s="6"/>
      <c r="OMA94" s="6"/>
      <c r="OMB94" s="236"/>
      <c r="OMC94" s="251"/>
      <c r="OMD94" s="255"/>
      <c r="OME94" s="235"/>
      <c r="OMF94" s="235"/>
      <c r="OMG94" s="235"/>
      <c r="OMH94" s="99"/>
      <c r="OMI94" s="235"/>
      <c r="OMJ94" s="235"/>
      <c r="OMK94" s="235"/>
      <c r="OML94" s="226"/>
      <c r="OMM94" s="248"/>
      <c r="OMN94" s="253"/>
      <c r="OMO94" s="228"/>
      <c r="OMP94" s="229"/>
      <c r="OMQ94" s="239"/>
      <c r="OMR94" s="239"/>
      <c r="OMS94" s="235"/>
      <c r="OMT94" s="231"/>
      <c r="OMU94" s="231"/>
      <c r="OMV94" s="224"/>
      <c r="OMW94" s="235"/>
      <c r="OMX94" s="236"/>
      <c r="OMY94" s="6"/>
      <c r="OMZ94" s="6"/>
      <c r="ONA94" s="236"/>
      <c r="ONB94" s="251"/>
      <c r="ONC94" s="255"/>
      <c r="OND94" s="235"/>
      <c r="ONE94" s="235"/>
      <c r="ONF94" s="235"/>
      <c r="ONG94" s="99"/>
      <c r="ONH94" s="235"/>
      <c r="ONI94" s="235"/>
      <c r="ONJ94" s="235"/>
      <c r="ONK94" s="226"/>
      <c r="ONL94" s="248"/>
      <c r="ONM94" s="253"/>
      <c r="ONN94" s="228"/>
      <c r="ONO94" s="229"/>
      <c r="ONP94" s="239"/>
      <c r="ONQ94" s="239"/>
      <c r="ONR94" s="235"/>
      <c r="ONS94" s="231"/>
      <c r="ONT94" s="231"/>
      <c r="ONU94" s="224"/>
      <c r="ONV94" s="235"/>
      <c r="ONW94" s="236"/>
      <c r="ONX94" s="6"/>
      <c r="ONY94" s="6"/>
      <c r="ONZ94" s="236"/>
      <c r="OOA94" s="251"/>
      <c r="OOB94" s="255"/>
      <c r="OOC94" s="235"/>
      <c r="OOD94" s="235"/>
      <c r="OOE94" s="235"/>
      <c r="OOF94" s="99"/>
      <c r="OOG94" s="235"/>
      <c r="OOH94" s="235"/>
      <c r="OOI94" s="235"/>
      <c r="OOJ94" s="226"/>
      <c r="OOK94" s="248"/>
      <c r="OOL94" s="253"/>
      <c r="OOM94" s="228"/>
      <c r="OON94" s="229"/>
      <c r="OOO94" s="239"/>
      <c r="OOP94" s="239"/>
      <c r="OOQ94" s="235"/>
      <c r="OOR94" s="231"/>
      <c r="OOS94" s="231"/>
      <c r="OOT94" s="224"/>
      <c r="OOU94" s="235"/>
      <c r="OOV94" s="236"/>
      <c r="OOW94" s="6"/>
      <c r="OOX94" s="6"/>
      <c r="OOY94" s="236"/>
      <c r="OOZ94" s="251"/>
      <c r="OPA94" s="255"/>
      <c r="OPB94" s="235"/>
      <c r="OPC94" s="235"/>
      <c r="OPD94" s="235"/>
      <c r="OPE94" s="99"/>
      <c r="OPF94" s="235"/>
      <c r="OPG94" s="235"/>
      <c r="OPH94" s="235"/>
      <c r="OPI94" s="226"/>
      <c r="OPJ94" s="248"/>
      <c r="OPK94" s="253"/>
      <c r="OPL94" s="228"/>
      <c r="OPM94" s="229"/>
      <c r="OPN94" s="239"/>
      <c r="OPO94" s="239"/>
      <c r="OPP94" s="235"/>
      <c r="OPQ94" s="231"/>
      <c r="OPR94" s="231"/>
      <c r="OPS94" s="224"/>
      <c r="OPT94" s="235"/>
      <c r="OPU94" s="236"/>
      <c r="OPV94" s="6"/>
      <c r="OPW94" s="6"/>
      <c r="OPX94" s="236"/>
      <c r="OPY94" s="251"/>
      <c r="OPZ94" s="255"/>
      <c r="OQA94" s="235"/>
      <c r="OQB94" s="235"/>
      <c r="OQC94" s="235"/>
      <c r="OQD94" s="99"/>
      <c r="OQE94" s="235"/>
      <c r="OQF94" s="235"/>
      <c r="OQG94" s="235"/>
      <c r="OQH94" s="226"/>
      <c r="OQI94" s="248"/>
      <c r="OQJ94" s="253"/>
      <c r="OQK94" s="228"/>
      <c r="OQL94" s="229"/>
      <c r="OQM94" s="239"/>
      <c r="OQN94" s="239"/>
      <c r="OQO94" s="235"/>
      <c r="OQP94" s="231"/>
      <c r="OQQ94" s="231"/>
      <c r="OQR94" s="224"/>
      <c r="OQS94" s="235"/>
      <c r="OQT94" s="236"/>
      <c r="OQU94" s="6"/>
      <c r="OQV94" s="6"/>
      <c r="OQW94" s="236"/>
      <c r="OQX94" s="251"/>
      <c r="OQY94" s="255"/>
      <c r="OQZ94" s="235"/>
      <c r="ORA94" s="235"/>
      <c r="ORB94" s="235"/>
      <c r="ORC94" s="99"/>
      <c r="ORD94" s="235"/>
      <c r="ORE94" s="235"/>
      <c r="ORF94" s="235"/>
      <c r="ORG94" s="226"/>
      <c r="ORH94" s="248"/>
      <c r="ORI94" s="253"/>
      <c r="ORJ94" s="228"/>
      <c r="ORK94" s="229"/>
      <c r="ORL94" s="239"/>
      <c r="ORM94" s="239"/>
      <c r="ORN94" s="235"/>
      <c r="ORO94" s="231"/>
      <c r="ORP94" s="231"/>
      <c r="ORQ94" s="224"/>
      <c r="ORR94" s="235"/>
      <c r="ORS94" s="236"/>
      <c r="ORT94" s="6"/>
      <c r="ORU94" s="6"/>
      <c r="ORV94" s="236"/>
      <c r="ORW94" s="251"/>
      <c r="ORX94" s="255"/>
      <c r="ORY94" s="235"/>
      <c r="ORZ94" s="235"/>
      <c r="OSA94" s="235"/>
      <c r="OSB94" s="99"/>
      <c r="OSC94" s="235"/>
      <c r="OSD94" s="235"/>
      <c r="OSE94" s="235"/>
      <c r="OSF94" s="226"/>
      <c r="OSG94" s="248"/>
      <c r="OSH94" s="253"/>
      <c r="OSI94" s="228"/>
      <c r="OSJ94" s="229"/>
      <c r="OSK94" s="239"/>
      <c r="OSL94" s="239"/>
      <c r="OSM94" s="235"/>
      <c r="OSN94" s="231"/>
      <c r="OSO94" s="231"/>
      <c r="OSP94" s="224"/>
      <c r="OSQ94" s="235"/>
      <c r="OSR94" s="236"/>
      <c r="OSS94" s="6"/>
      <c r="OST94" s="6"/>
      <c r="OSU94" s="236"/>
      <c r="OSV94" s="251"/>
      <c r="OSW94" s="255"/>
      <c r="OSX94" s="235"/>
      <c r="OSY94" s="235"/>
      <c r="OSZ94" s="235"/>
      <c r="OTA94" s="99"/>
      <c r="OTB94" s="235"/>
      <c r="OTC94" s="235"/>
      <c r="OTD94" s="235"/>
      <c r="OTE94" s="226"/>
      <c r="OTF94" s="248"/>
      <c r="OTG94" s="253"/>
      <c r="OTH94" s="228"/>
      <c r="OTI94" s="229"/>
      <c r="OTJ94" s="239"/>
      <c r="OTK94" s="239"/>
      <c r="OTL94" s="235"/>
      <c r="OTM94" s="231"/>
      <c r="OTN94" s="231"/>
      <c r="OTO94" s="224"/>
      <c r="OTP94" s="235"/>
      <c r="OTQ94" s="236"/>
      <c r="OTR94" s="6"/>
      <c r="OTS94" s="6"/>
      <c r="OTT94" s="236"/>
      <c r="OTU94" s="251"/>
      <c r="OTV94" s="255"/>
      <c r="OTW94" s="235"/>
      <c r="OTX94" s="235"/>
      <c r="OTY94" s="235"/>
      <c r="OTZ94" s="99"/>
      <c r="OUA94" s="235"/>
      <c r="OUB94" s="235"/>
      <c r="OUC94" s="235"/>
      <c r="OUD94" s="226"/>
      <c r="OUE94" s="248"/>
      <c r="OUF94" s="253"/>
      <c r="OUG94" s="228"/>
      <c r="OUH94" s="229"/>
      <c r="OUI94" s="239"/>
      <c r="OUJ94" s="239"/>
      <c r="OUK94" s="235"/>
      <c r="OUL94" s="231"/>
      <c r="OUM94" s="231"/>
      <c r="OUN94" s="224"/>
      <c r="OUO94" s="235"/>
      <c r="OUP94" s="236"/>
      <c r="OUQ94" s="6"/>
      <c r="OUR94" s="6"/>
      <c r="OUS94" s="236"/>
      <c r="OUT94" s="251"/>
      <c r="OUU94" s="255"/>
      <c r="OUV94" s="235"/>
      <c r="OUW94" s="235"/>
      <c r="OUX94" s="235"/>
      <c r="OUY94" s="99"/>
      <c r="OUZ94" s="235"/>
      <c r="OVA94" s="235"/>
      <c r="OVB94" s="235"/>
      <c r="OVC94" s="226"/>
      <c r="OVD94" s="248"/>
      <c r="OVE94" s="253"/>
      <c r="OVF94" s="228"/>
      <c r="OVG94" s="229"/>
      <c r="OVH94" s="239"/>
      <c r="OVI94" s="239"/>
      <c r="OVJ94" s="235"/>
      <c r="OVK94" s="231"/>
      <c r="OVL94" s="231"/>
      <c r="OVM94" s="224"/>
      <c r="OVN94" s="235"/>
      <c r="OVO94" s="236"/>
      <c r="OVP94" s="6"/>
      <c r="OVQ94" s="6"/>
      <c r="OVR94" s="236"/>
      <c r="OVS94" s="251"/>
      <c r="OVT94" s="255"/>
      <c r="OVU94" s="235"/>
      <c r="OVV94" s="235"/>
      <c r="OVW94" s="235"/>
      <c r="OVX94" s="99"/>
      <c r="OVY94" s="235"/>
      <c r="OVZ94" s="235"/>
      <c r="OWA94" s="235"/>
      <c r="OWB94" s="226"/>
      <c r="OWC94" s="248"/>
      <c r="OWD94" s="253"/>
      <c r="OWE94" s="228"/>
      <c r="OWF94" s="229"/>
      <c r="OWG94" s="239"/>
      <c r="OWH94" s="239"/>
      <c r="OWI94" s="235"/>
      <c r="OWJ94" s="231"/>
      <c r="OWK94" s="231"/>
      <c r="OWL94" s="224"/>
      <c r="OWM94" s="235"/>
      <c r="OWN94" s="236"/>
      <c r="OWO94" s="6"/>
      <c r="OWP94" s="6"/>
      <c r="OWQ94" s="236"/>
      <c r="OWR94" s="251"/>
      <c r="OWS94" s="255"/>
      <c r="OWT94" s="235"/>
      <c r="OWU94" s="235"/>
      <c r="OWV94" s="235"/>
      <c r="OWW94" s="99"/>
      <c r="OWX94" s="235"/>
      <c r="OWY94" s="235"/>
      <c r="OWZ94" s="235"/>
      <c r="OXA94" s="226"/>
      <c r="OXB94" s="248"/>
      <c r="OXC94" s="253"/>
      <c r="OXD94" s="228"/>
      <c r="OXE94" s="229"/>
      <c r="OXF94" s="239"/>
      <c r="OXG94" s="239"/>
      <c r="OXH94" s="235"/>
      <c r="OXI94" s="231"/>
      <c r="OXJ94" s="231"/>
      <c r="OXK94" s="224"/>
      <c r="OXL94" s="235"/>
      <c r="OXM94" s="236"/>
      <c r="OXN94" s="6"/>
      <c r="OXO94" s="6"/>
      <c r="OXP94" s="236"/>
      <c r="OXQ94" s="251"/>
      <c r="OXR94" s="255"/>
      <c r="OXS94" s="235"/>
      <c r="OXT94" s="235"/>
      <c r="OXU94" s="235"/>
      <c r="OXV94" s="99"/>
      <c r="OXW94" s="235"/>
      <c r="OXX94" s="235"/>
      <c r="OXY94" s="235"/>
      <c r="OXZ94" s="226"/>
      <c r="OYA94" s="248"/>
      <c r="OYB94" s="253"/>
      <c r="OYC94" s="228"/>
      <c r="OYD94" s="229"/>
      <c r="OYE94" s="239"/>
      <c r="OYF94" s="239"/>
      <c r="OYG94" s="235"/>
      <c r="OYH94" s="231"/>
      <c r="OYI94" s="231"/>
      <c r="OYJ94" s="224"/>
      <c r="OYK94" s="235"/>
      <c r="OYL94" s="236"/>
      <c r="OYM94" s="6"/>
      <c r="OYN94" s="6"/>
      <c r="OYO94" s="236"/>
      <c r="OYP94" s="251"/>
      <c r="OYQ94" s="255"/>
      <c r="OYR94" s="235"/>
      <c r="OYS94" s="235"/>
      <c r="OYT94" s="235"/>
      <c r="OYU94" s="99"/>
      <c r="OYV94" s="235"/>
      <c r="OYW94" s="235"/>
      <c r="OYX94" s="235"/>
      <c r="OYY94" s="226"/>
      <c r="OYZ94" s="248"/>
      <c r="OZA94" s="253"/>
      <c r="OZB94" s="228"/>
      <c r="OZC94" s="229"/>
      <c r="OZD94" s="239"/>
      <c r="OZE94" s="239"/>
      <c r="OZF94" s="235"/>
      <c r="OZG94" s="231"/>
      <c r="OZH94" s="231"/>
      <c r="OZI94" s="224"/>
      <c r="OZJ94" s="235"/>
      <c r="OZK94" s="236"/>
      <c r="OZL94" s="6"/>
      <c r="OZM94" s="6"/>
      <c r="OZN94" s="236"/>
      <c r="OZO94" s="251"/>
      <c r="OZP94" s="255"/>
      <c r="OZQ94" s="235"/>
      <c r="OZR94" s="235"/>
      <c r="OZS94" s="235"/>
      <c r="OZT94" s="99"/>
      <c r="OZU94" s="235"/>
      <c r="OZV94" s="235"/>
      <c r="OZW94" s="235"/>
      <c r="OZX94" s="226"/>
      <c r="OZY94" s="248"/>
      <c r="OZZ94" s="253"/>
      <c r="PAA94" s="228"/>
      <c r="PAB94" s="229"/>
      <c r="PAC94" s="239"/>
      <c r="PAD94" s="239"/>
      <c r="PAE94" s="235"/>
      <c r="PAF94" s="231"/>
      <c r="PAG94" s="231"/>
      <c r="PAH94" s="224"/>
      <c r="PAI94" s="235"/>
      <c r="PAJ94" s="236"/>
      <c r="PAK94" s="6"/>
      <c r="PAL94" s="6"/>
      <c r="PAM94" s="236"/>
      <c r="PAN94" s="251"/>
      <c r="PAO94" s="255"/>
      <c r="PAP94" s="235"/>
      <c r="PAQ94" s="235"/>
      <c r="PAR94" s="235"/>
      <c r="PAS94" s="99"/>
      <c r="PAT94" s="235"/>
      <c r="PAU94" s="235"/>
      <c r="PAV94" s="235"/>
      <c r="PAW94" s="226"/>
      <c r="PAX94" s="248"/>
      <c r="PAY94" s="253"/>
      <c r="PAZ94" s="228"/>
      <c r="PBA94" s="229"/>
      <c r="PBB94" s="239"/>
      <c r="PBC94" s="239"/>
      <c r="PBD94" s="235"/>
      <c r="PBE94" s="231"/>
      <c r="PBF94" s="231"/>
      <c r="PBG94" s="224"/>
      <c r="PBH94" s="235"/>
      <c r="PBI94" s="236"/>
      <c r="PBJ94" s="6"/>
      <c r="PBK94" s="6"/>
      <c r="PBL94" s="236"/>
      <c r="PBM94" s="251"/>
      <c r="PBN94" s="255"/>
      <c r="PBO94" s="235"/>
      <c r="PBP94" s="235"/>
      <c r="PBQ94" s="235"/>
      <c r="PBR94" s="99"/>
      <c r="PBS94" s="235"/>
      <c r="PBT94" s="235"/>
      <c r="PBU94" s="235"/>
      <c r="PBV94" s="226"/>
      <c r="PBW94" s="248"/>
      <c r="PBX94" s="253"/>
      <c r="PBY94" s="228"/>
      <c r="PBZ94" s="229"/>
      <c r="PCA94" s="239"/>
      <c r="PCB94" s="239"/>
      <c r="PCC94" s="235"/>
      <c r="PCD94" s="231"/>
      <c r="PCE94" s="231"/>
      <c r="PCF94" s="224"/>
      <c r="PCG94" s="235"/>
      <c r="PCH94" s="236"/>
      <c r="PCI94" s="6"/>
      <c r="PCJ94" s="6"/>
      <c r="PCK94" s="236"/>
      <c r="PCL94" s="251"/>
      <c r="PCM94" s="255"/>
      <c r="PCN94" s="235"/>
      <c r="PCO94" s="235"/>
      <c r="PCP94" s="235"/>
      <c r="PCQ94" s="99"/>
      <c r="PCR94" s="235"/>
      <c r="PCS94" s="235"/>
      <c r="PCT94" s="235"/>
      <c r="PCU94" s="226"/>
      <c r="PCV94" s="248"/>
      <c r="PCW94" s="253"/>
      <c r="PCX94" s="228"/>
      <c r="PCY94" s="229"/>
      <c r="PCZ94" s="239"/>
      <c r="PDA94" s="239"/>
      <c r="PDB94" s="235"/>
      <c r="PDC94" s="231"/>
      <c r="PDD94" s="231"/>
      <c r="PDE94" s="224"/>
      <c r="PDF94" s="235"/>
      <c r="PDG94" s="236"/>
      <c r="PDH94" s="6"/>
      <c r="PDI94" s="6"/>
      <c r="PDJ94" s="236"/>
      <c r="PDK94" s="251"/>
      <c r="PDL94" s="255"/>
      <c r="PDM94" s="235"/>
      <c r="PDN94" s="235"/>
      <c r="PDO94" s="235"/>
      <c r="PDP94" s="99"/>
      <c r="PDQ94" s="235"/>
      <c r="PDR94" s="235"/>
      <c r="PDS94" s="235"/>
      <c r="PDT94" s="226"/>
      <c r="PDU94" s="248"/>
      <c r="PDV94" s="253"/>
      <c r="PDW94" s="228"/>
      <c r="PDX94" s="229"/>
      <c r="PDY94" s="239"/>
      <c r="PDZ94" s="239"/>
      <c r="PEA94" s="235"/>
      <c r="PEB94" s="231"/>
      <c r="PEC94" s="231"/>
      <c r="PED94" s="224"/>
      <c r="PEE94" s="235"/>
      <c r="PEF94" s="236"/>
      <c r="PEG94" s="6"/>
      <c r="PEH94" s="6"/>
      <c r="PEI94" s="236"/>
      <c r="PEJ94" s="251"/>
      <c r="PEK94" s="255"/>
      <c r="PEL94" s="235"/>
      <c r="PEM94" s="235"/>
      <c r="PEN94" s="235"/>
      <c r="PEO94" s="99"/>
      <c r="PEP94" s="235"/>
      <c r="PEQ94" s="235"/>
      <c r="PER94" s="235"/>
      <c r="PES94" s="226"/>
      <c r="PET94" s="248"/>
      <c r="PEU94" s="253"/>
      <c r="PEV94" s="228"/>
      <c r="PEW94" s="229"/>
      <c r="PEX94" s="239"/>
      <c r="PEY94" s="239"/>
      <c r="PEZ94" s="235"/>
      <c r="PFA94" s="231"/>
      <c r="PFB94" s="231"/>
      <c r="PFC94" s="224"/>
      <c r="PFD94" s="235"/>
      <c r="PFE94" s="236"/>
      <c r="PFF94" s="6"/>
      <c r="PFG94" s="6"/>
      <c r="PFH94" s="236"/>
      <c r="PFI94" s="251"/>
      <c r="PFJ94" s="255"/>
      <c r="PFK94" s="235"/>
      <c r="PFL94" s="235"/>
      <c r="PFM94" s="235"/>
      <c r="PFN94" s="99"/>
      <c r="PFO94" s="235"/>
      <c r="PFP94" s="235"/>
      <c r="PFQ94" s="235"/>
      <c r="PFR94" s="226"/>
      <c r="PFS94" s="248"/>
      <c r="PFT94" s="253"/>
      <c r="PFU94" s="228"/>
      <c r="PFV94" s="229"/>
      <c r="PFW94" s="239"/>
      <c r="PFX94" s="239"/>
      <c r="PFY94" s="235"/>
      <c r="PFZ94" s="231"/>
      <c r="PGA94" s="231"/>
      <c r="PGB94" s="224"/>
      <c r="PGC94" s="235"/>
      <c r="PGD94" s="236"/>
      <c r="PGE94" s="6"/>
      <c r="PGF94" s="6"/>
      <c r="PGG94" s="236"/>
      <c r="PGH94" s="251"/>
      <c r="PGI94" s="255"/>
      <c r="PGJ94" s="235"/>
      <c r="PGK94" s="235"/>
      <c r="PGL94" s="235"/>
      <c r="PGM94" s="99"/>
      <c r="PGN94" s="235"/>
      <c r="PGO94" s="235"/>
      <c r="PGP94" s="235"/>
      <c r="PGQ94" s="226"/>
      <c r="PGR94" s="248"/>
      <c r="PGS94" s="253"/>
      <c r="PGT94" s="228"/>
      <c r="PGU94" s="229"/>
      <c r="PGV94" s="239"/>
      <c r="PGW94" s="239"/>
      <c r="PGX94" s="235"/>
      <c r="PGY94" s="231"/>
      <c r="PGZ94" s="231"/>
      <c r="PHA94" s="224"/>
      <c r="PHB94" s="235"/>
      <c r="PHC94" s="236"/>
      <c r="PHD94" s="6"/>
      <c r="PHE94" s="6"/>
      <c r="PHF94" s="236"/>
      <c r="PHG94" s="251"/>
      <c r="PHH94" s="255"/>
      <c r="PHI94" s="235"/>
      <c r="PHJ94" s="235"/>
      <c r="PHK94" s="235"/>
      <c r="PHL94" s="99"/>
      <c r="PHM94" s="235"/>
      <c r="PHN94" s="235"/>
      <c r="PHO94" s="235"/>
      <c r="PHP94" s="226"/>
      <c r="PHQ94" s="248"/>
      <c r="PHR94" s="253"/>
      <c r="PHS94" s="228"/>
      <c r="PHT94" s="229"/>
      <c r="PHU94" s="239"/>
      <c r="PHV94" s="239"/>
      <c r="PHW94" s="235"/>
      <c r="PHX94" s="231"/>
      <c r="PHY94" s="231"/>
      <c r="PHZ94" s="224"/>
      <c r="PIA94" s="235"/>
      <c r="PIB94" s="236"/>
      <c r="PIC94" s="6"/>
      <c r="PID94" s="6"/>
      <c r="PIE94" s="236"/>
      <c r="PIF94" s="251"/>
      <c r="PIG94" s="255"/>
      <c r="PIH94" s="235"/>
      <c r="PII94" s="235"/>
      <c r="PIJ94" s="235"/>
      <c r="PIK94" s="99"/>
      <c r="PIL94" s="235"/>
      <c r="PIM94" s="235"/>
      <c r="PIN94" s="235"/>
      <c r="PIO94" s="226"/>
      <c r="PIP94" s="248"/>
      <c r="PIQ94" s="253"/>
      <c r="PIR94" s="228"/>
      <c r="PIS94" s="229"/>
      <c r="PIT94" s="239"/>
      <c r="PIU94" s="239"/>
      <c r="PIV94" s="235"/>
      <c r="PIW94" s="231"/>
      <c r="PIX94" s="231"/>
      <c r="PIY94" s="224"/>
      <c r="PIZ94" s="235"/>
      <c r="PJA94" s="236"/>
      <c r="PJB94" s="6"/>
      <c r="PJC94" s="6"/>
      <c r="PJD94" s="236"/>
      <c r="PJE94" s="251"/>
      <c r="PJF94" s="255"/>
      <c r="PJG94" s="235"/>
      <c r="PJH94" s="235"/>
      <c r="PJI94" s="235"/>
      <c r="PJJ94" s="99"/>
      <c r="PJK94" s="235"/>
      <c r="PJL94" s="235"/>
      <c r="PJM94" s="235"/>
      <c r="PJN94" s="226"/>
      <c r="PJO94" s="248"/>
      <c r="PJP94" s="253"/>
      <c r="PJQ94" s="228"/>
      <c r="PJR94" s="229"/>
      <c r="PJS94" s="239"/>
      <c r="PJT94" s="239"/>
      <c r="PJU94" s="235"/>
      <c r="PJV94" s="231"/>
      <c r="PJW94" s="231"/>
      <c r="PJX94" s="224"/>
      <c r="PJY94" s="235"/>
      <c r="PJZ94" s="236"/>
      <c r="PKA94" s="6"/>
      <c r="PKB94" s="6"/>
      <c r="PKC94" s="236"/>
      <c r="PKD94" s="251"/>
      <c r="PKE94" s="255"/>
      <c r="PKF94" s="235"/>
      <c r="PKG94" s="235"/>
      <c r="PKH94" s="235"/>
      <c r="PKI94" s="99"/>
      <c r="PKJ94" s="235"/>
      <c r="PKK94" s="235"/>
      <c r="PKL94" s="235"/>
      <c r="PKM94" s="226"/>
      <c r="PKN94" s="248"/>
      <c r="PKO94" s="253"/>
      <c r="PKP94" s="228"/>
      <c r="PKQ94" s="229"/>
      <c r="PKR94" s="239"/>
      <c r="PKS94" s="239"/>
      <c r="PKT94" s="235"/>
      <c r="PKU94" s="231"/>
      <c r="PKV94" s="231"/>
      <c r="PKW94" s="224"/>
      <c r="PKX94" s="235"/>
      <c r="PKY94" s="236"/>
      <c r="PKZ94" s="6"/>
      <c r="PLA94" s="6"/>
      <c r="PLB94" s="236"/>
      <c r="PLC94" s="251"/>
      <c r="PLD94" s="255"/>
      <c r="PLE94" s="235"/>
      <c r="PLF94" s="235"/>
      <c r="PLG94" s="235"/>
      <c r="PLH94" s="99"/>
      <c r="PLI94" s="235"/>
      <c r="PLJ94" s="235"/>
      <c r="PLK94" s="235"/>
      <c r="PLL94" s="226"/>
      <c r="PLM94" s="248"/>
      <c r="PLN94" s="253"/>
      <c r="PLO94" s="228"/>
      <c r="PLP94" s="229"/>
      <c r="PLQ94" s="239"/>
      <c r="PLR94" s="239"/>
      <c r="PLS94" s="235"/>
      <c r="PLT94" s="231"/>
      <c r="PLU94" s="231"/>
      <c r="PLV94" s="224"/>
      <c r="PLW94" s="235"/>
      <c r="PLX94" s="236"/>
      <c r="PLY94" s="6"/>
      <c r="PLZ94" s="6"/>
      <c r="PMA94" s="236"/>
      <c r="PMB94" s="251"/>
      <c r="PMC94" s="255"/>
      <c r="PMD94" s="235"/>
      <c r="PME94" s="235"/>
      <c r="PMF94" s="235"/>
      <c r="PMG94" s="99"/>
      <c r="PMH94" s="235"/>
      <c r="PMI94" s="235"/>
      <c r="PMJ94" s="235"/>
      <c r="PMK94" s="226"/>
      <c r="PML94" s="248"/>
      <c r="PMM94" s="253"/>
      <c r="PMN94" s="228"/>
      <c r="PMO94" s="229"/>
      <c r="PMP94" s="239"/>
      <c r="PMQ94" s="239"/>
      <c r="PMR94" s="235"/>
      <c r="PMS94" s="231"/>
      <c r="PMT94" s="231"/>
      <c r="PMU94" s="224"/>
      <c r="PMV94" s="235"/>
      <c r="PMW94" s="236"/>
      <c r="PMX94" s="6"/>
      <c r="PMY94" s="6"/>
      <c r="PMZ94" s="236"/>
      <c r="PNA94" s="251"/>
      <c r="PNB94" s="255"/>
      <c r="PNC94" s="235"/>
      <c r="PND94" s="235"/>
      <c r="PNE94" s="235"/>
      <c r="PNF94" s="99"/>
      <c r="PNG94" s="235"/>
      <c r="PNH94" s="235"/>
      <c r="PNI94" s="235"/>
      <c r="PNJ94" s="226"/>
      <c r="PNK94" s="248"/>
      <c r="PNL94" s="253"/>
      <c r="PNM94" s="228"/>
      <c r="PNN94" s="229"/>
      <c r="PNO94" s="239"/>
      <c r="PNP94" s="239"/>
      <c r="PNQ94" s="235"/>
      <c r="PNR94" s="231"/>
      <c r="PNS94" s="231"/>
      <c r="PNT94" s="224"/>
      <c r="PNU94" s="235"/>
      <c r="PNV94" s="236"/>
      <c r="PNW94" s="6"/>
      <c r="PNX94" s="6"/>
      <c r="PNY94" s="236"/>
      <c r="PNZ94" s="251"/>
      <c r="POA94" s="255"/>
      <c r="POB94" s="235"/>
      <c r="POC94" s="235"/>
      <c r="POD94" s="235"/>
      <c r="POE94" s="99"/>
      <c r="POF94" s="235"/>
      <c r="POG94" s="235"/>
      <c r="POH94" s="235"/>
      <c r="POI94" s="226"/>
      <c r="POJ94" s="248"/>
      <c r="POK94" s="253"/>
      <c r="POL94" s="228"/>
      <c r="POM94" s="229"/>
      <c r="PON94" s="239"/>
      <c r="POO94" s="239"/>
      <c r="POP94" s="235"/>
      <c r="POQ94" s="231"/>
      <c r="POR94" s="231"/>
      <c r="POS94" s="224"/>
      <c r="POT94" s="235"/>
      <c r="POU94" s="236"/>
      <c r="POV94" s="6"/>
      <c r="POW94" s="6"/>
      <c r="POX94" s="236"/>
      <c r="POY94" s="251"/>
      <c r="POZ94" s="255"/>
      <c r="PPA94" s="235"/>
      <c r="PPB94" s="235"/>
      <c r="PPC94" s="235"/>
      <c r="PPD94" s="99"/>
      <c r="PPE94" s="235"/>
      <c r="PPF94" s="235"/>
      <c r="PPG94" s="235"/>
      <c r="PPH94" s="226"/>
      <c r="PPI94" s="248"/>
      <c r="PPJ94" s="253"/>
      <c r="PPK94" s="228"/>
      <c r="PPL94" s="229"/>
      <c r="PPM94" s="239"/>
      <c r="PPN94" s="239"/>
      <c r="PPO94" s="235"/>
      <c r="PPP94" s="231"/>
      <c r="PPQ94" s="231"/>
      <c r="PPR94" s="224"/>
      <c r="PPS94" s="235"/>
      <c r="PPT94" s="236"/>
      <c r="PPU94" s="6"/>
      <c r="PPV94" s="6"/>
      <c r="PPW94" s="236"/>
      <c r="PPX94" s="251"/>
      <c r="PPY94" s="255"/>
      <c r="PPZ94" s="235"/>
      <c r="PQA94" s="235"/>
      <c r="PQB94" s="235"/>
      <c r="PQC94" s="99"/>
      <c r="PQD94" s="235"/>
      <c r="PQE94" s="235"/>
      <c r="PQF94" s="235"/>
      <c r="PQG94" s="226"/>
      <c r="PQH94" s="248"/>
      <c r="PQI94" s="253"/>
      <c r="PQJ94" s="228"/>
      <c r="PQK94" s="229"/>
      <c r="PQL94" s="239"/>
      <c r="PQM94" s="239"/>
      <c r="PQN94" s="235"/>
      <c r="PQO94" s="231"/>
      <c r="PQP94" s="231"/>
      <c r="PQQ94" s="224"/>
      <c r="PQR94" s="235"/>
      <c r="PQS94" s="236"/>
      <c r="PQT94" s="6"/>
      <c r="PQU94" s="6"/>
      <c r="PQV94" s="236"/>
      <c r="PQW94" s="251"/>
      <c r="PQX94" s="255"/>
      <c r="PQY94" s="235"/>
      <c r="PQZ94" s="235"/>
      <c r="PRA94" s="235"/>
      <c r="PRB94" s="99"/>
      <c r="PRC94" s="235"/>
      <c r="PRD94" s="235"/>
      <c r="PRE94" s="235"/>
      <c r="PRF94" s="226"/>
      <c r="PRG94" s="248"/>
      <c r="PRH94" s="253"/>
      <c r="PRI94" s="228"/>
      <c r="PRJ94" s="229"/>
      <c r="PRK94" s="239"/>
      <c r="PRL94" s="239"/>
      <c r="PRM94" s="235"/>
      <c r="PRN94" s="231"/>
      <c r="PRO94" s="231"/>
      <c r="PRP94" s="224"/>
      <c r="PRQ94" s="235"/>
      <c r="PRR94" s="236"/>
      <c r="PRS94" s="6"/>
      <c r="PRT94" s="6"/>
      <c r="PRU94" s="236"/>
      <c r="PRV94" s="251"/>
      <c r="PRW94" s="255"/>
      <c r="PRX94" s="235"/>
      <c r="PRY94" s="235"/>
      <c r="PRZ94" s="235"/>
      <c r="PSA94" s="99"/>
      <c r="PSB94" s="235"/>
      <c r="PSC94" s="235"/>
      <c r="PSD94" s="235"/>
      <c r="PSE94" s="226"/>
      <c r="PSF94" s="248"/>
      <c r="PSG94" s="253"/>
      <c r="PSH94" s="228"/>
      <c r="PSI94" s="229"/>
      <c r="PSJ94" s="239"/>
      <c r="PSK94" s="239"/>
      <c r="PSL94" s="235"/>
      <c r="PSM94" s="231"/>
      <c r="PSN94" s="231"/>
      <c r="PSO94" s="224"/>
      <c r="PSP94" s="235"/>
      <c r="PSQ94" s="236"/>
      <c r="PSR94" s="6"/>
      <c r="PSS94" s="6"/>
      <c r="PST94" s="236"/>
      <c r="PSU94" s="251"/>
      <c r="PSV94" s="255"/>
      <c r="PSW94" s="235"/>
      <c r="PSX94" s="235"/>
      <c r="PSY94" s="235"/>
      <c r="PSZ94" s="99"/>
      <c r="PTA94" s="235"/>
      <c r="PTB94" s="235"/>
      <c r="PTC94" s="235"/>
      <c r="PTD94" s="226"/>
      <c r="PTE94" s="248"/>
      <c r="PTF94" s="253"/>
      <c r="PTG94" s="228"/>
      <c r="PTH94" s="229"/>
      <c r="PTI94" s="239"/>
      <c r="PTJ94" s="239"/>
      <c r="PTK94" s="235"/>
      <c r="PTL94" s="231"/>
      <c r="PTM94" s="231"/>
      <c r="PTN94" s="224"/>
      <c r="PTO94" s="235"/>
      <c r="PTP94" s="236"/>
      <c r="PTQ94" s="6"/>
      <c r="PTR94" s="6"/>
      <c r="PTS94" s="236"/>
      <c r="PTT94" s="251"/>
      <c r="PTU94" s="255"/>
      <c r="PTV94" s="235"/>
      <c r="PTW94" s="235"/>
      <c r="PTX94" s="235"/>
      <c r="PTY94" s="99"/>
      <c r="PTZ94" s="235"/>
      <c r="PUA94" s="235"/>
      <c r="PUB94" s="235"/>
      <c r="PUC94" s="226"/>
      <c r="PUD94" s="248"/>
      <c r="PUE94" s="253"/>
      <c r="PUF94" s="228"/>
      <c r="PUG94" s="229"/>
      <c r="PUH94" s="239"/>
      <c r="PUI94" s="239"/>
      <c r="PUJ94" s="235"/>
      <c r="PUK94" s="231"/>
      <c r="PUL94" s="231"/>
      <c r="PUM94" s="224"/>
      <c r="PUN94" s="235"/>
      <c r="PUO94" s="236"/>
      <c r="PUP94" s="6"/>
      <c r="PUQ94" s="6"/>
      <c r="PUR94" s="236"/>
      <c r="PUS94" s="251"/>
      <c r="PUT94" s="255"/>
      <c r="PUU94" s="235"/>
      <c r="PUV94" s="235"/>
      <c r="PUW94" s="235"/>
      <c r="PUX94" s="99"/>
      <c r="PUY94" s="235"/>
      <c r="PUZ94" s="235"/>
      <c r="PVA94" s="235"/>
      <c r="PVB94" s="226"/>
      <c r="PVC94" s="248"/>
      <c r="PVD94" s="253"/>
      <c r="PVE94" s="228"/>
      <c r="PVF94" s="229"/>
      <c r="PVG94" s="239"/>
      <c r="PVH94" s="239"/>
      <c r="PVI94" s="235"/>
      <c r="PVJ94" s="231"/>
      <c r="PVK94" s="231"/>
      <c r="PVL94" s="224"/>
      <c r="PVM94" s="235"/>
      <c r="PVN94" s="236"/>
      <c r="PVO94" s="6"/>
      <c r="PVP94" s="6"/>
      <c r="PVQ94" s="236"/>
      <c r="PVR94" s="251"/>
      <c r="PVS94" s="255"/>
      <c r="PVT94" s="235"/>
      <c r="PVU94" s="235"/>
      <c r="PVV94" s="235"/>
      <c r="PVW94" s="99"/>
      <c r="PVX94" s="235"/>
      <c r="PVY94" s="235"/>
      <c r="PVZ94" s="235"/>
      <c r="PWA94" s="226"/>
      <c r="PWB94" s="248"/>
      <c r="PWC94" s="253"/>
      <c r="PWD94" s="228"/>
      <c r="PWE94" s="229"/>
      <c r="PWF94" s="239"/>
      <c r="PWG94" s="239"/>
      <c r="PWH94" s="235"/>
      <c r="PWI94" s="231"/>
      <c r="PWJ94" s="231"/>
      <c r="PWK94" s="224"/>
      <c r="PWL94" s="235"/>
      <c r="PWM94" s="236"/>
      <c r="PWN94" s="6"/>
      <c r="PWO94" s="6"/>
      <c r="PWP94" s="236"/>
      <c r="PWQ94" s="251"/>
      <c r="PWR94" s="255"/>
      <c r="PWS94" s="235"/>
      <c r="PWT94" s="235"/>
      <c r="PWU94" s="235"/>
      <c r="PWV94" s="99"/>
      <c r="PWW94" s="235"/>
      <c r="PWX94" s="235"/>
      <c r="PWY94" s="235"/>
      <c r="PWZ94" s="226"/>
      <c r="PXA94" s="248"/>
      <c r="PXB94" s="253"/>
      <c r="PXC94" s="228"/>
      <c r="PXD94" s="229"/>
      <c r="PXE94" s="239"/>
      <c r="PXF94" s="239"/>
      <c r="PXG94" s="235"/>
      <c r="PXH94" s="231"/>
      <c r="PXI94" s="231"/>
      <c r="PXJ94" s="224"/>
      <c r="PXK94" s="235"/>
      <c r="PXL94" s="236"/>
      <c r="PXM94" s="6"/>
      <c r="PXN94" s="6"/>
      <c r="PXO94" s="236"/>
      <c r="PXP94" s="251"/>
      <c r="PXQ94" s="255"/>
      <c r="PXR94" s="235"/>
      <c r="PXS94" s="235"/>
      <c r="PXT94" s="235"/>
      <c r="PXU94" s="99"/>
      <c r="PXV94" s="235"/>
      <c r="PXW94" s="235"/>
      <c r="PXX94" s="235"/>
      <c r="PXY94" s="226"/>
      <c r="PXZ94" s="248"/>
      <c r="PYA94" s="253"/>
      <c r="PYB94" s="228"/>
      <c r="PYC94" s="229"/>
      <c r="PYD94" s="239"/>
      <c r="PYE94" s="239"/>
      <c r="PYF94" s="235"/>
      <c r="PYG94" s="231"/>
      <c r="PYH94" s="231"/>
      <c r="PYI94" s="224"/>
      <c r="PYJ94" s="235"/>
      <c r="PYK94" s="236"/>
      <c r="PYL94" s="6"/>
      <c r="PYM94" s="6"/>
      <c r="PYN94" s="236"/>
      <c r="PYO94" s="251"/>
      <c r="PYP94" s="255"/>
      <c r="PYQ94" s="235"/>
      <c r="PYR94" s="235"/>
      <c r="PYS94" s="235"/>
      <c r="PYT94" s="99"/>
      <c r="PYU94" s="235"/>
      <c r="PYV94" s="235"/>
      <c r="PYW94" s="235"/>
      <c r="PYX94" s="226"/>
      <c r="PYY94" s="248"/>
      <c r="PYZ94" s="253"/>
      <c r="PZA94" s="228"/>
      <c r="PZB94" s="229"/>
      <c r="PZC94" s="239"/>
      <c r="PZD94" s="239"/>
      <c r="PZE94" s="235"/>
      <c r="PZF94" s="231"/>
      <c r="PZG94" s="231"/>
      <c r="PZH94" s="224"/>
      <c r="PZI94" s="235"/>
      <c r="PZJ94" s="236"/>
      <c r="PZK94" s="6"/>
      <c r="PZL94" s="6"/>
      <c r="PZM94" s="236"/>
      <c r="PZN94" s="251"/>
      <c r="PZO94" s="255"/>
      <c r="PZP94" s="235"/>
      <c r="PZQ94" s="235"/>
      <c r="PZR94" s="235"/>
      <c r="PZS94" s="99"/>
      <c r="PZT94" s="235"/>
      <c r="PZU94" s="235"/>
      <c r="PZV94" s="235"/>
      <c r="PZW94" s="226"/>
      <c r="PZX94" s="248"/>
      <c r="PZY94" s="253"/>
      <c r="PZZ94" s="228"/>
      <c r="QAA94" s="229"/>
      <c r="QAB94" s="239"/>
      <c r="QAC94" s="239"/>
      <c r="QAD94" s="235"/>
      <c r="QAE94" s="231"/>
      <c r="QAF94" s="231"/>
      <c r="QAG94" s="224"/>
      <c r="QAH94" s="235"/>
      <c r="QAI94" s="236"/>
      <c r="QAJ94" s="6"/>
      <c r="QAK94" s="6"/>
      <c r="QAL94" s="236"/>
      <c r="QAM94" s="251"/>
      <c r="QAN94" s="255"/>
      <c r="QAO94" s="235"/>
      <c r="QAP94" s="235"/>
      <c r="QAQ94" s="235"/>
      <c r="QAR94" s="99"/>
      <c r="QAS94" s="235"/>
      <c r="QAT94" s="235"/>
      <c r="QAU94" s="235"/>
      <c r="QAV94" s="226"/>
      <c r="QAW94" s="248"/>
      <c r="QAX94" s="253"/>
      <c r="QAY94" s="228"/>
      <c r="QAZ94" s="229"/>
      <c r="QBA94" s="239"/>
      <c r="QBB94" s="239"/>
      <c r="QBC94" s="235"/>
      <c r="QBD94" s="231"/>
      <c r="QBE94" s="231"/>
      <c r="QBF94" s="224"/>
      <c r="QBG94" s="235"/>
      <c r="QBH94" s="236"/>
      <c r="QBI94" s="6"/>
      <c r="QBJ94" s="6"/>
      <c r="QBK94" s="236"/>
      <c r="QBL94" s="251"/>
      <c r="QBM94" s="255"/>
      <c r="QBN94" s="235"/>
      <c r="QBO94" s="235"/>
      <c r="QBP94" s="235"/>
      <c r="QBQ94" s="99"/>
      <c r="QBR94" s="235"/>
      <c r="QBS94" s="235"/>
      <c r="QBT94" s="235"/>
      <c r="QBU94" s="226"/>
      <c r="QBV94" s="248"/>
      <c r="QBW94" s="253"/>
      <c r="QBX94" s="228"/>
      <c r="QBY94" s="229"/>
      <c r="QBZ94" s="239"/>
      <c r="QCA94" s="239"/>
      <c r="QCB94" s="235"/>
      <c r="QCC94" s="231"/>
      <c r="QCD94" s="231"/>
      <c r="QCE94" s="224"/>
      <c r="QCF94" s="235"/>
      <c r="QCG94" s="236"/>
      <c r="QCH94" s="6"/>
      <c r="QCI94" s="6"/>
      <c r="QCJ94" s="236"/>
      <c r="QCK94" s="251"/>
      <c r="QCL94" s="255"/>
      <c r="QCM94" s="235"/>
      <c r="QCN94" s="235"/>
      <c r="QCO94" s="235"/>
      <c r="QCP94" s="99"/>
      <c r="QCQ94" s="235"/>
      <c r="QCR94" s="235"/>
      <c r="QCS94" s="235"/>
      <c r="QCT94" s="226"/>
      <c r="QCU94" s="248"/>
      <c r="QCV94" s="253"/>
      <c r="QCW94" s="228"/>
      <c r="QCX94" s="229"/>
      <c r="QCY94" s="239"/>
      <c r="QCZ94" s="239"/>
      <c r="QDA94" s="235"/>
      <c r="QDB94" s="231"/>
      <c r="QDC94" s="231"/>
      <c r="QDD94" s="224"/>
      <c r="QDE94" s="235"/>
      <c r="QDF94" s="236"/>
      <c r="QDG94" s="6"/>
      <c r="QDH94" s="6"/>
      <c r="QDI94" s="236"/>
      <c r="QDJ94" s="251"/>
      <c r="QDK94" s="255"/>
      <c r="QDL94" s="235"/>
      <c r="QDM94" s="235"/>
      <c r="QDN94" s="235"/>
      <c r="QDO94" s="99"/>
      <c r="QDP94" s="235"/>
      <c r="QDQ94" s="235"/>
      <c r="QDR94" s="235"/>
      <c r="QDS94" s="226"/>
      <c r="QDT94" s="248"/>
      <c r="QDU94" s="253"/>
      <c r="QDV94" s="228"/>
      <c r="QDW94" s="229"/>
      <c r="QDX94" s="239"/>
      <c r="QDY94" s="239"/>
      <c r="QDZ94" s="235"/>
      <c r="QEA94" s="231"/>
      <c r="QEB94" s="231"/>
      <c r="QEC94" s="224"/>
      <c r="QED94" s="235"/>
      <c r="QEE94" s="236"/>
      <c r="QEF94" s="6"/>
      <c r="QEG94" s="6"/>
      <c r="QEH94" s="236"/>
      <c r="QEI94" s="251"/>
      <c r="QEJ94" s="255"/>
      <c r="QEK94" s="235"/>
      <c r="QEL94" s="235"/>
      <c r="QEM94" s="235"/>
      <c r="QEN94" s="99"/>
      <c r="QEO94" s="235"/>
      <c r="QEP94" s="235"/>
      <c r="QEQ94" s="235"/>
      <c r="QER94" s="226"/>
      <c r="QES94" s="248"/>
      <c r="QET94" s="253"/>
      <c r="QEU94" s="228"/>
      <c r="QEV94" s="229"/>
      <c r="QEW94" s="239"/>
      <c r="QEX94" s="239"/>
      <c r="QEY94" s="235"/>
      <c r="QEZ94" s="231"/>
      <c r="QFA94" s="231"/>
      <c r="QFB94" s="224"/>
      <c r="QFC94" s="235"/>
      <c r="QFD94" s="236"/>
      <c r="QFE94" s="6"/>
      <c r="QFF94" s="6"/>
      <c r="QFG94" s="236"/>
      <c r="QFH94" s="251"/>
      <c r="QFI94" s="255"/>
      <c r="QFJ94" s="235"/>
      <c r="QFK94" s="235"/>
      <c r="QFL94" s="235"/>
      <c r="QFM94" s="99"/>
      <c r="QFN94" s="235"/>
      <c r="QFO94" s="235"/>
      <c r="QFP94" s="235"/>
      <c r="QFQ94" s="226"/>
      <c r="QFR94" s="248"/>
      <c r="QFS94" s="253"/>
      <c r="QFT94" s="228"/>
      <c r="QFU94" s="229"/>
      <c r="QFV94" s="239"/>
      <c r="QFW94" s="239"/>
      <c r="QFX94" s="235"/>
      <c r="QFY94" s="231"/>
      <c r="QFZ94" s="231"/>
      <c r="QGA94" s="224"/>
      <c r="QGB94" s="235"/>
      <c r="QGC94" s="236"/>
      <c r="QGD94" s="6"/>
      <c r="QGE94" s="6"/>
      <c r="QGF94" s="236"/>
      <c r="QGG94" s="251"/>
      <c r="QGH94" s="255"/>
      <c r="QGI94" s="235"/>
      <c r="QGJ94" s="235"/>
      <c r="QGK94" s="235"/>
      <c r="QGL94" s="99"/>
      <c r="QGM94" s="235"/>
      <c r="QGN94" s="235"/>
      <c r="QGO94" s="235"/>
      <c r="QGP94" s="226"/>
      <c r="QGQ94" s="248"/>
      <c r="QGR94" s="253"/>
      <c r="QGS94" s="228"/>
      <c r="QGT94" s="229"/>
      <c r="QGU94" s="239"/>
      <c r="QGV94" s="239"/>
      <c r="QGW94" s="235"/>
      <c r="QGX94" s="231"/>
      <c r="QGY94" s="231"/>
      <c r="QGZ94" s="224"/>
      <c r="QHA94" s="235"/>
      <c r="QHB94" s="236"/>
      <c r="QHC94" s="6"/>
      <c r="QHD94" s="6"/>
      <c r="QHE94" s="236"/>
      <c r="QHF94" s="251"/>
      <c r="QHG94" s="255"/>
      <c r="QHH94" s="235"/>
      <c r="QHI94" s="235"/>
      <c r="QHJ94" s="235"/>
      <c r="QHK94" s="99"/>
      <c r="QHL94" s="235"/>
      <c r="QHM94" s="235"/>
      <c r="QHN94" s="235"/>
      <c r="QHO94" s="226"/>
      <c r="QHP94" s="248"/>
      <c r="QHQ94" s="253"/>
      <c r="QHR94" s="228"/>
      <c r="QHS94" s="229"/>
      <c r="QHT94" s="239"/>
      <c r="QHU94" s="239"/>
      <c r="QHV94" s="235"/>
      <c r="QHW94" s="231"/>
      <c r="QHX94" s="231"/>
      <c r="QHY94" s="224"/>
      <c r="QHZ94" s="235"/>
      <c r="QIA94" s="236"/>
      <c r="QIB94" s="6"/>
      <c r="QIC94" s="6"/>
      <c r="QID94" s="236"/>
      <c r="QIE94" s="251"/>
      <c r="QIF94" s="255"/>
      <c r="QIG94" s="235"/>
      <c r="QIH94" s="235"/>
      <c r="QII94" s="235"/>
      <c r="QIJ94" s="99"/>
      <c r="QIK94" s="235"/>
      <c r="QIL94" s="235"/>
      <c r="QIM94" s="235"/>
      <c r="QIN94" s="226"/>
      <c r="QIO94" s="248"/>
      <c r="QIP94" s="253"/>
      <c r="QIQ94" s="228"/>
      <c r="QIR94" s="229"/>
      <c r="QIS94" s="239"/>
      <c r="QIT94" s="239"/>
      <c r="QIU94" s="235"/>
      <c r="QIV94" s="231"/>
      <c r="QIW94" s="231"/>
      <c r="QIX94" s="224"/>
      <c r="QIY94" s="235"/>
      <c r="QIZ94" s="236"/>
      <c r="QJA94" s="6"/>
      <c r="QJB94" s="6"/>
      <c r="QJC94" s="236"/>
      <c r="QJD94" s="251"/>
      <c r="QJE94" s="255"/>
      <c r="QJF94" s="235"/>
      <c r="QJG94" s="235"/>
      <c r="QJH94" s="235"/>
      <c r="QJI94" s="99"/>
      <c r="QJJ94" s="235"/>
      <c r="QJK94" s="235"/>
      <c r="QJL94" s="235"/>
      <c r="QJM94" s="226"/>
      <c r="QJN94" s="248"/>
      <c r="QJO94" s="253"/>
      <c r="QJP94" s="228"/>
      <c r="QJQ94" s="229"/>
      <c r="QJR94" s="239"/>
      <c r="QJS94" s="239"/>
      <c r="QJT94" s="235"/>
      <c r="QJU94" s="231"/>
      <c r="QJV94" s="231"/>
      <c r="QJW94" s="224"/>
      <c r="QJX94" s="235"/>
      <c r="QJY94" s="236"/>
      <c r="QJZ94" s="6"/>
      <c r="QKA94" s="6"/>
      <c r="QKB94" s="236"/>
      <c r="QKC94" s="251"/>
      <c r="QKD94" s="255"/>
      <c r="QKE94" s="235"/>
      <c r="QKF94" s="235"/>
      <c r="QKG94" s="235"/>
      <c r="QKH94" s="99"/>
      <c r="QKI94" s="235"/>
      <c r="QKJ94" s="235"/>
      <c r="QKK94" s="235"/>
      <c r="QKL94" s="226"/>
      <c r="QKM94" s="248"/>
      <c r="QKN94" s="253"/>
      <c r="QKO94" s="228"/>
      <c r="QKP94" s="229"/>
      <c r="QKQ94" s="239"/>
      <c r="QKR94" s="239"/>
      <c r="QKS94" s="235"/>
      <c r="QKT94" s="231"/>
      <c r="QKU94" s="231"/>
      <c r="QKV94" s="224"/>
      <c r="QKW94" s="235"/>
      <c r="QKX94" s="236"/>
      <c r="QKY94" s="6"/>
      <c r="QKZ94" s="6"/>
      <c r="QLA94" s="236"/>
      <c r="QLB94" s="251"/>
      <c r="QLC94" s="255"/>
      <c r="QLD94" s="235"/>
      <c r="QLE94" s="235"/>
      <c r="QLF94" s="235"/>
      <c r="QLG94" s="99"/>
      <c r="QLH94" s="235"/>
      <c r="QLI94" s="235"/>
      <c r="QLJ94" s="235"/>
      <c r="QLK94" s="226"/>
      <c r="QLL94" s="248"/>
      <c r="QLM94" s="253"/>
      <c r="QLN94" s="228"/>
      <c r="QLO94" s="229"/>
      <c r="QLP94" s="239"/>
      <c r="QLQ94" s="239"/>
      <c r="QLR94" s="235"/>
      <c r="QLS94" s="231"/>
      <c r="QLT94" s="231"/>
      <c r="QLU94" s="224"/>
      <c r="QLV94" s="235"/>
      <c r="QLW94" s="236"/>
      <c r="QLX94" s="6"/>
      <c r="QLY94" s="6"/>
      <c r="QLZ94" s="236"/>
      <c r="QMA94" s="251"/>
      <c r="QMB94" s="255"/>
      <c r="QMC94" s="235"/>
      <c r="QMD94" s="235"/>
      <c r="QME94" s="235"/>
      <c r="QMF94" s="99"/>
      <c r="QMG94" s="235"/>
      <c r="QMH94" s="235"/>
      <c r="QMI94" s="235"/>
      <c r="QMJ94" s="226"/>
      <c r="QMK94" s="248"/>
      <c r="QML94" s="253"/>
      <c r="QMM94" s="228"/>
      <c r="QMN94" s="229"/>
      <c r="QMO94" s="239"/>
      <c r="QMP94" s="239"/>
      <c r="QMQ94" s="235"/>
      <c r="QMR94" s="231"/>
      <c r="QMS94" s="231"/>
      <c r="QMT94" s="224"/>
      <c r="QMU94" s="235"/>
      <c r="QMV94" s="236"/>
      <c r="QMW94" s="6"/>
      <c r="QMX94" s="6"/>
      <c r="QMY94" s="236"/>
      <c r="QMZ94" s="251"/>
      <c r="QNA94" s="255"/>
      <c r="QNB94" s="235"/>
      <c r="QNC94" s="235"/>
      <c r="QND94" s="235"/>
      <c r="QNE94" s="99"/>
      <c r="QNF94" s="235"/>
      <c r="QNG94" s="235"/>
      <c r="QNH94" s="235"/>
      <c r="QNI94" s="226"/>
      <c r="QNJ94" s="248"/>
      <c r="QNK94" s="253"/>
      <c r="QNL94" s="228"/>
      <c r="QNM94" s="229"/>
      <c r="QNN94" s="239"/>
      <c r="QNO94" s="239"/>
      <c r="QNP94" s="235"/>
      <c r="QNQ94" s="231"/>
      <c r="QNR94" s="231"/>
      <c r="QNS94" s="224"/>
      <c r="QNT94" s="235"/>
      <c r="QNU94" s="236"/>
      <c r="QNV94" s="6"/>
      <c r="QNW94" s="6"/>
      <c r="QNX94" s="236"/>
      <c r="QNY94" s="251"/>
      <c r="QNZ94" s="255"/>
      <c r="QOA94" s="235"/>
      <c r="QOB94" s="235"/>
      <c r="QOC94" s="235"/>
      <c r="QOD94" s="99"/>
      <c r="QOE94" s="235"/>
      <c r="QOF94" s="235"/>
      <c r="QOG94" s="235"/>
      <c r="QOH94" s="226"/>
      <c r="QOI94" s="248"/>
      <c r="QOJ94" s="253"/>
      <c r="QOK94" s="228"/>
      <c r="QOL94" s="229"/>
      <c r="QOM94" s="239"/>
      <c r="QON94" s="239"/>
      <c r="QOO94" s="235"/>
      <c r="QOP94" s="231"/>
      <c r="QOQ94" s="231"/>
      <c r="QOR94" s="224"/>
      <c r="QOS94" s="235"/>
      <c r="QOT94" s="236"/>
      <c r="QOU94" s="6"/>
      <c r="QOV94" s="6"/>
      <c r="QOW94" s="236"/>
      <c r="QOX94" s="251"/>
      <c r="QOY94" s="255"/>
      <c r="QOZ94" s="235"/>
      <c r="QPA94" s="235"/>
      <c r="QPB94" s="235"/>
      <c r="QPC94" s="99"/>
      <c r="QPD94" s="235"/>
      <c r="QPE94" s="235"/>
      <c r="QPF94" s="235"/>
      <c r="QPG94" s="226"/>
      <c r="QPH94" s="248"/>
      <c r="QPI94" s="253"/>
      <c r="QPJ94" s="228"/>
      <c r="QPK94" s="229"/>
      <c r="QPL94" s="239"/>
      <c r="QPM94" s="239"/>
      <c r="QPN94" s="235"/>
      <c r="QPO94" s="231"/>
      <c r="QPP94" s="231"/>
      <c r="QPQ94" s="224"/>
      <c r="QPR94" s="235"/>
      <c r="QPS94" s="236"/>
      <c r="QPT94" s="6"/>
      <c r="QPU94" s="6"/>
      <c r="QPV94" s="236"/>
      <c r="QPW94" s="251"/>
      <c r="QPX94" s="255"/>
      <c r="QPY94" s="235"/>
      <c r="QPZ94" s="235"/>
      <c r="QQA94" s="235"/>
      <c r="QQB94" s="99"/>
      <c r="QQC94" s="235"/>
      <c r="QQD94" s="235"/>
      <c r="QQE94" s="235"/>
      <c r="QQF94" s="226"/>
      <c r="QQG94" s="248"/>
      <c r="QQH94" s="253"/>
      <c r="QQI94" s="228"/>
      <c r="QQJ94" s="229"/>
      <c r="QQK94" s="239"/>
      <c r="QQL94" s="239"/>
      <c r="QQM94" s="235"/>
      <c r="QQN94" s="231"/>
      <c r="QQO94" s="231"/>
      <c r="QQP94" s="224"/>
      <c r="QQQ94" s="235"/>
      <c r="QQR94" s="236"/>
      <c r="QQS94" s="6"/>
      <c r="QQT94" s="6"/>
      <c r="QQU94" s="236"/>
      <c r="QQV94" s="251"/>
      <c r="QQW94" s="255"/>
      <c r="QQX94" s="235"/>
      <c r="QQY94" s="235"/>
      <c r="QQZ94" s="235"/>
      <c r="QRA94" s="99"/>
      <c r="QRB94" s="235"/>
      <c r="QRC94" s="235"/>
      <c r="QRD94" s="235"/>
      <c r="QRE94" s="226"/>
      <c r="QRF94" s="248"/>
      <c r="QRG94" s="253"/>
      <c r="QRH94" s="228"/>
      <c r="QRI94" s="229"/>
      <c r="QRJ94" s="239"/>
      <c r="QRK94" s="239"/>
      <c r="QRL94" s="235"/>
      <c r="QRM94" s="231"/>
      <c r="QRN94" s="231"/>
      <c r="QRO94" s="224"/>
      <c r="QRP94" s="235"/>
      <c r="QRQ94" s="236"/>
      <c r="QRR94" s="6"/>
      <c r="QRS94" s="6"/>
      <c r="QRT94" s="236"/>
      <c r="QRU94" s="251"/>
      <c r="QRV94" s="255"/>
      <c r="QRW94" s="235"/>
      <c r="QRX94" s="235"/>
      <c r="QRY94" s="235"/>
      <c r="QRZ94" s="99"/>
      <c r="QSA94" s="235"/>
      <c r="QSB94" s="235"/>
      <c r="QSC94" s="235"/>
      <c r="QSD94" s="226"/>
      <c r="QSE94" s="248"/>
      <c r="QSF94" s="253"/>
      <c r="QSG94" s="228"/>
      <c r="QSH94" s="229"/>
      <c r="QSI94" s="239"/>
      <c r="QSJ94" s="239"/>
      <c r="QSK94" s="235"/>
      <c r="QSL94" s="231"/>
      <c r="QSM94" s="231"/>
      <c r="QSN94" s="224"/>
      <c r="QSO94" s="235"/>
      <c r="QSP94" s="236"/>
      <c r="QSQ94" s="6"/>
      <c r="QSR94" s="6"/>
      <c r="QSS94" s="236"/>
      <c r="QST94" s="251"/>
      <c r="QSU94" s="255"/>
      <c r="QSV94" s="235"/>
      <c r="QSW94" s="235"/>
      <c r="QSX94" s="235"/>
      <c r="QSY94" s="99"/>
      <c r="QSZ94" s="235"/>
      <c r="QTA94" s="235"/>
      <c r="QTB94" s="235"/>
      <c r="QTC94" s="226"/>
      <c r="QTD94" s="248"/>
      <c r="QTE94" s="253"/>
      <c r="QTF94" s="228"/>
      <c r="QTG94" s="229"/>
      <c r="QTH94" s="239"/>
      <c r="QTI94" s="239"/>
      <c r="QTJ94" s="235"/>
      <c r="QTK94" s="231"/>
      <c r="QTL94" s="231"/>
      <c r="QTM94" s="224"/>
      <c r="QTN94" s="235"/>
      <c r="QTO94" s="236"/>
      <c r="QTP94" s="6"/>
      <c r="QTQ94" s="6"/>
      <c r="QTR94" s="236"/>
      <c r="QTS94" s="251"/>
      <c r="QTT94" s="255"/>
      <c r="QTU94" s="235"/>
      <c r="QTV94" s="235"/>
      <c r="QTW94" s="235"/>
      <c r="QTX94" s="99"/>
      <c r="QTY94" s="235"/>
      <c r="QTZ94" s="235"/>
      <c r="QUA94" s="235"/>
      <c r="QUB94" s="226"/>
      <c r="QUC94" s="248"/>
      <c r="QUD94" s="253"/>
      <c r="QUE94" s="228"/>
      <c r="QUF94" s="229"/>
      <c r="QUG94" s="239"/>
      <c r="QUH94" s="239"/>
      <c r="QUI94" s="235"/>
      <c r="QUJ94" s="231"/>
      <c r="QUK94" s="231"/>
      <c r="QUL94" s="224"/>
      <c r="QUM94" s="235"/>
      <c r="QUN94" s="236"/>
      <c r="QUO94" s="6"/>
      <c r="QUP94" s="6"/>
      <c r="QUQ94" s="236"/>
      <c r="QUR94" s="251"/>
      <c r="QUS94" s="255"/>
      <c r="QUT94" s="235"/>
      <c r="QUU94" s="235"/>
      <c r="QUV94" s="235"/>
      <c r="QUW94" s="99"/>
      <c r="QUX94" s="235"/>
      <c r="QUY94" s="235"/>
      <c r="QUZ94" s="235"/>
      <c r="QVA94" s="226"/>
      <c r="QVB94" s="248"/>
      <c r="QVC94" s="253"/>
      <c r="QVD94" s="228"/>
      <c r="QVE94" s="229"/>
      <c r="QVF94" s="239"/>
      <c r="QVG94" s="239"/>
      <c r="QVH94" s="235"/>
      <c r="QVI94" s="231"/>
      <c r="QVJ94" s="231"/>
      <c r="QVK94" s="224"/>
      <c r="QVL94" s="235"/>
      <c r="QVM94" s="236"/>
      <c r="QVN94" s="6"/>
      <c r="QVO94" s="6"/>
      <c r="QVP94" s="236"/>
      <c r="QVQ94" s="251"/>
      <c r="QVR94" s="255"/>
      <c r="QVS94" s="235"/>
      <c r="QVT94" s="235"/>
      <c r="QVU94" s="235"/>
      <c r="QVV94" s="99"/>
      <c r="QVW94" s="235"/>
      <c r="QVX94" s="235"/>
      <c r="QVY94" s="235"/>
      <c r="QVZ94" s="226"/>
      <c r="QWA94" s="248"/>
      <c r="QWB94" s="253"/>
      <c r="QWC94" s="228"/>
      <c r="QWD94" s="229"/>
      <c r="QWE94" s="239"/>
      <c r="QWF94" s="239"/>
      <c r="QWG94" s="235"/>
      <c r="QWH94" s="231"/>
      <c r="QWI94" s="231"/>
      <c r="QWJ94" s="224"/>
      <c r="QWK94" s="235"/>
      <c r="QWL94" s="236"/>
      <c r="QWM94" s="6"/>
      <c r="QWN94" s="6"/>
      <c r="QWO94" s="236"/>
      <c r="QWP94" s="251"/>
      <c r="QWQ94" s="255"/>
      <c r="QWR94" s="235"/>
      <c r="QWS94" s="235"/>
      <c r="QWT94" s="235"/>
      <c r="QWU94" s="99"/>
      <c r="QWV94" s="235"/>
      <c r="QWW94" s="235"/>
      <c r="QWX94" s="235"/>
      <c r="QWY94" s="226"/>
      <c r="QWZ94" s="248"/>
      <c r="QXA94" s="253"/>
      <c r="QXB94" s="228"/>
      <c r="QXC94" s="229"/>
      <c r="QXD94" s="239"/>
      <c r="QXE94" s="239"/>
      <c r="QXF94" s="235"/>
      <c r="QXG94" s="231"/>
      <c r="QXH94" s="231"/>
      <c r="QXI94" s="224"/>
      <c r="QXJ94" s="235"/>
      <c r="QXK94" s="236"/>
      <c r="QXL94" s="6"/>
      <c r="QXM94" s="6"/>
      <c r="QXN94" s="236"/>
      <c r="QXO94" s="251"/>
      <c r="QXP94" s="255"/>
      <c r="QXQ94" s="235"/>
      <c r="QXR94" s="235"/>
      <c r="QXS94" s="235"/>
      <c r="QXT94" s="99"/>
      <c r="QXU94" s="235"/>
      <c r="QXV94" s="235"/>
      <c r="QXW94" s="235"/>
      <c r="QXX94" s="226"/>
      <c r="QXY94" s="248"/>
      <c r="QXZ94" s="253"/>
      <c r="QYA94" s="228"/>
      <c r="QYB94" s="229"/>
      <c r="QYC94" s="239"/>
      <c r="QYD94" s="239"/>
      <c r="QYE94" s="235"/>
      <c r="QYF94" s="231"/>
      <c r="QYG94" s="231"/>
      <c r="QYH94" s="224"/>
      <c r="QYI94" s="235"/>
      <c r="QYJ94" s="236"/>
      <c r="QYK94" s="6"/>
      <c r="QYL94" s="6"/>
      <c r="QYM94" s="236"/>
      <c r="QYN94" s="251"/>
      <c r="QYO94" s="255"/>
      <c r="QYP94" s="235"/>
      <c r="QYQ94" s="235"/>
      <c r="QYR94" s="235"/>
      <c r="QYS94" s="99"/>
      <c r="QYT94" s="235"/>
      <c r="QYU94" s="235"/>
      <c r="QYV94" s="235"/>
      <c r="QYW94" s="226"/>
      <c r="QYX94" s="248"/>
      <c r="QYY94" s="253"/>
      <c r="QYZ94" s="228"/>
      <c r="QZA94" s="229"/>
      <c r="QZB94" s="239"/>
      <c r="QZC94" s="239"/>
      <c r="QZD94" s="235"/>
      <c r="QZE94" s="231"/>
      <c r="QZF94" s="231"/>
      <c r="QZG94" s="224"/>
      <c r="QZH94" s="235"/>
      <c r="QZI94" s="236"/>
      <c r="QZJ94" s="6"/>
      <c r="QZK94" s="6"/>
      <c r="QZL94" s="236"/>
      <c r="QZM94" s="251"/>
      <c r="QZN94" s="255"/>
      <c r="QZO94" s="235"/>
      <c r="QZP94" s="235"/>
      <c r="QZQ94" s="235"/>
      <c r="QZR94" s="99"/>
      <c r="QZS94" s="235"/>
      <c r="QZT94" s="235"/>
      <c r="QZU94" s="235"/>
      <c r="QZV94" s="226"/>
      <c r="QZW94" s="248"/>
      <c r="QZX94" s="253"/>
      <c r="QZY94" s="228"/>
      <c r="QZZ94" s="229"/>
      <c r="RAA94" s="239"/>
      <c r="RAB94" s="239"/>
      <c r="RAC94" s="235"/>
      <c r="RAD94" s="231"/>
      <c r="RAE94" s="231"/>
      <c r="RAF94" s="224"/>
      <c r="RAG94" s="235"/>
      <c r="RAH94" s="236"/>
      <c r="RAI94" s="6"/>
      <c r="RAJ94" s="6"/>
      <c r="RAK94" s="236"/>
      <c r="RAL94" s="251"/>
      <c r="RAM94" s="255"/>
      <c r="RAN94" s="235"/>
      <c r="RAO94" s="235"/>
      <c r="RAP94" s="235"/>
      <c r="RAQ94" s="99"/>
      <c r="RAR94" s="235"/>
      <c r="RAS94" s="235"/>
      <c r="RAT94" s="235"/>
      <c r="RAU94" s="226"/>
      <c r="RAV94" s="248"/>
      <c r="RAW94" s="253"/>
      <c r="RAX94" s="228"/>
      <c r="RAY94" s="229"/>
      <c r="RAZ94" s="239"/>
      <c r="RBA94" s="239"/>
      <c r="RBB94" s="235"/>
      <c r="RBC94" s="231"/>
      <c r="RBD94" s="231"/>
      <c r="RBE94" s="224"/>
      <c r="RBF94" s="235"/>
      <c r="RBG94" s="236"/>
      <c r="RBH94" s="6"/>
      <c r="RBI94" s="6"/>
      <c r="RBJ94" s="236"/>
      <c r="RBK94" s="251"/>
      <c r="RBL94" s="255"/>
      <c r="RBM94" s="235"/>
      <c r="RBN94" s="235"/>
      <c r="RBO94" s="235"/>
      <c r="RBP94" s="99"/>
      <c r="RBQ94" s="235"/>
      <c r="RBR94" s="235"/>
      <c r="RBS94" s="235"/>
      <c r="RBT94" s="226"/>
      <c r="RBU94" s="248"/>
      <c r="RBV94" s="253"/>
      <c r="RBW94" s="228"/>
      <c r="RBX94" s="229"/>
      <c r="RBY94" s="239"/>
      <c r="RBZ94" s="239"/>
      <c r="RCA94" s="235"/>
      <c r="RCB94" s="231"/>
      <c r="RCC94" s="231"/>
      <c r="RCD94" s="224"/>
      <c r="RCE94" s="235"/>
      <c r="RCF94" s="236"/>
      <c r="RCG94" s="6"/>
      <c r="RCH94" s="6"/>
      <c r="RCI94" s="236"/>
      <c r="RCJ94" s="251"/>
      <c r="RCK94" s="255"/>
      <c r="RCL94" s="235"/>
      <c r="RCM94" s="235"/>
      <c r="RCN94" s="235"/>
      <c r="RCO94" s="99"/>
      <c r="RCP94" s="235"/>
      <c r="RCQ94" s="235"/>
      <c r="RCR94" s="235"/>
      <c r="RCS94" s="226"/>
      <c r="RCT94" s="248"/>
      <c r="RCU94" s="253"/>
      <c r="RCV94" s="228"/>
      <c r="RCW94" s="229"/>
      <c r="RCX94" s="239"/>
      <c r="RCY94" s="239"/>
      <c r="RCZ94" s="235"/>
      <c r="RDA94" s="231"/>
      <c r="RDB94" s="231"/>
      <c r="RDC94" s="224"/>
      <c r="RDD94" s="235"/>
      <c r="RDE94" s="236"/>
      <c r="RDF94" s="6"/>
      <c r="RDG94" s="6"/>
      <c r="RDH94" s="236"/>
      <c r="RDI94" s="251"/>
      <c r="RDJ94" s="255"/>
      <c r="RDK94" s="235"/>
      <c r="RDL94" s="235"/>
      <c r="RDM94" s="235"/>
      <c r="RDN94" s="99"/>
      <c r="RDO94" s="235"/>
      <c r="RDP94" s="235"/>
      <c r="RDQ94" s="235"/>
      <c r="RDR94" s="226"/>
      <c r="RDS94" s="248"/>
      <c r="RDT94" s="253"/>
      <c r="RDU94" s="228"/>
      <c r="RDV94" s="229"/>
      <c r="RDW94" s="239"/>
      <c r="RDX94" s="239"/>
      <c r="RDY94" s="235"/>
      <c r="RDZ94" s="231"/>
      <c r="REA94" s="231"/>
      <c r="REB94" s="224"/>
      <c r="REC94" s="235"/>
      <c r="RED94" s="236"/>
      <c r="REE94" s="6"/>
      <c r="REF94" s="6"/>
      <c r="REG94" s="236"/>
      <c r="REH94" s="251"/>
      <c r="REI94" s="255"/>
      <c r="REJ94" s="235"/>
      <c r="REK94" s="235"/>
      <c r="REL94" s="235"/>
      <c r="REM94" s="99"/>
      <c r="REN94" s="235"/>
      <c r="REO94" s="235"/>
      <c r="REP94" s="235"/>
      <c r="REQ94" s="226"/>
      <c r="RER94" s="248"/>
      <c r="RES94" s="253"/>
      <c r="RET94" s="228"/>
      <c r="REU94" s="229"/>
      <c r="REV94" s="239"/>
      <c r="REW94" s="239"/>
      <c r="REX94" s="235"/>
      <c r="REY94" s="231"/>
      <c r="REZ94" s="231"/>
      <c r="RFA94" s="224"/>
      <c r="RFB94" s="235"/>
      <c r="RFC94" s="236"/>
      <c r="RFD94" s="6"/>
      <c r="RFE94" s="6"/>
      <c r="RFF94" s="236"/>
      <c r="RFG94" s="251"/>
      <c r="RFH94" s="255"/>
      <c r="RFI94" s="235"/>
      <c r="RFJ94" s="235"/>
      <c r="RFK94" s="235"/>
      <c r="RFL94" s="99"/>
      <c r="RFM94" s="235"/>
      <c r="RFN94" s="235"/>
      <c r="RFO94" s="235"/>
      <c r="RFP94" s="226"/>
      <c r="RFQ94" s="248"/>
      <c r="RFR94" s="253"/>
      <c r="RFS94" s="228"/>
      <c r="RFT94" s="229"/>
      <c r="RFU94" s="239"/>
      <c r="RFV94" s="239"/>
      <c r="RFW94" s="235"/>
      <c r="RFX94" s="231"/>
      <c r="RFY94" s="231"/>
      <c r="RFZ94" s="224"/>
      <c r="RGA94" s="235"/>
      <c r="RGB94" s="236"/>
      <c r="RGC94" s="6"/>
      <c r="RGD94" s="6"/>
      <c r="RGE94" s="236"/>
      <c r="RGF94" s="251"/>
      <c r="RGG94" s="255"/>
      <c r="RGH94" s="235"/>
      <c r="RGI94" s="235"/>
      <c r="RGJ94" s="235"/>
      <c r="RGK94" s="99"/>
      <c r="RGL94" s="235"/>
      <c r="RGM94" s="235"/>
      <c r="RGN94" s="235"/>
      <c r="RGO94" s="226"/>
      <c r="RGP94" s="248"/>
      <c r="RGQ94" s="253"/>
      <c r="RGR94" s="228"/>
      <c r="RGS94" s="229"/>
      <c r="RGT94" s="239"/>
      <c r="RGU94" s="239"/>
      <c r="RGV94" s="235"/>
      <c r="RGW94" s="231"/>
      <c r="RGX94" s="231"/>
      <c r="RGY94" s="224"/>
      <c r="RGZ94" s="235"/>
      <c r="RHA94" s="236"/>
      <c r="RHB94" s="6"/>
      <c r="RHC94" s="6"/>
      <c r="RHD94" s="236"/>
      <c r="RHE94" s="251"/>
      <c r="RHF94" s="255"/>
      <c r="RHG94" s="235"/>
      <c r="RHH94" s="235"/>
      <c r="RHI94" s="235"/>
      <c r="RHJ94" s="99"/>
      <c r="RHK94" s="235"/>
      <c r="RHL94" s="235"/>
      <c r="RHM94" s="235"/>
      <c r="RHN94" s="226"/>
      <c r="RHO94" s="248"/>
      <c r="RHP94" s="253"/>
      <c r="RHQ94" s="228"/>
      <c r="RHR94" s="229"/>
      <c r="RHS94" s="239"/>
      <c r="RHT94" s="239"/>
      <c r="RHU94" s="235"/>
      <c r="RHV94" s="231"/>
      <c r="RHW94" s="231"/>
      <c r="RHX94" s="224"/>
      <c r="RHY94" s="235"/>
      <c r="RHZ94" s="236"/>
      <c r="RIA94" s="6"/>
      <c r="RIB94" s="6"/>
      <c r="RIC94" s="236"/>
      <c r="RID94" s="251"/>
      <c r="RIE94" s="255"/>
      <c r="RIF94" s="235"/>
      <c r="RIG94" s="235"/>
      <c r="RIH94" s="235"/>
      <c r="RII94" s="99"/>
      <c r="RIJ94" s="235"/>
      <c r="RIK94" s="235"/>
      <c r="RIL94" s="235"/>
      <c r="RIM94" s="226"/>
      <c r="RIN94" s="248"/>
      <c r="RIO94" s="253"/>
      <c r="RIP94" s="228"/>
      <c r="RIQ94" s="229"/>
      <c r="RIR94" s="239"/>
      <c r="RIS94" s="239"/>
      <c r="RIT94" s="235"/>
      <c r="RIU94" s="231"/>
      <c r="RIV94" s="231"/>
      <c r="RIW94" s="224"/>
      <c r="RIX94" s="235"/>
      <c r="RIY94" s="236"/>
      <c r="RIZ94" s="6"/>
      <c r="RJA94" s="6"/>
      <c r="RJB94" s="236"/>
      <c r="RJC94" s="251"/>
      <c r="RJD94" s="255"/>
      <c r="RJE94" s="235"/>
      <c r="RJF94" s="235"/>
      <c r="RJG94" s="235"/>
      <c r="RJH94" s="99"/>
      <c r="RJI94" s="235"/>
      <c r="RJJ94" s="235"/>
      <c r="RJK94" s="235"/>
      <c r="RJL94" s="226"/>
      <c r="RJM94" s="248"/>
      <c r="RJN94" s="253"/>
      <c r="RJO94" s="228"/>
      <c r="RJP94" s="229"/>
      <c r="RJQ94" s="239"/>
      <c r="RJR94" s="239"/>
      <c r="RJS94" s="235"/>
      <c r="RJT94" s="231"/>
      <c r="RJU94" s="231"/>
      <c r="RJV94" s="224"/>
      <c r="RJW94" s="235"/>
      <c r="RJX94" s="236"/>
      <c r="RJY94" s="6"/>
      <c r="RJZ94" s="6"/>
      <c r="RKA94" s="236"/>
      <c r="RKB94" s="251"/>
      <c r="RKC94" s="255"/>
      <c r="RKD94" s="235"/>
      <c r="RKE94" s="235"/>
      <c r="RKF94" s="235"/>
      <c r="RKG94" s="99"/>
      <c r="RKH94" s="235"/>
      <c r="RKI94" s="235"/>
      <c r="RKJ94" s="235"/>
      <c r="RKK94" s="226"/>
      <c r="RKL94" s="248"/>
      <c r="RKM94" s="253"/>
      <c r="RKN94" s="228"/>
      <c r="RKO94" s="229"/>
      <c r="RKP94" s="239"/>
      <c r="RKQ94" s="239"/>
      <c r="RKR94" s="235"/>
      <c r="RKS94" s="231"/>
      <c r="RKT94" s="231"/>
      <c r="RKU94" s="224"/>
      <c r="RKV94" s="235"/>
      <c r="RKW94" s="236"/>
      <c r="RKX94" s="6"/>
      <c r="RKY94" s="6"/>
      <c r="RKZ94" s="236"/>
      <c r="RLA94" s="251"/>
      <c r="RLB94" s="255"/>
      <c r="RLC94" s="235"/>
      <c r="RLD94" s="235"/>
      <c r="RLE94" s="235"/>
      <c r="RLF94" s="99"/>
      <c r="RLG94" s="235"/>
      <c r="RLH94" s="235"/>
      <c r="RLI94" s="235"/>
      <c r="RLJ94" s="226"/>
      <c r="RLK94" s="248"/>
      <c r="RLL94" s="253"/>
      <c r="RLM94" s="228"/>
      <c r="RLN94" s="229"/>
      <c r="RLO94" s="239"/>
      <c r="RLP94" s="239"/>
      <c r="RLQ94" s="235"/>
      <c r="RLR94" s="231"/>
      <c r="RLS94" s="231"/>
      <c r="RLT94" s="224"/>
      <c r="RLU94" s="235"/>
      <c r="RLV94" s="236"/>
      <c r="RLW94" s="6"/>
      <c r="RLX94" s="6"/>
      <c r="RLY94" s="236"/>
      <c r="RLZ94" s="251"/>
      <c r="RMA94" s="255"/>
      <c r="RMB94" s="235"/>
      <c r="RMC94" s="235"/>
      <c r="RMD94" s="235"/>
      <c r="RME94" s="99"/>
      <c r="RMF94" s="235"/>
      <c r="RMG94" s="235"/>
      <c r="RMH94" s="235"/>
      <c r="RMI94" s="226"/>
      <c r="RMJ94" s="248"/>
      <c r="RMK94" s="253"/>
      <c r="RML94" s="228"/>
      <c r="RMM94" s="229"/>
      <c r="RMN94" s="239"/>
      <c r="RMO94" s="239"/>
      <c r="RMP94" s="235"/>
      <c r="RMQ94" s="231"/>
      <c r="RMR94" s="231"/>
      <c r="RMS94" s="224"/>
      <c r="RMT94" s="235"/>
      <c r="RMU94" s="236"/>
      <c r="RMV94" s="6"/>
      <c r="RMW94" s="6"/>
      <c r="RMX94" s="236"/>
      <c r="RMY94" s="251"/>
      <c r="RMZ94" s="255"/>
      <c r="RNA94" s="235"/>
      <c r="RNB94" s="235"/>
      <c r="RNC94" s="235"/>
      <c r="RND94" s="99"/>
      <c r="RNE94" s="235"/>
      <c r="RNF94" s="235"/>
      <c r="RNG94" s="235"/>
      <c r="RNH94" s="226"/>
      <c r="RNI94" s="248"/>
      <c r="RNJ94" s="253"/>
      <c r="RNK94" s="228"/>
      <c r="RNL94" s="229"/>
      <c r="RNM94" s="239"/>
      <c r="RNN94" s="239"/>
      <c r="RNO94" s="235"/>
      <c r="RNP94" s="231"/>
      <c r="RNQ94" s="231"/>
      <c r="RNR94" s="224"/>
      <c r="RNS94" s="235"/>
      <c r="RNT94" s="236"/>
      <c r="RNU94" s="6"/>
      <c r="RNV94" s="6"/>
      <c r="RNW94" s="236"/>
      <c r="RNX94" s="251"/>
      <c r="RNY94" s="255"/>
      <c r="RNZ94" s="235"/>
      <c r="ROA94" s="235"/>
      <c r="ROB94" s="235"/>
      <c r="ROC94" s="99"/>
      <c r="ROD94" s="235"/>
      <c r="ROE94" s="235"/>
      <c r="ROF94" s="235"/>
      <c r="ROG94" s="226"/>
      <c r="ROH94" s="248"/>
      <c r="ROI94" s="253"/>
      <c r="ROJ94" s="228"/>
      <c r="ROK94" s="229"/>
      <c r="ROL94" s="239"/>
      <c r="ROM94" s="239"/>
      <c r="RON94" s="235"/>
      <c r="ROO94" s="231"/>
      <c r="ROP94" s="231"/>
      <c r="ROQ94" s="224"/>
      <c r="ROR94" s="235"/>
      <c r="ROS94" s="236"/>
      <c r="ROT94" s="6"/>
      <c r="ROU94" s="6"/>
      <c r="ROV94" s="236"/>
      <c r="ROW94" s="251"/>
      <c r="ROX94" s="255"/>
      <c r="ROY94" s="235"/>
      <c r="ROZ94" s="235"/>
      <c r="RPA94" s="235"/>
      <c r="RPB94" s="99"/>
      <c r="RPC94" s="235"/>
      <c r="RPD94" s="235"/>
      <c r="RPE94" s="235"/>
      <c r="RPF94" s="226"/>
      <c r="RPG94" s="248"/>
      <c r="RPH94" s="253"/>
      <c r="RPI94" s="228"/>
      <c r="RPJ94" s="229"/>
      <c r="RPK94" s="239"/>
      <c r="RPL94" s="239"/>
      <c r="RPM94" s="235"/>
      <c r="RPN94" s="231"/>
      <c r="RPO94" s="231"/>
      <c r="RPP94" s="224"/>
      <c r="RPQ94" s="235"/>
      <c r="RPR94" s="236"/>
      <c r="RPS94" s="6"/>
      <c r="RPT94" s="6"/>
      <c r="RPU94" s="236"/>
      <c r="RPV94" s="251"/>
      <c r="RPW94" s="255"/>
      <c r="RPX94" s="235"/>
      <c r="RPY94" s="235"/>
      <c r="RPZ94" s="235"/>
      <c r="RQA94" s="99"/>
      <c r="RQB94" s="235"/>
      <c r="RQC94" s="235"/>
      <c r="RQD94" s="235"/>
      <c r="RQE94" s="226"/>
      <c r="RQF94" s="248"/>
      <c r="RQG94" s="253"/>
      <c r="RQH94" s="228"/>
      <c r="RQI94" s="229"/>
      <c r="RQJ94" s="239"/>
      <c r="RQK94" s="239"/>
      <c r="RQL94" s="235"/>
      <c r="RQM94" s="231"/>
      <c r="RQN94" s="231"/>
      <c r="RQO94" s="224"/>
      <c r="RQP94" s="235"/>
      <c r="RQQ94" s="236"/>
      <c r="RQR94" s="6"/>
      <c r="RQS94" s="6"/>
      <c r="RQT94" s="236"/>
      <c r="RQU94" s="251"/>
      <c r="RQV94" s="255"/>
      <c r="RQW94" s="235"/>
      <c r="RQX94" s="235"/>
      <c r="RQY94" s="235"/>
      <c r="RQZ94" s="99"/>
      <c r="RRA94" s="235"/>
      <c r="RRB94" s="235"/>
      <c r="RRC94" s="235"/>
      <c r="RRD94" s="226"/>
      <c r="RRE94" s="248"/>
      <c r="RRF94" s="253"/>
      <c r="RRG94" s="228"/>
      <c r="RRH94" s="229"/>
      <c r="RRI94" s="239"/>
      <c r="RRJ94" s="239"/>
      <c r="RRK94" s="235"/>
      <c r="RRL94" s="231"/>
      <c r="RRM94" s="231"/>
      <c r="RRN94" s="224"/>
      <c r="RRO94" s="235"/>
      <c r="RRP94" s="236"/>
      <c r="RRQ94" s="6"/>
      <c r="RRR94" s="6"/>
      <c r="RRS94" s="236"/>
      <c r="RRT94" s="251"/>
      <c r="RRU94" s="255"/>
      <c r="RRV94" s="235"/>
      <c r="RRW94" s="235"/>
      <c r="RRX94" s="235"/>
      <c r="RRY94" s="99"/>
      <c r="RRZ94" s="235"/>
      <c r="RSA94" s="235"/>
      <c r="RSB94" s="235"/>
      <c r="RSC94" s="226"/>
      <c r="RSD94" s="248"/>
      <c r="RSE94" s="253"/>
      <c r="RSF94" s="228"/>
      <c r="RSG94" s="229"/>
      <c r="RSH94" s="239"/>
      <c r="RSI94" s="239"/>
      <c r="RSJ94" s="235"/>
      <c r="RSK94" s="231"/>
      <c r="RSL94" s="231"/>
      <c r="RSM94" s="224"/>
      <c r="RSN94" s="235"/>
      <c r="RSO94" s="236"/>
      <c r="RSP94" s="6"/>
      <c r="RSQ94" s="6"/>
      <c r="RSR94" s="236"/>
      <c r="RSS94" s="251"/>
      <c r="RST94" s="255"/>
      <c r="RSU94" s="235"/>
      <c r="RSV94" s="235"/>
      <c r="RSW94" s="235"/>
      <c r="RSX94" s="99"/>
      <c r="RSY94" s="235"/>
      <c r="RSZ94" s="235"/>
      <c r="RTA94" s="235"/>
      <c r="RTB94" s="226"/>
      <c r="RTC94" s="248"/>
      <c r="RTD94" s="253"/>
      <c r="RTE94" s="228"/>
      <c r="RTF94" s="229"/>
      <c r="RTG94" s="239"/>
      <c r="RTH94" s="239"/>
      <c r="RTI94" s="235"/>
      <c r="RTJ94" s="231"/>
      <c r="RTK94" s="231"/>
      <c r="RTL94" s="224"/>
      <c r="RTM94" s="235"/>
      <c r="RTN94" s="236"/>
      <c r="RTO94" s="6"/>
      <c r="RTP94" s="6"/>
      <c r="RTQ94" s="236"/>
      <c r="RTR94" s="251"/>
      <c r="RTS94" s="255"/>
      <c r="RTT94" s="235"/>
      <c r="RTU94" s="235"/>
      <c r="RTV94" s="235"/>
      <c r="RTW94" s="99"/>
      <c r="RTX94" s="235"/>
      <c r="RTY94" s="235"/>
      <c r="RTZ94" s="235"/>
      <c r="RUA94" s="226"/>
      <c r="RUB94" s="248"/>
      <c r="RUC94" s="253"/>
      <c r="RUD94" s="228"/>
      <c r="RUE94" s="229"/>
      <c r="RUF94" s="239"/>
      <c r="RUG94" s="239"/>
      <c r="RUH94" s="235"/>
      <c r="RUI94" s="231"/>
      <c r="RUJ94" s="231"/>
      <c r="RUK94" s="224"/>
      <c r="RUL94" s="235"/>
      <c r="RUM94" s="236"/>
      <c r="RUN94" s="6"/>
      <c r="RUO94" s="6"/>
      <c r="RUP94" s="236"/>
      <c r="RUQ94" s="251"/>
      <c r="RUR94" s="255"/>
      <c r="RUS94" s="235"/>
      <c r="RUT94" s="235"/>
      <c r="RUU94" s="235"/>
      <c r="RUV94" s="99"/>
      <c r="RUW94" s="235"/>
      <c r="RUX94" s="235"/>
      <c r="RUY94" s="235"/>
      <c r="RUZ94" s="226"/>
      <c r="RVA94" s="248"/>
      <c r="RVB94" s="253"/>
      <c r="RVC94" s="228"/>
      <c r="RVD94" s="229"/>
      <c r="RVE94" s="239"/>
      <c r="RVF94" s="239"/>
      <c r="RVG94" s="235"/>
      <c r="RVH94" s="231"/>
      <c r="RVI94" s="231"/>
      <c r="RVJ94" s="224"/>
      <c r="RVK94" s="235"/>
      <c r="RVL94" s="236"/>
      <c r="RVM94" s="6"/>
      <c r="RVN94" s="6"/>
      <c r="RVO94" s="236"/>
      <c r="RVP94" s="251"/>
      <c r="RVQ94" s="255"/>
      <c r="RVR94" s="235"/>
      <c r="RVS94" s="235"/>
      <c r="RVT94" s="235"/>
      <c r="RVU94" s="99"/>
      <c r="RVV94" s="235"/>
      <c r="RVW94" s="235"/>
      <c r="RVX94" s="235"/>
      <c r="RVY94" s="226"/>
      <c r="RVZ94" s="248"/>
      <c r="RWA94" s="253"/>
      <c r="RWB94" s="228"/>
      <c r="RWC94" s="229"/>
      <c r="RWD94" s="239"/>
      <c r="RWE94" s="239"/>
      <c r="RWF94" s="235"/>
      <c r="RWG94" s="231"/>
      <c r="RWH94" s="231"/>
      <c r="RWI94" s="224"/>
      <c r="RWJ94" s="235"/>
      <c r="RWK94" s="236"/>
      <c r="RWL94" s="6"/>
      <c r="RWM94" s="6"/>
      <c r="RWN94" s="236"/>
      <c r="RWO94" s="251"/>
      <c r="RWP94" s="255"/>
      <c r="RWQ94" s="235"/>
      <c r="RWR94" s="235"/>
      <c r="RWS94" s="235"/>
      <c r="RWT94" s="99"/>
      <c r="RWU94" s="235"/>
      <c r="RWV94" s="235"/>
      <c r="RWW94" s="235"/>
      <c r="RWX94" s="226"/>
      <c r="RWY94" s="248"/>
      <c r="RWZ94" s="253"/>
      <c r="RXA94" s="228"/>
      <c r="RXB94" s="229"/>
      <c r="RXC94" s="239"/>
      <c r="RXD94" s="239"/>
      <c r="RXE94" s="235"/>
      <c r="RXF94" s="231"/>
      <c r="RXG94" s="231"/>
      <c r="RXH94" s="224"/>
      <c r="RXI94" s="235"/>
      <c r="RXJ94" s="236"/>
      <c r="RXK94" s="6"/>
      <c r="RXL94" s="6"/>
      <c r="RXM94" s="236"/>
      <c r="RXN94" s="251"/>
      <c r="RXO94" s="255"/>
      <c r="RXP94" s="235"/>
      <c r="RXQ94" s="235"/>
      <c r="RXR94" s="235"/>
      <c r="RXS94" s="99"/>
      <c r="RXT94" s="235"/>
      <c r="RXU94" s="235"/>
      <c r="RXV94" s="235"/>
      <c r="RXW94" s="226"/>
      <c r="RXX94" s="248"/>
      <c r="RXY94" s="253"/>
      <c r="RXZ94" s="228"/>
      <c r="RYA94" s="229"/>
      <c r="RYB94" s="239"/>
      <c r="RYC94" s="239"/>
      <c r="RYD94" s="235"/>
      <c r="RYE94" s="231"/>
      <c r="RYF94" s="231"/>
      <c r="RYG94" s="224"/>
      <c r="RYH94" s="235"/>
      <c r="RYI94" s="236"/>
      <c r="RYJ94" s="6"/>
      <c r="RYK94" s="6"/>
      <c r="RYL94" s="236"/>
      <c r="RYM94" s="251"/>
      <c r="RYN94" s="255"/>
      <c r="RYO94" s="235"/>
      <c r="RYP94" s="235"/>
      <c r="RYQ94" s="235"/>
      <c r="RYR94" s="99"/>
      <c r="RYS94" s="235"/>
      <c r="RYT94" s="235"/>
      <c r="RYU94" s="235"/>
      <c r="RYV94" s="226"/>
      <c r="RYW94" s="248"/>
      <c r="RYX94" s="253"/>
      <c r="RYY94" s="228"/>
      <c r="RYZ94" s="229"/>
      <c r="RZA94" s="239"/>
      <c r="RZB94" s="239"/>
      <c r="RZC94" s="235"/>
      <c r="RZD94" s="231"/>
      <c r="RZE94" s="231"/>
      <c r="RZF94" s="224"/>
      <c r="RZG94" s="235"/>
      <c r="RZH94" s="236"/>
      <c r="RZI94" s="6"/>
      <c r="RZJ94" s="6"/>
      <c r="RZK94" s="236"/>
      <c r="RZL94" s="251"/>
      <c r="RZM94" s="255"/>
      <c r="RZN94" s="235"/>
      <c r="RZO94" s="235"/>
      <c r="RZP94" s="235"/>
      <c r="RZQ94" s="99"/>
      <c r="RZR94" s="235"/>
      <c r="RZS94" s="235"/>
      <c r="RZT94" s="235"/>
      <c r="RZU94" s="226"/>
      <c r="RZV94" s="248"/>
      <c r="RZW94" s="253"/>
      <c r="RZX94" s="228"/>
      <c r="RZY94" s="229"/>
      <c r="RZZ94" s="239"/>
      <c r="SAA94" s="239"/>
      <c r="SAB94" s="235"/>
      <c r="SAC94" s="231"/>
      <c r="SAD94" s="231"/>
      <c r="SAE94" s="224"/>
      <c r="SAF94" s="235"/>
      <c r="SAG94" s="236"/>
      <c r="SAH94" s="6"/>
      <c r="SAI94" s="6"/>
      <c r="SAJ94" s="236"/>
      <c r="SAK94" s="251"/>
      <c r="SAL94" s="255"/>
      <c r="SAM94" s="235"/>
      <c r="SAN94" s="235"/>
      <c r="SAO94" s="235"/>
      <c r="SAP94" s="99"/>
      <c r="SAQ94" s="235"/>
      <c r="SAR94" s="235"/>
      <c r="SAS94" s="235"/>
      <c r="SAT94" s="226"/>
      <c r="SAU94" s="248"/>
      <c r="SAV94" s="253"/>
      <c r="SAW94" s="228"/>
      <c r="SAX94" s="229"/>
      <c r="SAY94" s="239"/>
      <c r="SAZ94" s="239"/>
      <c r="SBA94" s="235"/>
      <c r="SBB94" s="231"/>
      <c r="SBC94" s="231"/>
      <c r="SBD94" s="224"/>
      <c r="SBE94" s="235"/>
      <c r="SBF94" s="236"/>
      <c r="SBG94" s="6"/>
      <c r="SBH94" s="6"/>
      <c r="SBI94" s="236"/>
      <c r="SBJ94" s="251"/>
      <c r="SBK94" s="255"/>
      <c r="SBL94" s="235"/>
      <c r="SBM94" s="235"/>
      <c r="SBN94" s="235"/>
      <c r="SBO94" s="99"/>
      <c r="SBP94" s="235"/>
      <c r="SBQ94" s="235"/>
      <c r="SBR94" s="235"/>
      <c r="SBS94" s="226"/>
      <c r="SBT94" s="248"/>
      <c r="SBU94" s="253"/>
      <c r="SBV94" s="228"/>
      <c r="SBW94" s="229"/>
      <c r="SBX94" s="239"/>
      <c r="SBY94" s="239"/>
      <c r="SBZ94" s="235"/>
      <c r="SCA94" s="231"/>
      <c r="SCB94" s="231"/>
      <c r="SCC94" s="224"/>
      <c r="SCD94" s="235"/>
      <c r="SCE94" s="236"/>
      <c r="SCF94" s="6"/>
      <c r="SCG94" s="6"/>
      <c r="SCH94" s="236"/>
      <c r="SCI94" s="251"/>
      <c r="SCJ94" s="255"/>
      <c r="SCK94" s="235"/>
      <c r="SCL94" s="235"/>
      <c r="SCM94" s="235"/>
      <c r="SCN94" s="99"/>
      <c r="SCO94" s="235"/>
      <c r="SCP94" s="235"/>
      <c r="SCQ94" s="235"/>
      <c r="SCR94" s="226"/>
      <c r="SCS94" s="248"/>
      <c r="SCT94" s="253"/>
      <c r="SCU94" s="228"/>
      <c r="SCV94" s="229"/>
      <c r="SCW94" s="239"/>
      <c r="SCX94" s="239"/>
      <c r="SCY94" s="235"/>
      <c r="SCZ94" s="231"/>
      <c r="SDA94" s="231"/>
      <c r="SDB94" s="224"/>
      <c r="SDC94" s="235"/>
      <c r="SDD94" s="236"/>
      <c r="SDE94" s="6"/>
      <c r="SDF94" s="6"/>
      <c r="SDG94" s="236"/>
      <c r="SDH94" s="251"/>
      <c r="SDI94" s="255"/>
      <c r="SDJ94" s="235"/>
      <c r="SDK94" s="235"/>
      <c r="SDL94" s="235"/>
      <c r="SDM94" s="99"/>
      <c r="SDN94" s="235"/>
      <c r="SDO94" s="235"/>
      <c r="SDP94" s="235"/>
      <c r="SDQ94" s="226"/>
      <c r="SDR94" s="248"/>
      <c r="SDS94" s="253"/>
      <c r="SDT94" s="228"/>
      <c r="SDU94" s="229"/>
      <c r="SDV94" s="239"/>
      <c r="SDW94" s="239"/>
      <c r="SDX94" s="235"/>
      <c r="SDY94" s="231"/>
      <c r="SDZ94" s="231"/>
      <c r="SEA94" s="224"/>
      <c r="SEB94" s="235"/>
      <c r="SEC94" s="236"/>
      <c r="SED94" s="6"/>
      <c r="SEE94" s="6"/>
      <c r="SEF94" s="236"/>
      <c r="SEG94" s="251"/>
      <c r="SEH94" s="255"/>
      <c r="SEI94" s="235"/>
      <c r="SEJ94" s="235"/>
      <c r="SEK94" s="235"/>
      <c r="SEL94" s="99"/>
      <c r="SEM94" s="235"/>
      <c r="SEN94" s="235"/>
      <c r="SEO94" s="235"/>
      <c r="SEP94" s="226"/>
      <c r="SEQ94" s="248"/>
      <c r="SER94" s="253"/>
      <c r="SES94" s="228"/>
      <c r="SET94" s="229"/>
      <c r="SEU94" s="239"/>
      <c r="SEV94" s="239"/>
      <c r="SEW94" s="235"/>
      <c r="SEX94" s="231"/>
      <c r="SEY94" s="231"/>
      <c r="SEZ94" s="224"/>
      <c r="SFA94" s="235"/>
      <c r="SFB94" s="236"/>
      <c r="SFC94" s="6"/>
      <c r="SFD94" s="6"/>
      <c r="SFE94" s="236"/>
      <c r="SFF94" s="251"/>
      <c r="SFG94" s="255"/>
      <c r="SFH94" s="235"/>
      <c r="SFI94" s="235"/>
      <c r="SFJ94" s="235"/>
      <c r="SFK94" s="99"/>
      <c r="SFL94" s="235"/>
      <c r="SFM94" s="235"/>
      <c r="SFN94" s="235"/>
      <c r="SFO94" s="226"/>
      <c r="SFP94" s="248"/>
      <c r="SFQ94" s="253"/>
      <c r="SFR94" s="228"/>
      <c r="SFS94" s="229"/>
      <c r="SFT94" s="239"/>
      <c r="SFU94" s="239"/>
      <c r="SFV94" s="235"/>
      <c r="SFW94" s="231"/>
      <c r="SFX94" s="231"/>
      <c r="SFY94" s="224"/>
      <c r="SFZ94" s="235"/>
      <c r="SGA94" s="236"/>
      <c r="SGB94" s="6"/>
      <c r="SGC94" s="6"/>
      <c r="SGD94" s="236"/>
      <c r="SGE94" s="251"/>
      <c r="SGF94" s="255"/>
      <c r="SGG94" s="235"/>
      <c r="SGH94" s="235"/>
      <c r="SGI94" s="235"/>
      <c r="SGJ94" s="99"/>
      <c r="SGK94" s="235"/>
      <c r="SGL94" s="235"/>
      <c r="SGM94" s="235"/>
      <c r="SGN94" s="226"/>
      <c r="SGO94" s="248"/>
      <c r="SGP94" s="253"/>
      <c r="SGQ94" s="228"/>
      <c r="SGR94" s="229"/>
      <c r="SGS94" s="239"/>
      <c r="SGT94" s="239"/>
      <c r="SGU94" s="235"/>
      <c r="SGV94" s="231"/>
      <c r="SGW94" s="231"/>
      <c r="SGX94" s="224"/>
      <c r="SGY94" s="235"/>
      <c r="SGZ94" s="236"/>
      <c r="SHA94" s="6"/>
      <c r="SHB94" s="6"/>
      <c r="SHC94" s="236"/>
      <c r="SHD94" s="251"/>
      <c r="SHE94" s="255"/>
      <c r="SHF94" s="235"/>
      <c r="SHG94" s="235"/>
      <c r="SHH94" s="235"/>
      <c r="SHI94" s="99"/>
      <c r="SHJ94" s="235"/>
      <c r="SHK94" s="235"/>
      <c r="SHL94" s="235"/>
      <c r="SHM94" s="226"/>
      <c r="SHN94" s="248"/>
      <c r="SHO94" s="253"/>
      <c r="SHP94" s="228"/>
      <c r="SHQ94" s="229"/>
      <c r="SHR94" s="239"/>
      <c r="SHS94" s="239"/>
      <c r="SHT94" s="235"/>
      <c r="SHU94" s="231"/>
      <c r="SHV94" s="231"/>
      <c r="SHW94" s="224"/>
      <c r="SHX94" s="235"/>
      <c r="SHY94" s="236"/>
      <c r="SHZ94" s="6"/>
      <c r="SIA94" s="6"/>
      <c r="SIB94" s="236"/>
      <c r="SIC94" s="251"/>
      <c r="SID94" s="255"/>
      <c r="SIE94" s="235"/>
      <c r="SIF94" s="235"/>
      <c r="SIG94" s="235"/>
      <c r="SIH94" s="99"/>
      <c r="SII94" s="235"/>
      <c r="SIJ94" s="235"/>
      <c r="SIK94" s="235"/>
      <c r="SIL94" s="226"/>
      <c r="SIM94" s="248"/>
      <c r="SIN94" s="253"/>
      <c r="SIO94" s="228"/>
      <c r="SIP94" s="229"/>
      <c r="SIQ94" s="239"/>
      <c r="SIR94" s="239"/>
      <c r="SIS94" s="235"/>
      <c r="SIT94" s="231"/>
      <c r="SIU94" s="231"/>
      <c r="SIV94" s="224"/>
      <c r="SIW94" s="235"/>
      <c r="SIX94" s="236"/>
      <c r="SIY94" s="6"/>
      <c r="SIZ94" s="6"/>
      <c r="SJA94" s="236"/>
      <c r="SJB94" s="251"/>
      <c r="SJC94" s="255"/>
      <c r="SJD94" s="235"/>
      <c r="SJE94" s="235"/>
      <c r="SJF94" s="235"/>
      <c r="SJG94" s="99"/>
      <c r="SJH94" s="235"/>
      <c r="SJI94" s="235"/>
      <c r="SJJ94" s="235"/>
      <c r="SJK94" s="226"/>
      <c r="SJL94" s="248"/>
      <c r="SJM94" s="253"/>
      <c r="SJN94" s="228"/>
      <c r="SJO94" s="229"/>
      <c r="SJP94" s="239"/>
      <c r="SJQ94" s="239"/>
      <c r="SJR94" s="235"/>
      <c r="SJS94" s="231"/>
      <c r="SJT94" s="231"/>
      <c r="SJU94" s="224"/>
      <c r="SJV94" s="235"/>
      <c r="SJW94" s="236"/>
      <c r="SJX94" s="6"/>
      <c r="SJY94" s="6"/>
      <c r="SJZ94" s="236"/>
      <c r="SKA94" s="251"/>
      <c r="SKB94" s="255"/>
      <c r="SKC94" s="235"/>
      <c r="SKD94" s="235"/>
      <c r="SKE94" s="235"/>
      <c r="SKF94" s="99"/>
      <c r="SKG94" s="235"/>
      <c r="SKH94" s="235"/>
      <c r="SKI94" s="235"/>
      <c r="SKJ94" s="226"/>
      <c r="SKK94" s="248"/>
      <c r="SKL94" s="253"/>
      <c r="SKM94" s="228"/>
      <c r="SKN94" s="229"/>
      <c r="SKO94" s="239"/>
      <c r="SKP94" s="239"/>
      <c r="SKQ94" s="235"/>
      <c r="SKR94" s="231"/>
      <c r="SKS94" s="231"/>
      <c r="SKT94" s="224"/>
      <c r="SKU94" s="235"/>
      <c r="SKV94" s="236"/>
      <c r="SKW94" s="6"/>
      <c r="SKX94" s="6"/>
      <c r="SKY94" s="236"/>
      <c r="SKZ94" s="251"/>
      <c r="SLA94" s="255"/>
      <c r="SLB94" s="235"/>
      <c r="SLC94" s="235"/>
      <c r="SLD94" s="235"/>
      <c r="SLE94" s="99"/>
      <c r="SLF94" s="235"/>
      <c r="SLG94" s="235"/>
      <c r="SLH94" s="235"/>
      <c r="SLI94" s="226"/>
      <c r="SLJ94" s="248"/>
      <c r="SLK94" s="253"/>
      <c r="SLL94" s="228"/>
      <c r="SLM94" s="229"/>
      <c r="SLN94" s="239"/>
      <c r="SLO94" s="239"/>
      <c r="SLP94" s="235"/>
      <c r="SLQ94" s="231"/>
      <c r="SLR94" s="231"/>
      <c r="SLS94" s="224"/>
      <c r="SLT94" s="235"/>
      <c r="SLU94" s="236"/>
      <c r="SLV94" s="6"/>
      <c r="SLW94" s="6"/>
      <c r="SLX94" s="236"/>
      <c r="SLY94" s="251"/>
      <c r="SLZ94" s="255"/>
      <c r="SMA94" s="235"/>
      <c r="SMB94" s="235"/>
      <c r="SMC94" s="235"/>
      <c r="SMD94" s="99"/>
      <c r="SME94" s="235"/>
      <c r="SMF94" s="235"/>
      <c r="SMG94" s="235"/>
      <c r="SMH94" s="226"/>
      <c r="SMI94" s="248"/>
      <c r="SMJ94" s="253"/>
      <c r="SMK94" s="228"/>
      <c r="SML94" s="229"/>
      <c r="SMM94" s="239"/>
      <c r="SMN94" s="239"/>
      <c r="SMO94" s="235"/>
      <c r="SMP94" s="231"/>
      <c r="SMQ94" s="231"/>
      <c r="SMR94" s="224"/>
      <c r="SMS94" s="235"/>
      <c r="SMT94" s="236"/>
      <c r="SMU94" s="6"/>
      <c r="SMV94" s="6"/>
      <c r="SMW94" s="236"/>
      <c r="SMX94" s="251"/>
      <c r="SMY94" s="255"/>
      <c r="SMZ94" s="235"/>
      <c r="SNA94" s="235"/>
      <c r="SNB94" s="235"/>
      <c r="SNC94" s="99"/>
      <c r="SND94" s="235"/>
      <c r="SNE94" s="235"/>
      <c r="SNF94" s="235"/>
      <c r="SNG94" s="226"/>
      <c r="SNH94" s="248"/>
      <c r="SNI94" s="253"/>
      <c r="SNJ94" s="228"/>
      <c r="SNK94" s="229"/>
      <c r="SNL94" s="239"/>
      <c r="SNM94" s="239"/>
      <c r="SNN94" s="235"/>
      <c r="SNO94" s="231"/>
      <c r="SNP94" s="231"/>
      <c r="SNQ94" s="224"/>
      <c r="SNR94" s="235"/>
      <c r="SNS94" s="236"/>
      <c r="SNT94" s="6"/>
      <c r="SNU94" s="6"/>
      <c r="SNV94" s="236"/>
      <c r="SNW94" s="251"/>
      <c r="SNX94" s="255"/>
      <c r="SNY94" s="235"/>
      <c r="SNZ94" s="235"/>
      <c r="SOA94" s="235"/>
      <c r="SOB94" s="99"/>
      <c r="SOC94" s="235"/>
      <c r="SOD94" s="235"/>
      <c r="SOE94" s="235"/>
      <c r="SOF94" s="226"/>
      <c r="SOG94" s="248"/>
      <c r="SOH94" s="253"/>
      <c r="SOI94" s="228"/>
      <c r="SOJ94" s="229"/>
      <c r="SOK94" s="239"/>
      <c r="SOL94" s="239"/>
      <c r="SOM94" s="235"/>
      <c r="SON94" s="231"/>
      <c r="SOO94" s="231"/>
      <c r="SOP94" s="224"/>
      <c r="SOQ94" s="235"/>
      <c r="SOR94" s="236"/>
      <c r="SOS94" s="6"/>
      <c r="SOT94" s="6"/>
      <c r="SOU94" s="236"/>
      <c r="SOV94" s="251"/>
      <c r="SOW94" s="255"/>
      <c r="SOX94" s="235"/>
      <c r="SOY94" s="235"/>
      <c r="SOZ94" s="235"/>
      <c r="SPA94" s="99"/>
      <c r="SPB94" s="235"/>
      <c r="SPC94" s="235"/>
      <c r="SPD94" s="235"/>
      <c r="SPE94" s="226"/>
      <c r="SPF94" s="248"/>
      <c r="SPG94" s="253"/>
      <c r="SPH94" s="228"/>
      <c r="SPI94" s="229"/>
      <c r="SPJ94" s="239"/>
      <c r="SPK94" s="239"/>
      <c r="SPL94" s="235"/>
      <c r="SPM94" s="231"/>
      <c r="SPN94" s="231"/>
      <c r="SPO94" s="224"/>
      <c r="SPP94" s="235"/>
      <c r="SPQ94" s="236"/>
      <c r="SPR94" s="6"/>
      <c r="SPS94" s="6"/>
      <c r="SPT94" s="236"/>
      <c r="SPU94" s="251"/>
      <c r="SPV94" s="255"/>
      <c r="SPW94" s="235"/>
      <c r="SPX94" s="235"/>
      <c r="SPY94" s="235"/>
      <c r="SPZ94" s="99"/>
      <c r="SQA94" s="235"/>
      <c r="SQB94" s="235"/>
      <c r="SQC94" s="235"/>
      <c r="SQD94" s="226"/>
      <c r="SQE94" s="248"/>
      <c r="SQF94" s="253"/>
      <c r="SQG94" s="228"/>
      <c r="SQH94" s="229"/>
      <c r="SQI94" s="239"/>
      <c r="SQJ94" s="239"/>
      <c r="SQK94" s="235"/>
      <c r="SQL94" s="231"/>
      <c r="SQM94" s="231"/>
      <c r="SQN94" s="224"/>
      <c r="SQO94" s="235"/>
      <c r="SQP94" s="236"/>
      <c r="SQQ94" s="6"/>
      <c r="SQR94" s="6"/>
      <c r="SQS94" s="236"/>
      <c r="SQT94" s="251"/>
      <c r="SQU94" s="255"/>
      <c r="SQV94" s="235"/>
      <c r="SQW94" s="235"/>
      <c r="SQX94" s="235"/>
      <c r="SQY94" s="99"/>
      <c r="SQZ94" s="235"/>
      <c r="SRA94" s="235"/>
      <c r="SRB94" s="235"/>
      <c r="SRC94" s="226"/>
      <c r="SRD94" s="248"/>
      <c r="SRE94" s="253"/>
      <c r="SRF94" s="228"/>
      <c r="SRG94" s="229"/>
      <c r="SRH94" s="239"/>
      <c r="SRI94" s="239"/>
      <c r="SRJ94" s="235"/>
      <c r="SRK94" s="231"/>
      <c r="SRL94" s="231"/>
      <c r="SRM94" s="224"/>
      <c r="SRN94" s="235"/>
      <c r="SRO94" s="236"/>
      <c r="SRP94" s="6"/>
      <c r="SRQ94" s="6"/>
      <c r="SRR94" s="236"/>
      <c r="SRS94" s="251"/>
      <c r="SRT94" s="255"/>
      <c r="SRU94" s="235"/>
      <c r="SRV94" s="235"/>
      <c r="SRW94" s="235"/>
      <c r="SRX94" s="99"/>
      <c r="SRY94" s="235"/>
      <c r="SRZ94" s="235"/>
      <c r="SSA94" s="235"/>
      <c r="SSB94" s="226"/>
      <c r="SSC94" s="248"/>
      <c r="SSD94" s="253"/>
      <c r="SSE94" s="228"/>
      <c r="SSF94" s="229"/>
      <c r="SSG94" s="239"/>
      <c r="SSH94" s="239"/>
      <c r="SSI94" s="235"/>
      <c r="SSJ94" s="231"/>
      <c r="SSK94" s="231"/>
      <c r="SSL94" s="224"/>
      <c r="SSM94" s="235"/>
      <c r="SSN94" s="236"/>
      <c r="SSO94" s="6"/>
      <c r="SSP94" s="6"/>
      <c r="SSQ94" s="236"/>
      <c r="SSR94" s="251"/>
      <c r="SSS94" s="255"/>
      <c r="SST94" s="235"/>
      <c r="SSU94" s="235"/>
      <c r="SSV94" s="235"/>
      <c r="SSW94" s="99"/>
      <c r="SSX94" s="235"/>
      <c r="SSY94" s="235"/>
      <c r="SSZ94" s="235"/>
      <c r="STA94" s="226"/>
      <c r="STB94" s="248"/>
      <c r="STC94" s="253"/>
      <c r="STD94" s="228"/>
      <c r="STE94" s="229"/>
      <c r="STF94" s="239"/>
      <c r="STG94" s="239"/>
      <c r="STH94" s="235"/>
      <c r="STI94" s="231"/>
      <c r="STJ94" s="231"/>
      <c r="STK94" s="224"/>
      <c r="STL94" s="235"/>
      <c r="STM94" s="236"/>
      <c r="STN94" s="6"/>
      <c r="STO94" s="6"/>
      <c r="STP94" s="236"/>
      <c r="STQ94" s="251"/>
      <c r="STR94" s="255"/>
      <c r="STS94" s="235"/>
      <c r="STT94" s="235"/>
      <c r="STU94" s="235"/>
      <c r="STV94" s="99"/>
      <c r="STW94" s="235"/>
      <c r="STX94" s="235"/>
      <c r="STY94" s="235"/>
      <c r="STZ94" s="226"/>
      <c r="SUA94" s="248"/>
      <c r="SUB94" s="253"/>
      <c r="SUC94" s="228"/>
      <c r="SUD94" s="229"/>
      <c r="SUE94" s="239"/>
      <c r="SUF94" s="239"/>
      <c r="SUG94" s="235"/>
      <c r="SUH94" s="231"/>
      <c r="SUI94" s="231"/>
      <c r="SUJ94" s="224"/>
      <c r="SUK94" s="235"/>
      <c r="SUL94" s="236"/>
      <c r="SUM94" s="6"/>
      <c r="SUN94" s="6"/>
      <c r="SUO94" s="236"/>
      <c r="SUP94" s="251"/>
      <c r="SUQ94" s="255"/>
      <c r="SUR94" s="235"/>
      <c r="SUS94" s="235"/>
      <c r="SUT94" s="235"/>
      <c r="SUU94" s="99"/>
      <c r="SUV94" s="235"/>
      <c r="SUW94" s="235"/>
      <c r="SUX94" s="235"/>
      <c r="SUY94" s="226"/>
      <c r="SUZ94" s="248"/>
      <c r="SVA94" s="253"/>
      <c r="SVB94" s="228"/>
      <c r="SVC94" s="229"/>
      <c r="SVD94" s="239"/>
      <c r="SVE94" s="239"/>
      <c r="SVF94" s="235"/>
      <c r="SVG94" s="231"/>
      <c r="SVH94" s="231"/>
      <c r="SVI94" s="224"/>
      <c r="SVJ94" s="235"/>
      <c r="SVK94" s="236"/>
      <c r="SVL94" s="6"/>
      <c r="SVM94" s="6"/>
      <c r="SVN94" s="236"/>
      <c r="SVO94" s="251"/>
      <c r="SVP94" s="255"/>
      <c r="SVQ94" s="235"/>
      <c r="SVR94" s="235"/>
      <c r="SVS94" s="235"/>
      <c r="SVT94" s="99"/>
      <c r="SVU94" s="235"/>
      <c r="SVV94" s="235"/>
      <c r="SVW94" s="235"/>
      <c r="SVX94" s="226"/>
      <c r="SVY94" s="248"/>
      <c r="SVZ94" s="253"/>
      <c r="SWA94" s="228"/>
      <c r="SWB94" s="229"/>
      <c r="SWC94" s="239"/>
      <c r="SWD94" s="239"/>
      <c r="SWE94" s="235"/>
      <c r="SWF94" s="231"/>
      <c r="SWG94" s="231"/>
      <c r="SWH94" s="224"/>
      <c r="SWI94" s="235"/>
      <c r="SWJ94" s="236"/>
      <c r="SWK94" s="6"/>
      <c r="SWL94" s="6"/>
      <c r="SWM94" s="236"/>
      <c r="SWN94" s="251"/>
      <c r="SWO94" s="255"/>
      <c r="SWP94" s="235"/>
      <c r="SWQ94" s="235"/>
      <c r="SWR94" s="235"/>
      <c r="SWS94" s="99"/>
      <c r="SWT94" s="235"/>
      <c r="SWU94" s="235"/>
      <c r="SWV94" s="235"/>
      <c r="SWW94" s="226"/>
      <c r="SWX94" s="248"/>
      <c r="SWY94" s="253"/>
      <c r="SWZ94" s="228"/>
      <c r="SXA94" s="229"/>
      <c r="SXB94" s="239"/>
      <c r="SXC94" s="239"/>
      <c r="SXD94" s="235"/>
      <c r="SXE94" s="231"/>
      <c r="SXF94" s="231"/>
      <c r="SXG94" s="224"/>
      <c r="SXH94" s="235"/>
      <c r="SXI94" s="236"/>
      <c r="SXJ94" s="6"/>
      <c r="SXK94" s="6"/>
      <c r="SXL94" s="236"/>
      <c r="SXM94" s="251"/>
      <c r="SXN94" s="255"/>
      <c r="SXO94" s="235"/>
      <c r="SXP94" s="235"/>
      <c r="SXQ94" s="235"/>
      <c r="SXR94" s="99"/>
      <c r="SXS94" s="235"/>
      <c r="SXT94" s="235"/>
      <c r="SXU94" s="235"/>
      <c r="SXV94" s="226"/>
      <c r="SXW94" s="248"/>
      <c r="SXX94" s="253"/>
      <c r="SXY94" s="228"/>
      <c r="SXZ94" s="229"/>
      <c r="SYA94" s="239"/>
      <c r="SYB94" s="239"/>
      <c r="SYC94" s="235"/>
      <c r="SYD94" s="231"/>
      <c r="SYE94" s="231"/>
      <c r="SYF94" s="224"/>
      <c r="SYG94" s="235"/>
      <c r="SYH94" s="236"/>
      <c r="SYI94" s="6"/>
      <c r="SYJ94" s="6"/>
      <c r="SYK94" s="236"/>
      <c r="SYL94" s="251"/>
      <c r="SYM94" s="255"/>
      <c r="SYN94" s="235"/>
      <c r="SYO94" s="235"/>
      <c r="SYP94" s="235"/>
      <c r="SYQ94" s="99"/>
      <c r="SYR94" s="235"/>
      <c r="SYS94" s="235"/>
      <c r="SYT94" s="235"/>
      <c r="SYU94" s="226"/>
      <c r="SYV94" s="248"/>
      <c r="SYW94" s="253"/>
      <c r="SYX94" s="228"/>
      <c r="SYY94" s="229"/>
      <c r="SYZ94" s="239"/>
      <c r="SZA94" s="239"/>
      <c r="SZB94" s="235"/>
      <c r="SZC94" s="231"/>
      <c r="SZD94" s="231"/>
      <c r="SZE94" s="224"/>
      <c r="SZF94" s="235"/>
      <c r="SZG94" s="236"/>
      <c r="SZH94" s="6"/>
      <c r="SZI94" s="6"/>
      <c r="SZJ94" s="236"/>
      <c r="SZK94" s="251"/>
      <c r="SZL94" s="255"/>
      <c r="SZM94" s="235"/>
      <c r="SZN94" s="235"/>
      <c r="SZO94" s="235"/>
      <c r="SZP94" s="99"/>
      <c r="SZQ94" s="235"/>
      <c r="SZR94" s="235"/>
      <c r="SZS94" s="235"/>
      <c r="SZT94" s="226"/>
      <c r="SZU94" s="248"/>
      <c r="SZV94" s="253"/>
      <c r="SZW94" s="228"/>
      <c r="SZX94" s="229"/>
      <c r="SZY94" s="239"/>
      <c r="SZZ94" s="239"/>
      <c r="TAA94" s="235"/>
      <c r="TAB94" s="231"/>
      <c r="TAC94" s="231"/>
      <c r="TAD94" s="224"/>
      <c r="TAE94" s="235"/>
      <c r="TAF94" s="236"/>
      <c r="TAG94" s="6"/>
      <c r="TAH94" s="6"/>
      <c r="TAI94" s="236"/>
      <c r="TAJ94" s="251"/>
      <c r="TAK94" s="255"/>
      <c r="TAL94" s="235"/>
      <c r="TAM94" s="235"/>
      <c r="TAN94" s="235"/>
      <c r="TAO94" s="99"/>
      <c r="TAP94" s="235"/>
      <c r="TAQ94" s="235"/>
      <c r="TAR94" s="235"/>
      <c r="TAS94" s="226"/>
      <c r="TAT94" s="248"/>
      <c r="TAU94" s="253"/>
      <c r="TAV94" s="228"/>
      <c r="TAW94" s="229"/>
      <c r="TAX94" s="239"/>
      <c r="TAY94" s="239"/>
      <c r="TAZ94" s="235"/>
      <c r="TBA94" s="231"/>
      <c r="TBB94" s="231"/>
      <c r="TBC94" s="224"/>
      <c r="TBD94" s="235"/>
      <c r="TBE94" s="236"/>
      <c r="TBF94" s="6"/>
      <c r="TBG94" s="6"/>
      <c r="TBH94" s="236"/>
      <c r="TBI94" s="251"/>
      <c r="TBJ94" s="255"/>
      <c r="TBK94" s="235"/>
      <c r="TBL94" s="235"/>
      <c r="TBM94" s="235"/>
      <c r="TBN94" s="99"/>
      <c r="TBO94" s="235"/>
      <c r="TBP94" s="235"/>
      <c r="TBQ94" s="235"/>
      <c r="TBR94" s="226"/>
      <c r="TBS94" s="248"/>
      <c r="TBT94" s="253"/>
      <c r="TBU94" s="228"/>
      <c r="TBV94" s="229"/>
      <c r="TBW94" s="239"/>
      <c r="TBX94" s="239"/>
      <c r="TBY94" s="235"/>
      <c r="TBZ94" s="231"/>
      <c r="TCA94" s="231"/>
      <c r="TCB94" s="224"/>
      <c r="TCC94" s="235"/>
      <c r="TCD94" s="236"/>
      <c r="TCE94" s="6"/>
      <c r="TCF94" s="6"/>
      <c r="TCG94" s="236"/>
      <c r="TCH94" s="251"/>
      <c r="TCI94" s="255"/>
      <c r="TCJ94" s="235"/>
      <c r="TCK94" s="235"/>
      <c r="TCL94" s="235"/>
      <c r="TCM94" s="99"/>
      <c r="TCN94" s="235"/>
      <c r="TCO94" s="235"/>
      <c r="TCP94" s="235"/>
      <c r="TCQ94" s="226"/>
      <c r="TCR94" s="248"/>
      <c r="TCS94" s="253"/>
      <c r="TCT94" s="228"/>
      <c r="TCU94" s="229"/>
      <c r="TCV94" s="239"/>
      <c r="TCW94" s="239"/>
      <c r="TCX94" s="235"/>
      <c r="TCY94" s="231"/>
      <c r="TCZ94" s="231"/>
      <c r="TDA94" s="224"/>
      <c r="TDB94" s="235"/>
      <c r="TDC94" s="236"/>
      <c r="TDD94" s="6"/>
      <c r="TDE94" s="6"/>
      <c r="TDF94" s="236"/>
      <c r="TDG94" s="251"/>
      <c r="TDH94" s="255"/>
      <c r="TDI94" s="235"/>
      <c r="TDJ94" s="235"/>
      <c r="TDK94" s="235"/>
      <c r="TDL94" s="99"/>
      <c r="TDM94" s="235"/>
      <c r="TDN94" s="235"/>
      <c r="TDO94" s="235"/>
      <c r="TDP94" s="226"/>
      <c r="TDQ94" s="248"/>
      <c r="TDR94" s="253"/>
      <c r="TDS94" s="228"/>
      <c r="TDT94" s="229"/>
      <c r="TDU94" s="239"/>
      <c r="TDV94" s="239"/>
      <c r="TDW94" s="235"/>
      <c r="TDX94" s="231"/>
      <c r="TDY94" s="231"/>
      <c r="TDZ94" s="224"/>
      <c r="TEA94" s="235"/>
      <c r="TEB94" s="236"/>
      <c r="TEC94" s="6"/>
      <c r="TED94" s="6"/>
      <c r="TEE94" s="236"/>
      <c r="TEF94" s="251"/>
      <c r="TEG94" s="255"/>
      <c r="TEH94" s="235"/>
      <c r="TEI94" s="235"/>
      <c r="TEJ94" s="235"/>
      <c r="TEK94" s="99"/>
      <c r="TEL94" s="235"/>
      <c r="TEM94" s="235"/>
      <c r="TEN94" s="235"/>
      <c r="TEO94" s="226"/>
      <c r="TEP94" s="248"/>
      <c r="TEQ94" s="253"/>
      <c r="TER94" s="228"/>
      <c r="TES94" s="229"/>
      <c r="TET94" s="239"/>
      <c r="TEU94" s="239"/>
      <c r="TEV94" s="235"/>
      <c r="TEW94" s="231"/>
      <c r="TEX94" s="231"/>
      <c r="TEY94" s="224"/>
      <c r="TEZ94" s="235"/>
      <c r="TFA94" s="236"/>
      <c r="TFB94" s="6"/>
      <c r="TFC94" s="6"/>
      <c r="TFD94" s="236"/>
      <c r="TFE94" s="251"/>
      <c r="TFF94" s="255"/>
      <c r="TFG94" s="235"/>
      <c r="TFH94" s="235"/>
      <c r="TFI94" s="235"/>
      <c r="TFJ94" s="99"/>
      <c r="TFK94" s="235"/>
      <c r="TFL94" s="235"/>
      <c r="TFM94" s="235"/>
      <c r="TFN94" s="226"/>
      <c r="TFO94" s="248"/>
      <c r="TFP94" s="253"/>
      <c r="TFQ94" s="228"/>
      <c r="TFR94" s="229"/>
      <c r="TFS94" s="239"/>
      <c r="TFT94" s="239"/>
      <c r="TFU94" s="235"/>
      <c r="TFV94" s="231"/>
      <c r="TFW94" s="231"/>
      <c r="TFX94" s="224"/>
      <c r="TFY94" s="235"/>
      <c r="TFZ94" s="236"/>
      <c r="TGA94" s="6"/>
      <c r="TGB94" s="6"/>
      <c r="TGC94" s="236"/>
      <c r="TGD94" s="251"/>
      <c r="TGE94" s="255"/>
      <c r="TGF94" s="235"/>
      <c r="TGG94" s="235"/>
      <c r="TGH94" s="235"/>
      <c r="TGI94" s="99"/>
      <c r="TGJ94" s="235"/>
      <c r="TGK94" s="235"/>
      <c r="TGL94" s="235"/>
      <c r="TGM94" s="226"/>
      <c r="TGN94" s="248"/>
      <c r="TGO94" s="253"/>
      <c r="TGP94" s="228"/>
      <c r="TGQ94" s="229"/>
      <c r="TGR94" s="239"/>
      <c r="TGS94" s="239"/>
      <c r="TGT94" s="235"/>
      <c r="TGU94" s="231"/>
      <c r="TGV94" s="231"/>
      <c r="TGW94" s="224"/>
      <c r="TGX94" s="235"/>
      <c r="TGY94" s="236"/>
      <c r="TGZ94" s="6"/>
      <c r="THA94" s="6"/>
      <c r="THB94" s="236"/>
      <c r="THC94" s="251"/>
      <c r="THD94" s="255"/>
      <c r="THE94" s="235"/>
      <c r="THF94" s="235"/>
      <c r="THG94" s="235"/>
      <c r="THH94" s="99"/>
      <c r="THI94" s="235"/>
      <c r="THJ94" s="235"/>
      <c r="THK94" s="235"/>
      <c r="THL94" s="226"/>
      <c r="THM94" s="248"/>
      <c r="THN94" s="253"/>
      <c r="THO94" s="228"/>
      <c r="THP94" s="229"/>
      <c r="THQ94" s="239"/>
      <c r="THR94" s="239"/>
      <c r="THS94" s="235"/>
      <c r="THT94" s="231"/>
      <c r="THU94" s="231"/>
      <c r="THV94" s="224"/>
      <c r="THW94" s="235"/>
      <c r="THX94" s="236"/>
      <c r="THY94" s="6"/>
      <c r="THZ94" s="6"/>
      <c r="TIA94" s="236"/>
      <c r="TIB94" s="251"/>
      <c r="TIC94" s="255"/>
      <c r="TID94" s="235"/>
      <c r="TIE94" s="235"/>
      <c r="TIF94" s="235"/>
      <c r="TIG94" s="99"/>
      <c r="TIH94" s="235"/>
      <c r="TII94" s="235"/>
      <c r="TIJ94" s="235"/>
      <c r="TIK94" s="226"/>
      <c r="TIL94" s="248"/>
      <c r="TIM94" s="253"/>
      <c r="TIN94" s="228"/>
      <c r="TIO94" s="229"/>
      <c r="TIP94" s="239"/>
      <c r="TIQ94" s="239"/>
      <c r="TIR94" s="235"/>
      <c r="TIS94" s="231"/>
      <c r="TIT94" s="231"/>
      <c r="TIU94" s="224"/>
      <c r="TIV94" s="235"/>
      <c r="TIW94" s="236"/>
      <c r="TIX94" s="6"/>
      <c r="TIY94" s="6"/>
      <c r="TIZ94" s="236"/>
      <c r="TJA94" s="251"/>
      <c r="TJB94" s="255"/>
      <c r="TJC94" s="235"/>
      <c r="TJD94" s="235"/>
      <c r="TJE94" s="235"/>
      <c r="TJF94" s="99"/>
      <c r="TJG94" s="235"/>
      <c r="TJH94" s="235"/>
      <c r="TJI94" s="235"/>
      <c r="TJJ94" s="226"/>
      <c r="TJK94" s="248"/>
      <c r="TJL94" s="253"/>
      <c r="TJM94" s="228"/>
      <c r="TJN94" s="229"/>
      <c r="TJO94" s="239"/>
      <c r="TJP94" s="239"/>
      <c r="TJQ94" s="235"/>
      <c r="TJR94" s="231"/>
      <c r="TJS94" s="231"/>
      <c r="TJT94" s="224"/>
      <c r="TJU94" s="235"/>
      <c r="TJV94" s="236"/>
      <c r="TJW94" s="6"/>
      <c r="TJX94" s="6"/>
      <c r="TJY94" s="236"/>
      <c r="TJZ94" s="251"/>
      <c r="TKA94" s="255"/>
      <c r="TKB94" s="235"/>
      <c r="TKC94" s="235"/>
      <c r="TKD94" s="235"/>
      <c r="TKE94" s="99"/>
      <c r="TKF94" s="235"/>
      <c r="TKG94" s="235"/>
      <c r="TKH94" s="235"/>
      <c r="TKI94" s="226"/>
      <c r="TKJ94" s="248"/>
      <c r="TKK94" s="253"/>
      <c r="TKL94" s="228"/>
      <c r="TKM94" s="229"/>
      <c r="TKN94" s="239"/>
      <c r="TKO94" s="239"/>
      <c r="TKP94" s="235"/>
      <c r="TKQ94" s="231"/>
      <c r="TKR94" s="231"/>
      <c r="TKS94" s="224"/>
      <c r="TKT94" s="235"/>
      <c r="TKU94" s="236"/>
      <c r="TKV94" s="6"/>
      <c r="TKW94" s="6"/>
      <c r="TKX94" s="236"/>
      <c r="TKY94" s="251"/>
      <c r="TKZ94" s="255"/>
      <c r="TLA94" s="235"/>
      <c r="TLB94" s="235"/>
      <c r="TLC94" s="235"/>
      <c r="TLD94" s="99"/>
      <c r="TLE94" s="235"/>
      <c r="TLF94" s="235"/>
      <c r="TLG94" s="235"/>
      <c r="TLH94" s="226"/>
      <c r="TLI94" s="248"/>
      <c r="TLJ94" s="253"/>
      <c r="TLK94" s="228"/>
      <c r="TLL94" s="229"/>
      <c r="TLM94" s="239"/>
      <c r="TLN94" s="239"/>
      <c r="TLO94" s="235"/>
      <c r="TLP94" s="231"/>
      <c r="TLQ94" s="231"/>
      <c r="TLR94" s="224"/>
      <c r="TLS94" s="235"/>
      <c r="TLT94" s="236"/>
      <c r="TLU94" s="6"/>
      <c r="TLV94" s="6"/>
      <c r="TLW94" s="236"/>
      <c r="TLX94" s="251"/>
      <c r="TLY94" s="255"/>
      <c r="TLZ94" s="235"/>
      <c r="TMA94" s="235"/>
      <c r="TMB94" s="235"/>
      <c r="TMC94" s="99"/>
      <c r="TMD94" s="235"/>
      <c r="TME94" s="235"/>
      <c r="TMF94" s="235"/>
      <c r="TMG94" s="226"/>
      <c r="TMH94" s="248"/>
      <c r="TMI94" s="253"/>
      <c r="TMJ94" s="228"/>
      <c r="TMK94" s="229"/>
      <c r="TML94" s="239"/>
      <c r="TMM94" s="239"/>
      <c r="TMN94" s="235"/>
      <c r="TMO94" s="231"/>
      <c r="TMP94" s="231"/>
      <c r="TMQ94" s="224"/>
      <c r="TMR94" s="235"/>
      <c r="TMS94" s="236"/>
      <c r="TMT94" s="6"/>
      <c r="TMU94" s="6"/>
      <c r="TMV94" s="236"/>
      <c r="TMW94" s="251"/>
      <c r="TMX94" s="255"/>
      <c r="TMY94" s="235"/>
      <c r="TMZ94" s="235"/>
      <c r="TNA94" s="235"/>
      <c r="TNB94" s="99"/>
      <c r="TNC94" s="235"/>
      <c r="TND94" s="235"/>
      <c r="TNE94" s="235"/>
      <c r="TNF94" s="226"/>
      <c r="TNG94" s="248"/>
      <c r="TNH94" s="253"/>
      <c r="TNI94" s="228"/>
      <c r="TNJ94" s="229"/>
      <c r="TNK94" s="239"/>
      <c r="TNL94" s="239"/>
      <c r="TNM94" s="235"/>
      <c r="TNN94" s="231"/>
      <c r="TNO94" s="231"/>
      <c r="TNP94" s="224"/>
      <c r="TNQ94" s="235"/>
      <c r="TNR94" s="236"/>
      <c r="TNS94" s="6"/>
      <c r="TNT94" s="6"/>
      <c r="TNU94" s="236"/>
      <c r="TNV94" s="251"/>
      <c r="TNW94" s="255"/>
      <c r="TNX94" s="235"/>
      <c r="TNY94" s="235"/>
      <c r="TNZ94" s="235"/>
      <c r="TOA94" s="99"/>
      <c r="TOB94" s="235"/>
      <c r="TOC94" s="235"/>
      <c r="TOD94" s="235"/>
      <c r="TOE94" s="226"/>
      <c r="TOF94" s="248"/>
      <c r="TOG94" s="253"/>
      <c r="TOH94" s="228"/>
      <c r="TOI94" s="229"/>
      <c r="TOJ94" s="239"/>
      <c r="TOK94" s="239"/>
      <c r="TOL94" s="235"/>
      <c r="TOM94" s="231"/>
      <c r="TON94" s="231"/>
      <c r="TOO94" s="224"/>
      <c r="TOP94" s="235"/>
      <c r="TOQ94" s="236"/>
      <c r="TOR94" s="6"/>
      <c r="TOS94" s="6"/>
      <c r="TOT94" s="236"/>
      <c r="TOU94" s="251"/>
      <c r="TOV94" s="255"/>
      <c r="TOW94" s="235"/>
      <c r="TOX94" s="235"/>
      <c r="TOY94" s="235"/>
      <c r="TOZ94" s="99"/>
      <c r="TPA94" s="235"/>
      <c r="TPB94" s="235"/>
      <c r="TPC94" s="235"/>
      <c r="TPD94" s="226"/>
      <c r="TPE94" s="248"/>
      <c r="TPF94" s="253"/>
      <c r="TPG94" s="228"/>
      <c r="TPH94" s="229"/>
      <c r="TPI94" s="239"/>
      <c r="TPJ94" s="239"/>
      <c r="TPK94" s="235"/>
      <c r="TPL94" s="231"/>
      <c r="TPM94" s="231"/>
      <c r="TPN94" s="224"/>
      <c r="TPO94" s="235"/>
      <c r="TPP94" s="236"/>
      <c r="TPQ94" s="6"/>
      <c r="TPR94" s="6"/>
      <c r="TPS94" s="236"/>
      <c r="TPT94" s="251"/>
      <c r="TPU94" s="255"/>
      <c r="TPV94" s="235"/>
      <c r="TPW94" s="235"/>
      <c r="TPX94" s="235"/>
      <c r="TPY94" s="99"/>
      <c r="TPZ94" s="235"/>
      <c r="TQA94" s="235"/>
      <c r="TQB94" s="235"/>
      <c r="TQC94" s="226"/>
      <c r="TQD94" s="248"/>
      <c r="TQE94" s="253"/>
      <c r="TQF94" s="228"/>
      <c r="TQG94" s="229"/>
      <c r="TQH94" s="239"/>
      <c r="TQI94" s="239"/>
      <c r="TQJ94" s="235"/>
      <c r="TQK94" s="231"/>
      <c r="TQL94" s="231"/>
      <c r="TQM94" s="224"/>
      <c r="TQN94" s="235"/>
      <c r="TQO94" s="236"/>
      <c r="TQP94" s="6"/>
      <c r="TQQ94" s="6"/>
      <c r="TQR94" s="236"/>
      <c r="TQS94" s="251"/>
      <c r="TQT94" s="255"/>
      <c r="TQU94" s="235"/>
      <c r="TQV94" s="235"/>
      <c r="TQW94" s="235"/>
      <c r="TQX94" s="99"/>
      <c r="TQY94" s="235"/>
      <c r="TQZ94" s="235"/>
      <c r="TRA94" s="235"/>
      <c r="TRB94" s="226"/>
      <c r="TRC94" s="248"/>
      <c r="TRD94" s="253"/>
      <c r="TRE94" s="228"/>
      <c r="TRF94" s="229"/>
      <c r="TRG94" s="239"/>
      <c r="TRH94" s="239"/>
      <c r="TRI94" s="235"/>
      <c r="TRJ94" s="231"/>
      <c r="TRK94" s="231"/>
      <c r="TRL94" s="224"/>
      <c r="TRM94" s="235"/>
      <c r="TRN94" s="236"/>
      <c r="TRO94" s="6"/>
      <c r="TRP94" s="6"/>
      <c r="TRQ94" s="236"/>
      <c r="TRR94" s="251"/>
      <c r="TRS94" s="255"/>
      <c r="TRT94" s="235"/>
      <c r="TRU94" s="235"/>
      <c r="TRV94" s="235"/>
      <c r="TRW94" s="99"/>
      <c r="TRX94" s="235"/>
      <c r="TRY94" s="235"/>
      <c r="TRZ94" s="235"/>
      <c r="TSA94" s="226"/>
      <c r="TSB94" s="248"/>
      <c r="TSC94" s="253"/>
      <c r="TSD94" s="228"/>
      <c r="TSE94" s="229"/>
      <c r="TSF94" s="239"/>
      <c r="TSG94" s="239"/>
      <c r="TSH94" s="235"/>
      <c r="TSI94" s="231"/>
      <c r="TSJ94" s="231"/>
      <c r="TSK94" s="224"/>
      <c r="TSL94" s="235"/>
      <c r="TSM94" s="236"/>
      <c r="TSN94" s="6"/>
      <c r="TSO94" s="6"/>
      <c r="TSP94" s="236"/>
      <c r="TSQ94" s="251"/>
      <c r="TSR94" s="255"/>
      <c r="TSS94" s="235"/>
      <c r="TST94" s="235"/>
      <c r="TSU94" s="235"/>
      <c r="TSV94" s="99"/>
      <c r="TSW94" s="235"/>
      <c r="TSX94" s="235"/>
      <c r="TSY94" s="235"/>
      <c r="TSZ94" s="226"/>
      <c r="TTA94" s="248"/>
      <c r="TTB94" s="253"/>
      <c r="TTC94" s="228"/>
      <c r="TTD94" s="229"/>
      <c r="TTE94" s="239"/>
      <c r="TTF94" s="239"/>
      <c r="TTG94" s="235"/>
      <c r="TTH94" s="231"/>
      <c r="TTI94" s="231"/>
      <c r="TTJ94" s="224"/>
      <c r="TTK94" s="235"/>
      <c r="TTL94" s="236"/>
      <c r="TTM94" s="6"/>
      <c r="TTN94" s="6"/>
      <c r="TTO94" s="236"/>
      <c r="TTP94" s="251"/>
      <c r="TTQ94" s="255"/>
      <c r="TTR94" s="235"/>
      <c r="TTS94" s="235"/>
      <c r="TTT94" s="235"/>
      <c r="TTU94" s="99"/>
      <c r="TTV94" s="235"/>
      <c r="TTW94" s="235"/>
      <c r="TTX94" s="235"/>
      <c r="TTY94" s="226"/>
      <c r="TTZ94" s="248"/>
      <c r="TUA94" s="253"/>
      <c r="TUB94" s="228"/>
      <c r="TUC94" s="229"/>
      <c r="TUD94" s="239"/>
      <c r="TUE94" s="239"/>
      <c r="TUF94" s="235"/>
      <c r="TUG94" s="231"/>
      <c r="TUH94" s="231"/>
      <c r="TUI94" s="224"/>
      <c r="TUJ94" s="235"/>
      <c r="TUK94" s="236"/>
      <c r="TUL94" s="6"/>
      <c r="TUM94" s="6"/>
      <c r="TUN94" s="236"/>
      <c r="TUO94" s="251"/>
      <c r="TUP94" s="255"/>
      <c r="TUQ94" s="235"/>
      <c r="TUR94" s="235"/>
      <c r="TUS94" s="235"/>
      <c r="TUT94" s="99"/>
      <c r="TUU94" s="235"/>
      <c r="TUV94" s="235"/>
      <c r="TUW94" s="235"/>
      <c r="TUX94" s="226"/>
      <c r="TUY94" s="248"/>
      <c r="TUZ94" s="253"/>
      <c r="TVA94" s="228"/>
      <c r="TVB94" s="229"/>
      <c r="TVC94" s="239"/>
      <c r="TVD94" s="239"/>
      <c r="TVE94" s="235"/>
      <c r="TVF94" s="231"/>
      <c r="TVG94" s="231"/>
      <c r="TVH94" s="224"/>
      <c r="TVI94" s="235"/>
      <c r="TVJ94" s="236"/>
      <c r="TVK94" s="6"/>
      <c r="TVL94" s="6"/>
      <c r="TVM94" s="236"/>
      <c r="TVN94" s="251"/>
      <c r="TVO94" s="255"/>
      <c r="TVP94" s="235"/>
      <c r="TVQ94" s="235"/>
      <c r="TVR94" s="235"/>
      <c r="TVS94" s="99"/>
      <c r="TVT94" s="235"/>
      <c r="TVU94" s="235"/>
      <c r="TVV94" s="235"/>
      <c r="TVW94" s="226"/>
      <c r="TVX94" s="248"/>
      <c r="TVY94" s="253"/>
      <c r="TVZ94" s="228"/>
      <c r="TWA94" s="229"/>
      <c r="TWB94" s="239"/>
      <c r="TWC94" s="239"/>
      <c r="TWD94" s="235"/>
      <c r="TWE94" s="231"/>
      <c r="TWF94" s="231"/>
      <c r="TWG94" s="224"/>
      <c r="TWH94" s="235"/>
      <c r="TWI94" s="236"/>
      <c r="TWJ94" s="6"/>
      <c r="TWK94" s="6"/>
      <c r="TWL94" s="236"/>
      <c r="TWM94" s="251"/>
      <c r="TWN94" s="255"/>
      <c r="TWO94" s="235"/>
      <c r="TWP94" s="235"/>
      <c r="TWQ94" s="235"/>
      <c r="TWR94" s="99"/>
      <c r="TWS94" s="235"/>
      <c r="TWT94" s="235"/>
      <c r="TWU94" s="235"/>
      <c r="TWV94" s="226"/>
      <c r="TWW94" s="248"/>
      <c r="TWX94" s="253"/>
      <c r="TWY94" s="228"/>
      <c r="TWZ94" s="229"/>
      <c r="TXA94" s="239"/>
      <c r="TXB94" s="239"/>
      <c r="TXC94" s="235"/>
      <c r="TXD94" s="231"/>
      <c r="TXE94" s="231"/>
      <c r="TXF94" s="224"/>
      <c r="TXG94" s="235"/>
      <c r="TXH94" s="236"/>
      <c r="TXI94" s="6"/>
      <c r="TXJ94" s="6"/>
      <c r="TXK94" s="236"/>
      <c r="TXL94" s="251"/>
      <c r="TXM94" s="255"/>
      <c r="TXN94" s="235"/>
      <c r="TXO94" s="235"/>
      <c r="TXP94" s="235"/>
      <c r="TXQ94" s="99"/>
      <c r="TXR94" s="235"/>
      <c r="TXS94" s="235"/>
      <c r="TXT94" s="235"/>
      <c r="TXU94" s="226"/>
      <c r="TXV94" s="248"/>
      <c r="TXW94" s="253"/>
      <c r="TXX94" s="228"/>
      <c r="TXY94" s="229"/>
      <c r="TXZ94" s="239"/>
      <c r="TYA94" s="239"/>
      <c r="TYB94" s="235"/>
      <c r="TYC94" s="231"/>
      <c r="TYD94" s="231"/>
      <c r="TYE94" s="224"/>
      <c r="TYF94" s="235"/>
      <c r="TYG94" s="236"/>
      <c r="TYH94" s="6"/>
      <c r="TYI94" s="6"/>
      <c r="TYJ94" s="236"/>
      <c r="TYK94" s="251"/>
      <c r="TYL94" s="255"/>
      <c r="TYM94" s="235"/>
      <c r="TYN94" s="235"/>
      <c r="TYO94" s="235"/>
      <c r="TYP94" s="99"/>
      <c r="TYQ94" s="235"/>
      <c r="TYR94" s="235"/>
      <c r="TYS94" s="235"/>
      <c r="TYT94" s="226"/>
      <c r="TYU94" s="248"/>
      <c r="TYV94" s="253"/>
      <c r="TYW94" s="228"/>
      <c r="TYX94" s="229"/>
      <c r="TYY94" s="239"/>
      <c r="TYZ94" s="239"/>
      <c r="TZA94" s="235"/>
      <c r="TZB94" s="231"/>
      <c r="TZC94" s="231"/>
      <c r="TZD94" s="224"/>
      <c r="TZE94" s="235"/>
      <c r="TZF94" s="236"/>
      <c r="TZG94" s="6"/>
      <c r="TZH94" s="6"/>
      <c r="TZI94" s="236"/>
      <c r="TZJ94" s="251"/>
      <c r="TZK94" s="255"/>
      <c r="TZL94" s="235"/>
      <c r="TZM94" s="235"/>
      <c r="TZN94" s="235"/>
      <c r="TZO94" s="99"/>
      <c r="TZP94" s="235"/>
      <c r="TZQ94" s="235"/>
      <c r="TZR94" s="235"/>
      <c r="TZS94" s="226"/>
      <c r="TZT94" s="248"/>
      <c r="TZU94" s="253"/>
      <c r="TZV94" s="228"/>
      <c r="TZW94" s="229"/>
      <c r="TZX94" s="239"/>
      <c r="TZY94" s="239"/>
      <c r="TZZ94" s="235"/>
      <c r="UAA94" s="231"/>
      <c r="UAB94" s="231"/>
      <c r="UAC94" s="224"/>
      <c r="UAD94" s="235"/>
      <c r="UAE94" s="236"/>
      <c r="UAF94" s="6"/>
      <c r="UAG94" s="6"/>
      <c r="UAH94" s="236"/>
      <c r="UAI94" s="251"/>
      <c r="UAJ94" s="255"/>
      <c r="UAK94" s="235"/>
      <c r="UAL94" s="235"/>
      <c r="UAM94" s="235"/>
      <c r="UAN94" s="99"/>
      <c r="UAO94" s="235"/>
      <c r="UAP94" s="235"/>
      <c r="UAQ94" s="235"/>
      <c r="UAR94" s="226"/>
      <c r="UAS94" s="248"/>
      <c r="UAT94" s="253"/>
      <c r="UAU94" s="228"/>
      <c r="UAV94" s="229"/>
      <c r="UAW94" s="239"/>
      <c r="UAX94" s="239"/>
      <c r="UAY94" s="235"/>
      <c r="UAZ94" s="231"/>
      <c r="UBA94" s="231"/>
      <c r="UBB94" s="224"/>
      <c r="UBC94" s="235"/>
      <c r="UBD94" s="236"/>
      <c r="UBE94" s="6"/>
      <c r="UBF94" s="6"/>
      <c r="UBG94" s="236"/>
      <c r="UBH94" s="251"/>
      <c r="UBI94" s="255"/>
      <c r="UBJ94" s="235"/>
      <c r="UBK94" s="235"/>
      <c r="UBL94" s="235"/>
      <c r="UBM94" s="99"/>
      <c r="UBN94" s="235"/>
      <c r="UBO94" s="235"/>
      <c r="UBP94" s="235"/>
      <c r="UBQ94" s="226"/>
      <c r="UBR94" s="248"/>
      <c r="UBS94" s="253"/>
      <c r="UBT94" s="228"/>
      <c r="UBU94" s="229"/>
      <c r="UBV94" s="239"/>
      <c r="UBW94" s="239"/>
      <c r="UBX94" s="235"/>
      <c r="UBY94" s="231"/>
      <c r="UBZ94" s="231"/>
      <c r="UCA94" s="224"/>
      <c r="UCB94" s="235"/>
      <c r="UCC94" s="236"/>
      <c r="UCD94" s="6"/>
      <c r="UCE94" s="6"/>
      <c r="UCF94" s="236"/>
      <c r="UCG94" s="251"/>
      <c r="UCH94" s="255"/>
      <c r="UCI94" s="235"/>
      <c r="UCJ94" s="235"/>
      <c r="UCK94" s="235"/>
      <c r="UCL94" s="99"/>
      <c r="UCM94" s="235"/>
      <c r="UCN94" s="235"/>
      <c r="UCO94" s="235"/>
      <c r="UCP94" s="226"/>
      <c r="UCQ94" s="248"/>
      <c r="UCR94" s="253"/>
      <c r="UCS94" s="228"/>
      <c r="UCT94" s="229"/>
      <c r="UCU94" s="239"/>
      <c r="UCV94" s="239"/>
      <c r="UCW94" s="235"/>
      <c r="UCX94" s="231"/>
      <c r="UCY94" s="231"/>
      <c r="UCZ94" s="224"/>
      <c r="UDA94" s="235"/>
      <c r="UDB94" s="236"/>
      <c r="UDC94" s="6"/>
      <c r="UDD94" s="6"/>
      <c r="UDE94" s="236"/>
      <c r="UDF94" s="251"/>
      <c r="UDG94" s="255"/>
      <c r="UDH94" s="235"/>
      <c r="UDI94" s="235"/>
      <c r="UDJ94" s="235"/>
      <c r="UDK94" s="99"/>
      <c r="UDL94" s="235"/>
      <c r="UDM94" s="235"/>
      <c r="UDN94" s="235"/>
      <c r="UDO94" s="226"/>
      <c r="UDP94" s="248"/>
      <c r="UDQ94" s="253"/>
      <c r="UDR94" s="228"/>
      <c r="UDS94" s="229"/>
      <c r="UDT94" s="239"/>
      <c r="UDU94" s="239"/>
      <c r="UDV94" s="235"/>
      <c r="UDW94" s="231"/>
      <c r="UDX94" s="231"/>
      <c r="UDY94" s="224"/>
      <c r="UDZ94" s="235"/>
      <c r="UEA94" s="236"/>
      <c r="UEB94" s="6"/>
      <c r="UEC94" s="6"/>
      <c r="UED94" s="236"/>
      <c r="UEE94" s="251"/>
      <c r="UEF94" s="255"/>
      <c r="UEG94" s="235"/>
      <c r="UEH94" s="235"/>
      <c r="UEI94" s="235"/>
      <c r="UEJ94" s="99"/>
      <c r="UEK94" s="235"/>
      <c r="UEL94" s="235"/>
      <c r="UEM94" s="235"/>
      <c r="UEN94" s="226"/>
      <c r="UEO94" s="248"/>
      <c r="UEP94" s="253"/>
      <c r="UEQ94" s="228"/>
      <c r="UER94" s="229"/>
      <c r="UES94" s="239"/>
      <c r="UET94" s="239"/>
      <c r="UEU94" s="235"/>
      <c r="UEV94" s="231"/>
      <c r="UEW94" s="231"/>
      <c r="UEX94" s="224"/>
      <c r="UEY94" s="235"/>
      <c r="UEZ94" s="236"/>
      <c r="UFA94" s="6"/>
      <c r="UFB94" s="6"/>
      <c r="UFC94" s="236"/>
      <c r="UFD94" s="251"/>
      <c r="UFE94" s="255"/>
      <c r="UFF94" s="235"/>
      <c r="UFG94" s="235"/>
      <c r="UFH94" s="235"/>
      <c r="UFI94" s="99"/>
      <c r="UFJ94" s="235"/>
      <c r="UFK94" s="235"/>
      <c r="UFL94" s="235"/>
      <c r="UFM94" s="226"/>
      <c r="UFN94" s="248"/>
      <c r="UFO94" s="253"/>
      <c r="UFP94" s="228"/>
      <c r="UFQ94" s="229"/>
      <c r="UFR94" s="239"/>
      <c r="UFS94" s="239"/>
      <c r="UFT94" s="235"/>
      <c r="UFU94" s="231"/>
      <c r="UFV94" s="231"/>
      <c r="UFW94" s="224"/>
      <c r="UFX94" s="235"/>
      <c r="UFY94" s="236"/>
      <c r="UFZ94" s="6"/>
      <c r="UGA94" s="6"/>
      <c r="UGB94" s="236"/>
      <c r="UGC94" s="251"/>
      <c r="UGD94" s="255"/>
      <c r="UGE94" s="235"/>
      <c r="UGF94" s="235"/>
      <c r="UGG94" s="235"/>
      <c r="UGH94" s="99"/>
      <c r="UGI94" s="235"/>
      <c r="UGJ94" s="235"/>
      <c r="UGK94" s="235"/>
      <c r="UGL94" s="226"/>
      <c r="UGM94" s="248"/>
      <c r="UGN94" s="253"/>
      <c r="UGO94" s="228"/>
      <c r="UGP94" s="229"/>
      <c r="UGQ94" s="239"/>
      <c r="UGR94" s="239"/>
      <c r="UGS94" s="235"/>
      <c r="UGT94" s="231"/>
      <c r="UGU94" s="231"/>
      <c r="UGV94" s="224"/>
      <c r="UGW94" s="235"/>
      <c r="UGX94" s="236"/>
      <c r="UGY94" s="6"/>
      <c r="UGZ94" s="6"/>
      <c r="UHA94" s="236"/>
      <c r="UHB94" s="251"/>
      <c r="UHC94" s="255"/>
      <c r="UHD94" s="235"/>
      <c r="UHE94" s="235"/>
      <c r="UHF94" s="235"/>
      <c r="UHG94" s="99"/>
      <c r="UHH94" s="235"/>
      <c r="UHI94" s="235"/>
      <c r="UHJ94" s="235"/>
      <c r="UHK94" s="226"/>
      <c r="UHL94" s="248"/>
      <c r="UHM94" s="253"/>
      <c r="UHN94" s="228"/>
      <c r="UHO94" s="229"/>
      <c r="UHP94" s="239"/>
      <c r="UHQ94" s="239"/>
      <c r="UHR94" s="235"/>
      <c r="UHS94" s="231"/>
      <c r="UHT94" s="231"/>
      <c r="UHU94" s="224"/>
      <c r="UHV94" s="235"/>
      <c r="UHW94" s="236"/>
      <c r="UHX94" s="6"/>
      <c r="UHY94" s="6"/>
      <c r="UHZ94" s="236"/>
      <c r="UIA94" s="251"/>
      <c r="UIB94" s="255"/>
      <c r="UIC94" s="235"/>
      <c r="UID94" s="235"/>
      <c r="UIE94" s="235"/>
      <c r="UIF94" s="99"/>
      <c r="UIG94" s="235"/>
      <c r="UIH94" s="235"/>
      <c r="UII94" s="235"/>
      <c r="UIJ94" s="226"/>
      <c r="UIK94" s="248"/>
      <c r="UIL94" s="253"/>
      <c r="UIM94" s="228"/>
      <c r="UIN94" s="229"/>
      <c r="UIO94" s="239"/>
      <c r="UIP94" s="239"/>
      <c r="UIQ94" s="235"/>
      <c r="UIR94" s="231"/>
      <c r="UIS94" s="231"/>
      <c r="UIT94" s="224"/>
      <c r="UIU94" s="235"/>
      <c r="UIV94" s="236"/>
      <c r="UIW94" s="6"/>
      <c r="UIX94" s="6"/>
      <c r="UIY94" s="236"/>
      <c r="UIZ94" s="251"/>
      <c r="UJA94" s="255"/>
      <c r="UJB94" s="235"/>
      <c r="UJC94" s="235"/>
      <c r="UJD94" s="235"/>
      <c r="UJE94" s="99"/>
      <c r="UJF94" s="235"/>
      <c r="UJG94" s="235"/>
      <c r="UJH94" s="235"/>
      <c r="UJI94" s="226"/>
      <c r="UJJ94" s="248"/>
      <c r="UJK94" s="253"/>
      <c r="UJL94" s="228"/>
      <c r="UJM94" s="229"/>
      <c r="UJN94" s="239"/>
      <c r="UJO94" s="239"/>
      <c r="UJP94" s="235"/>
      <c r="UJQ94" s="231"/>
      <c r="UJR94" s="231"/>
      <c r="UJS94" s="224"/>
      <c r="UJT94" s="235"/>
      <c r="UJU94" s="236"/>
      <c r="UJV94" s="6"/>
      <c r="UJW94" s="6"/>
      <c r="UJX94" s="236"/>
      <c r="UJY94" s="251"/>
      <c r="UJZ94" s="255"/>
      <c r="UKA94" s="235"/>
      <c r="UKB94" s="235"/>
      <c r="UKC94" s="235"/>
      <c r="UKD94" s="99"/>
      <c r="UKE94" s="235"/>
      <c r="UKF94" s="235"/>
      <c r="UKG94" s="235"/>
      <c r="UKH94" s="226"/>
      <c r="UKI94" s="248"/>
      <c r="UKJ94" s="253"/>
      <c r="UKK94" s="228"/>
      <c r="UKL94" s="229"/>
      <c r="UKM94" s="239"/>
      <c r="UKN94" s="239"/>
      <c r="UKO94" s="235"/>
      <c r="UKP94" s="231"/>
      <c r="UKQ94" s="231"/>
      <c r="UKR94" s="224"/>
      <c r="UKS94" s="235"/>
      <c r="UKT94" s="236"/>
      <c r="UKU94" s="6"/>
      <c r="UKV94" s="6"/>
      <c r="UKW94" s="236"/>
      <c r="UKX94" s="251"/>
      <c r="UKY94" s="255"/>
      <c r="UKZ94" s="235"/>
      <c r="ULA94" s="235"/>
      <c r="ULB94" s="235"/>
      <c r="ULC94" s="99"/>
      <c r="ULD94" s="235"/>
      <c r="ULE94" s="235"/>
      <c r="ULF94" s="235"/>
      <c r="ULG94" s="226"/>
      <c r="ULH94" s="248"/>
      <c r="ULI94" s="253"/>
      <c r="ULJ94" s="228"/>
      <c r="ULK94" s="229"/>
      <c r="ULL94" s="239"/>
      <c r="ULM94" s="239"/>
      <c r="ULN94" s="235"/>
      <c r="ULO94" s="231"/>
      <c r="ULP94" s="231"/>
      <c r="ULQ94" s="224"/>
      <c r="ULR94" s="235"/>
      <c r="ULS94" s="236"/>
      <c r="ULT94" s="6"/>
      <c r="ULU94" s="6"/>
      <c r="ULV94" s="236"/>
      <c r="ULW94" s="251"/>
      <c r="ULX94" s="255"/>
      <c r="ULY94" s="235"/>
      <c r="ULZ94" s="235"/>
      <c r="UMA94" s="235"/>
      <c r="UMB94" s="99"/>
      <c r="UMC94" s="235"/>
      <c r="UMD94" s="235"/>
      <c r="UME94" s="235"/>
      <c r="UMF94" s="226"/>
      <c r="UMG94" s="248"/>
      <c r="UMH94" s="253"/>
      <c r="UMI94" s="228"/>
      <c r="UMJ94" s="229"/>
      <c r="UMK94" s="239"/>
      <c r="UML94" s="239"/>
      <c r="UMM94" s="235"/>
      <c r="UMN94" s="231"/>
      <c r="UMO94" s="231"/>
      <c r="UMP94" s="224"/>
      <c r="UMQ94" s="235"/>
      <c r="UMR94" s="236"/>
      <c r="UMS94" s="6"/>
      <c r="UMT94" s="6"/>
      <c r="UMU94" s="236"/>
      <c r="UMV94" s="251"/>
      <c r="UMW94" s="255"/>
      <c r="UMX94" s="235"/>
      <c r="UMY94" s="235"/>
      <c r="UMZ94" s="235"/>
      <c r="UNA94" s="99"/>
      <c r="UNB94" s="235"/>
      <c r="UNC94" s="235"/>
      <c r="UND94" s="235"/>
      <c r="UNE94" s="226"/>
      <c r="UNF94" s="248"/>
      <c r="UNG94" s="253"/>
      <c r="UNH94" s="228"/>
      <c r="UNI94" s="229"/>
      <c r="UNJ94" s="239"/>
      <c r="UNK94" s="239"/>
      <c r="UNL94" s="235"/>
      <c r="UNM94" s="231"/>
      <c r="UNN94" s="231"/>
      <c r="UNO94" s="224"/>
      <c r="UNP94" s="235"/>
      <c r="UNQ94" s="236"/>
      <c r="UNR94" s="6"/>
      <c r="UNS94" s="6"/>
      <c r="UNT94" s="236"/>
      <c r="UNU94" s="251"/>
      <c r="UNV94" s="255"/>
      <c r="UNW94" s="235"/>
      <c r="UNX94" s="235"/>
      <c r="UNY94" s="235"/>
      <c r="UNZ94" s="99"/>
      <c r="UOA94" s="235"/>
      <c r="UOB94" s="235"/>
      <c r="UOC94" s="235"/>
      <c r="UOD94" s="226"/>
      <c r="UOE94" s="248"/>
      <c r="UOF94" s="253"/>
      <c r="UOG94" s="228"/>
      <c r="UOH94" s="229"/>
      <c r="UOI94" s="239"/>
      <c r="UOJ94" s="239"/>
      <c r="UOK94" s="235"/>
      <c r="UOL94" s="231"/>
      <c r="UOM94" s="231"/>
      <c r="UON94" s="224"/>
      <c r="UOO94" s="235"/>
      <c r="UOP94" s="236"/>
      <c r="UOQ94" s="6"/>
      <c r="UOR94" s="6"/>
      <c r="UOS94" s="236"/>
      <c r="UOT94" s="251"/>
      <c r="UOU94" s="255"/>
      <c r="UOV94" s="235"/>
      <c r="UOW94" s="235"/>
      <c r="UOX94" s="235"/>
      <c r="UOY94" s="99"/>
      <c r="UOZ94" s="235"/>
      <c r="UPA94" s="235"/>
      <c r="UPB94" s="235"/>
      <c r="UPC94" s="226"/>
      <c r="UPD94" s="248"/>
      <c r="UPE94" s="253"/>
      <c r="UPF94" s="228"/>
      <c r="UPG94" s="229"/>
      <c r="UPH94" s="239"/>
      <c r="UPI94" s="239"/>
      <c r="UPJ94" s="235"/>
      <c r="UPK94" s="231"/>
      <c r="UPL94" s="231"/>
      <c r="UPM94" s="224"/>
      <c r="UPN94" s="235"/>
      <c r="UPO94" s="236"/>
      <c r="UPP94" s="6"/>
      <c r="UPQ94" s="6"/>
      <c r="UPR94" s="236"/>
      <c r="UPS94" s="251"/>
      <c r="UPT94" s="255"/>
      <c r="UPU94" s="235"/>
      <c r="UPV94" s="235"/>
      <c r="UPW94" s="235"/>
      <c r="UPX94" s="99"/>
      <c r="UPY94" s="235"/>
      <c r="UPZ94" s="235"/>
      <c r="UQA94" s="235"/>
      <c r="UQB94" s="226"/>
      <c r="UQC94" s="248"/>
      <c r="UQD94" s="253"/>
      <c r="UQE94" s="228"/>
      <c r="UQF94" s="229"/>
      <c r="UQG94" s="239"/>
      <c r="UQH94" s="239"/>
      <c r="UQI94" s="235"/>
      <c r="UQJ94" s="231"/>
      <c r="UQK94" s="231"/>
      <c r="UQL94" s="224"/>
      <c r="UQM94" s="235"/>
      <c r="UQN94" s="236"/>
      <c r="UQO94" s="6"/>
      <c r="UQP94" s="6"/>
      <c r="UQQ94" s="236"/>
      <c r="UQR94" s="251"/>
      <c r="UQS94" s="255"/>
      <c r="UQT94" s="235"/>
      <c r="UQU94" s="235"/>
      <c r="UQV94" s="235"/>
      <c r="UQW94" s="99"/>
      <c r="UQX94" s="235"/>
      <c r="UQY94" s="235"/>
      <c r="UQZ94" s="235"/>
      <c r="URA94" s="226"/>
      <c r="URB94" s="248"/>
      <c r="URC94" s="253"/>
      <c r="URD94" s="228"/>
      <c r="URE94" s="229"/>
      <c r="URF94" s="239"/>
      <c r="URG94" s="239"/>
      <c r="URH94" s="235"/>
      <c r="URI94" s="231"/>
      <c r="URJ94" s="231"/>
      <c r="URK94" s="224"/>
      <c r="URL94" s="235"/>
      <c r="URM94" s="236"/>
      <c r="URN94" s="6"/>
      <c r="URO94" s="6"/>
      <c r="URP94" s="236"/>
      <c r="URQ94" s="251"/>
      <c r="URR94" s="255"/>
      <c r="URS94" s="235"/>
      <c r="URT94" s="235"/>
      <c r="URU94" s="235"/>
      <c r="URV94" s="99"/>
      <c r="URW94" s="235"/>
      <c r="URX94" s="235"/>
      <c r="URY94" s="235"/>
      <c r="URZ94" s="226"/>
      <c r="USA94" s="248"/>
      <c r="USB94" s="253"/>
      <c r="USC94" s="228"/>
      <c r="USD94" s="229"/>
      <c r="USE94" s="239"/>
      <c r="USF94" s="239"/>
      <c r="USG94" s="235"/>
      <c r="USH94" s="231"/>
      <c r="USI94" s="231"/>
      <c r="USJ94" s="224"/>
      <c r="USK94" s="235"/>
      <c r="USL94" s="236"/>
      <c r="USM94" s="6"/>
      <c r="USN94" s="6"/>
      <c r="USO94" s="236"/>
      <c r="USP94" s="251"/>
      <c r="USQ94" s="255"/>
      <c r="USR94" s="235"/>
      <c r="USS94" s="235"/>
      <c r="UST94" s="235"/>
      <c r="USU94" s="99"/>
      <c r="USV94" s="235"/>
      <c r="USW94" s="235"/>
      <c r="USX94" s="235"/>
      <c r="USY94" s="226"/>
      <c r="USZ94" s="248"/>
      <c r="UTA94" s="253"/>
      <c r="UTB94" s="228"/>
      <c r="UTC94" s="229"/>
      <c r="UTD94" s="239"/>
      <c r="UTE94" s="239"/>
      <c r="UTF94" s="235"/>
      <c r="UTG94" s="231"/>
      <c r="UTH94" s="231"/>
      <c r="UTI94" s="224"/>
      <c r="UTJ94" s="235"/>
      <c r="UTK94" s="236"/>
      <c r="UTL94" s="6"/>
      <c r="UTM94" s="6"/>
      <c r="UTN94" s="236"/>
      <c r="UTO94" s="251"/>
      <c r="UTP94" s="255"/>
      <c r="UTQ94" s="235"/>
      <c r="UTR94" s="235"/>
      <c r="UTS94" s="235"/>
      <c r="UTT94" s="99"/>
      <c r="UTU94" s="235"/>
      <c r="UTV94" s="235"/>
      <c r="UTW94" s="235"/>
      <c r="UTX94" s="226"/>
      <c r="UTY94" s="248"/>
      <c r="UTZ94" s="253"/>
      <c r="UUA94" s="228"/>
      <c r="UUB94" s="229"/>
      <c r="UUC94" s="239"/>
      <c r="UUD94" s="239"/>
      <c r="UUE94" s="235"/>
      <c r="UUF94" s="231"/>
      <c r="UUG94" s="231"/>
      <c r="UUH94" s="224"/>
      <c r="UUI94" s="235"/>
      <c r="UUJ94" s="236"/>
      <c r="UUK94" s="6"/>
      <c r="UUL94" s="6"/>
      <c r="UUM94" s="236"/>
      <c r="UUN94" s="251"/>
      <c r="UUO94" s="255"/>
      <c r="UUP94" s="235"/>
      <c r="UUQ94" s="235"/>
      <c r="UUR94" s="235"/>
      <c r="UUS94" s="99"/>
      <c r="UUT94" s="235"/>
      <c r="UUU94" s="235"/>
      <c r="UUV94" s="235"/>
      <c r="UUW94" s="226"/>
      <c r="UUX94" s="248"/>
      <c r="UUY94" s="253"/>
      <c r="UUZ94" s="228"/>
      <c r="UVA94" s="229"/>
      <c r="UVB94" s="239"/>
      <c r="UVC94" s="239"/>
      <c r="UVD94" s="235"/>
      <c r="UVE94" s="231"/>
      <c r="UVF94" s="231"/>
      <c r="UVG94" s="224"/>
      <c r="UVH94" s="235"/>
      <c r="UVI94" s="236"/>
      <c r="UVJ94" s="6"/>
      <c r="UVK94" s="6"/>
      <c r="UVL94" s="236"/>
      <c r="UVM94" s="251"/>
      <c r="UVN94" s="255"/>
      <c r="UVO94" s="235"/>
      <c r="UVP94" s="235"/>
      <c r="UVQ94" s="235"/>
      <c r="UVR94" s="99"/>
      <c r="UVS94" s="235"/>
      <c r="UVT94" s="235"/>
      <c r="UVU94" s="235"/>
      <c r="UVV94" s="226"/>
      <c r="UVW94" s="248"/>
      <c r="UVX94" s="253"/>
      <c r="UVY94" s="228"/>
      <c r="UVZ94" s="229"/>
      <c r="UWA94" s="239"/>
      <c r="UWB94" s="239"/>
      <c r="UWC94" s="235"/>
      <c r="UWD94" s="231"/>
      <c r="UWE94" s="231"/>
      <c r="UWF94" s="224"/>
      <c r="UWG94" s="235"/>
      <c r="UWH94" s="236"/>
      <c r="UWI94" s="6"/>
      <c r="UWJ94" s="6"/>
      <c r="UWK94" s="236"/>
      <c r="UWL94" s="251"/>
      <c r="UWM94" s="255"/>
      <c r="UWN94" s="235"/>
      <c r="UWO94" s="235"/>
      <c r="UWP94" s="235"/>
      <c r="UWQ94" s="99"/>
      <c r="UWR94" s="235"/>
      <c r="UWS94" s="235"/>
      <c r="UWT94" s="235"/>
      <c r="UWU94" s="226"/>
      <c r="UWV94" s="248"/>
      <c r="UWW94" s="253"/>
      <c r="UWX94" s="228"/>
      <c r="UWY94" s="229"/>
      <c r="UWZ94" s="239"/>
      <c r="UXA94" s="239"/>
      <c r="UXB94" s="235"/>
      <c r="UXC94" s="231"/>
      <c r="UXD94" s="231"/>
      <c r="UXE94" s="224"/>
      <c r="UXF94" s="235"/>
      <c r="UXG94" s="236"/>
      <c r="UXH94" s="6"/>
      <c r="UXI94" s="6"/>
      <c r="UXJ94" s="236"/>
      <c r="UXK94" s="251"/>
      <c r="UXL94" s="255"/>
      <c r="UXM94" s="235"/>
      <c r="UXN94" s="235"/>
      <c r="UXO94" s="235"/>
      <c r="UXP94" s="99"/>
      <c r="UXQ94" s="235"/>
      <c r="UXR94" s="235"/>
      <c r="UXS94" s="235"/>
      <c r="UXT94" s="226"/>
      <c r="UXU94" s="248"/>
      <c r="UXV94" s="253"/>
      <c r="UXW94" s="228"/>
      <c r="UXX94" s="229"/>
      <c r="UXY94" s="239"/>
      <c r="UXZ94" s="239"/>
      <c r="UYA94" s="235"/>
      <c r="UYB94" s="231"/>
      <c r="UYC94" s="231"/>
      <c r="UYD94" s="224"/>
      <c r="UYE94" s="235"/>
      <c r="UYF94" s="236"/>
      <c r="UYG94" s="6"/>
      <c r="UYH94" s="6"/>
      <c r="UYI94" s="236"/>
      <c r="UYJ94" s="251"/>
      <c r="UYK94" s="255"/>
      <c r="UYL94" s="235"/>
      <c r="UYM94" s="235"/>
      <c r="UYN94" s="235"/>
      <c r="UYO94" s="99"/>
      <c r="UYP94" s="235"/>
      <c r="UYQ94" s="235"/>
      <c r="UYR94" s="235"/>
      <c r="UYS94" s="226"/>
      <c r="UYT94" s="248"/>
      <c r="UYU94" s="253"/>
      <c r="UYV94" s="228"/>
      <c r="UYW94" s="229"/>
      <c r="UYX94" s="239"/>
      <c r="UYY94" s="239"/>
      <c r="UYZ94" s="235"/>
      <c r="UZA94" s="231"/>
      <c r="UZB94" s="231"/>
      <c r="UZC94" s="224"/>
      <c r="UZD94" s="235"/>
      <c r="UZE94" s="236"/>
      <c r="UZF94" s="6"/>
      <c r="UZG94" s="6"/>
      <c r="UZH94" s="236"/>
      <c r="UZI94" s="251"/>
      <c r="UZJ94" s="255"/>
      <c r="UZK94" s="235"/>
      <c r="UZL94" s="235"/>
      <c r="UZM94" s="235"/>
      <c r="UZN94" s="99"/>
      <c r="UZO94" s="235"/>
      <c r="UZP94" s="235"/>
      <c r="UZQ94" s="235"/>
      <c r="UZR94" s="226"/>
      <c r="UZS94" s="248"/>
      <c r="UZT94" s="253"/>
      <c r="UZU94" s="228"/>
      <c r="UZV94" s="229"/>
      <c r="UZW94" s="239"/>
      <c r="UZX94" s="239"/>
      <c r="UZY94" s="235"/>
      <c r="UZZ94" s="231"/>
      <c r="VAA94" s="231"/>
      <c r="VAB94" s="224"/>
      <c r="VAC94" s="235"/>
      <c r="VAD94" s="236"/>
      <c r="VAE94" s="6"/>
      <c r="VAF94" s="6"/>
      <c r="VAG94" s="236"/>
      <c r="VAH94" s="251"/>
      <c r="VAI94" s="255"/>
      <c r="VAJ94" s="235"/>
      <c r="VAK94" s="235"/>
      <c r="VAL94" s="235"/>
      <c r="VAM94" s="99"/>
      <c r="VAN94" s="235"/>
      <c r="VAO94" s="235"/>
      <c r="VAP94" s="235"/>
      <c r="VAQ94" s="226"/>
      <c r="VAR94" s="248"/>
      <c r="VAS94" s="253"/>
      <c r="VAT94" s="228"/>
      <c r="VAU94" s="229"/>
      <c r="VAV94" s="239"/>
      <c r="VAW94" s="239"/>
      <c r="VAX94" s="235"/>
      <c r="VAY94" s="231"/>
      <c r="VAZ94" s="231"/>
      <c r="VBA94" s="224"/>
      <c r="VBB94" s="235"/>
      <c r="VBC94" s="236"/>
      <c r="VBD94" s="6"/>
      <c r="VBE94" s="6"/>
      <c r="VBF94" s="236"/>
      <c r="VBG94" s="251"/>
      <c r="VBH94" s="255"/>
      <c r="VBI94" s="235"/>
      <c r="VBJ94" s="235"/>
      <c r="VBK94" s="235"/>
      <c r="VBL94" s="99"/>
      <c r="VBM94" s="235"/>
      <c r="VBN94" s="235"/>
      <c r="VBO94" s="235"/>
      <c r="VBP94" s="226"/>
      <c r="VBQ94" s="248"/>
      <c r="VBR94" s="253"/>
      <c r="VBS94" s="228"/>
      <c r="VBT94" s="229"/>
      <c r="VBU94" s="239"/>
      <c r="VBV94" s="239"/>
      <c r="VBW94" s="235"/>
      <c r="VBX94" s="231"/>
      <c r="VBY94" s="231"/>
      <c r="VBZ94" s="224"/>
      <c r="VCA94" s="235"/>
      <c r="VCB94" s="236"/>
      <c r="VCC94" s="6"/>
      <c r="VCD94" s="6"/>
      <c r="VCE94" s="236"/>
      <c r="VCF94" s="251"/>
      <c r="VCG94" s="255"/>
      <c r="VCH94" s="235"/>
      <c r="VCI94" s="235"/>
      <c r="VCJ94" s="235"/>
      <c r="VCK94" s="99"/>
      <c r="VCL94" s="235"/>
      <c r="VCM94" s="235"/>
      <c r="VCN94" s="235"/>
      <c r="VCO94" s="226"/>
      <c r="VCP94" s="248"/>
      <c r="VCQ94" s="253"/>
      <c r="VCR94" s="228"/>
      <c r="VCS94" s="229"/>
      <c r="VCT94" s="239"/>
      <c r="VCU94" s="239"/>
      <c r="VCV94" s="235"/>
      <c r="VCW94" s="231"/>
      <c r="VCX94" s="231"/>
      <c r="VCY94" s="224"/>
      <c r="VCZ94" s="235"/>
      <c r="VDA94" s="236"/>
      <c r="VDB94" s="6"/>
      <c r="VDC94" s="6"/>
      <c r="VDD94" s="236"/>
      <c r="VDE94" s="251"/>
      <c r="VDF94" s="255"/>
      <c r="VDG94" s="235"/>
      <c r="VDH94" s="235"/>
      <c r="VDI94" s="235"/>
      <c r="VDJ94" s="99"/>
      <c r="VDK94" s="235"/>
      <c r="VDL94" s="235"/>
      <c r="VDM94" s="235"/>
      <c r="VDN94" s="226"/>
      <c r="VDO94" s="248"/>
      <c r="VDP94" s="253"/>
      <c r="VDQ94" s="228"/>
      <c r="VDR94" s="229"/>
      <c r="VDS94" s="239"/>
      <c r="VDT94" s="239"/>
      <c r="VDU94" s="235"/>
      <c r="VDV94" s="231"/>
      <c r="VDW94" s="231"/>
      <c r="VDX94" s="224"/>
      <c r="VDY94" s="235"/>
      <c r="VDZ94" s="236"/>
      <c r="VEA94" s="6"/>
      <c r="VEB94" s="6"/>
      <c r="VEC94" s="236"/>
      <c r="VED94" s="251"/>
      <c r="VEE94" s="255"/>
      <c r="VEF94" s="235"/>
      <c r="VEG94" s="235"/>
      <c r="VEH94" s="235"/>
      <c r="VEI94" s="99"/>
      <c r="VEJ94" s="235"/>
      <c r="VEK94" s="235"/>
      <c r="VEL94" s="235"/>
      <c r="VEM94" s="226"/>
      <c r="VEN94" s="248"/>
      <c r="VEO94" s="253"/>
      <c r="VEP94" s="228"/>
      <c r="VEQ94" s="229"/>
      <c r="VER94" s="239"/>
      <c r="VES94" s="239"/>
      <c r="VET94" s="235"/>
      <c r="VEU94" s="231"/>
      <c r="VEV94" s="231"/>
      <c r="VEW94" s="224"/>
      <c r="VEX94" s="235"/>
      <c r="VEY94" s="236"/>
      <c r="VEZ94" s="6"/>
      <c r="VFA94" s="6"/>
      <c r="VFB94" s="236"/>
      <c r="VFC94" s="251"/>
      <c r="VFD94" s="255"/>
      <c r="VFE94" s="235"/>
      <c r="VFF94" s="235"/>
      <c r="VFG94" s="235"/>
      <c r="VFH94" s="99"/>
      <c r="VFI94" s="235"/>
      <c r="VFJ94" s="235"/>
      <c r="VFK94" s="235"/>
      <c r="VFL94" s="226"/>
      <c r="VFM94" s="248"/>
      <c r="VFN94" s="253"/>
      <c r="VFO94" s="228"/>
      <c r="VFP94" s="229"/>
      <c r="VFQ94" s="239"/>
      <c r="VFR94" s="239"/>
      <c r="VFS94" s="235"/>
      <c r="VFT94" s="231"/>
      <c r="VFU94" s="231"/>
      <c r="VFV94" s="224"/>
      <c r="VFW94" s="235"/>
      <c r="VFX94" s="236"/>
      <c r="VFY94" s="6"/>
      <c r="VFZ94" s="6"/>
      <c r="VGA94" s="236"/>
      <c r="VGB94" s="251"/>
      <c r="VGC94" s="255"/>
      <c r="VGD94" s="235"/>
      <c r="VGE94" s="235"/>
      <c r="VGF94" s="235"/>
      <c r="VGG94" s="99"/>
      <c r="VGH94" s="235"/>
      <c r="VGI94" s="235"/>
      <c r="VGJ94" s="235"/>
      <c r="VGK94" s="226"/>
      <c r="VGL94" s="248"/>
      <c r="VGM94" s="253"/>
      <c r="VGN94" s="228"/>
      <c r="VGO94" s="229"/>
      <c r="VGP94" s="239"/>
      <c r="VGQ94" s="239"/>
      <c r="VGR94" s="235"/>
      <c r="VGS94" s="231"/>
      <c r="VGT94" s="231"/>
      <c r="VGU94" s="224"/>
      <c r="VGV94" s="235"/>
      <c r="VGW94" s="236"/>
      <c r="VGX94" s="6"/>
      <c r="VGY94" s="6"/>
      <c r="VGZ94" s="236"/>
      <c r="VHA94" s="251"/>
      <c r="VHB94" s="255"/>
      <c r="VHC94" s="235"/>
      <c r="VHD94" s="235"/>
      <c r="VHE94" s="235"/>
      <c r="VHF94" s="99"/>
      <c r="VHG94" s="235"/>
      <c r="VHH94" s="235"/>
      <c r="VHI94" s="235"/>
      <c r="VHJ94" s="226"/>
      <c r="VHK94" s="248"/>
      <c r="VHL94" s="253"/>
      <c r="VHM94" s="228"/>
      <c r="VHN94" s="229"/>
      <c r="VHO94" s="239"/>
      <c r="VHP94" s="239"/>
      <c r="VHQ94" s="235"/>
      <c r="VHR94" s="231"/>
      <c r="VHS94" s="231"/>
      <c r="VHT94" s="224"/>
      <c r="VHU94" s="235"/>
      <c r="VHV94" s="236"/>
      <c r="VHW94" s="6"/>
      <c r="VHX94" s="6"/>
      <c r="VHY94" s="236"/>
      <c r="VHZ94" s="251"/>
      <c r="VIA94" s="255"/>
      <c r="VIB94" s="235"/>
      <c r="VIC94" s="235"/>
      <c r="VID94" s="235"/>
      <c r="VIE94" s="99"/>
      <c r="VIF94" s="235"/>
      <c r="VIG94" s="235"/>
      <c r="VIH94" s="235"/>
      <c r="VII94" s="226"/>
      <c r="VIJ94" s="248"/>
      <c r="VIK94" s="253"/>
      <c r="VIL94" s="228"/>
      <c r="VIM94" s="229"/>
      <c r="VIN94" s="239"/>
      <c r="VIO94" s="239"/>
      <c r="VIP94" s="235"/>
      <c r="VIQ94" s="231"/>
      <c r="VIR94" s="231"/>
      <c r="VIS94" s="224"/>
      <c r="VIT94" s="235"/>
      <c r="VIU94" s="236"/>
      <c r="VIV94" s="6"/>
      <c r="VIW94" s="6"/>
      <c r="VIX94" s="236"/>
      <c r="VIY94" s="251"/>
      <c r="VIZ94" s="255"/>
      <c r="VJA94" s="235"/>
      <c r="VJB94" s="235"/>
      <c r="VJC94" s="235"/>
      <c r="VJD94" s="99"/>
      <c r="VJE94" s="235"/>
      <c r="VJF94" s="235"/>
      <c r="VJG94" s="235"/>
      <c r="VJH94" s="226"/>
      <c r="VJI94" s="248"/>
      <c r="VJJ94" s="253"/>
      <c r="VJK94" s="228"/>
      <c r="VJL94" s="229"/>
      <c r="VJM94" s="239"/>
      <c r="VJN94" s="239"/>
      <c r="VJO94" s="235"/>
      <c r="VJP94" s="231"/>
      <c r="VJQ94" s="231"/>
      <c r="VJR94" s="224"/>
      <c r="VJS94" s="235"/>
      <c r="VJT94" s="236"/>
      <c r="VJU94" s="6"/>
      <c r="VJV94" s="6"/>
      <c r="VJW94" s="236"/>
      <c r="VJX94" s="251"/>
      <c r="VJY94" s="255"/>
      <c r="VJZ94" s="235"/>
      <c r="VKA94" s="235"/>
      <c r="VKB94" s="235"/>
      <c r="VKC94" s="99"/>
      <c r="VKD94" s="235"/>
      <c r="VKE94" s="235"/>
      <c r="VKF94" s="235"/>
      <c r="VKG94" s="226"/>
      <c r="VKH94" s="248"/>
      <c r="VKI94" s="253"/>
      <c r="VKJ94" s="228"/>
      <c r="VKK94" s="229"/>
      <c r="VKL94" s="239"/>
      <c r="VKM94" s="239"/>
      <c r="VKN94" s="235"/>
      <c r="VKO94" s="231"/>
      <c r="VKP94" s="231"/>
      <c r="VKQ94" s="224"/>
      <c r="VKR94" s="235"/>
      <c r="VKS94" s="236"/>
      <c r="VKT94" s="6"/>
      <c r="VKU94" s="6"/>
      <c r="VKV94" s="236"/>
      <c r="VKW94" s="251"/>
      <c r="VKX94" s="255"/>
      <c r="VKY94" s="235"/>
      <c r="VKZ94" s="235"/>
      <c r="VLA94" s="235"/>
      <c r="VLB94" s="99"/>
      <c r="VLC94" s="235"/>
      <c r="VLD94" s="235"/>
      <c r="VLE94" s="235"/>
      <c r="VLF94" s="226"/>
      <c r="VLG94" s="248"/>
      <c r="VLH94" s="253"/>
      <c r="VLI94" s="228"/>
      <c r="VLJ94" s="229"/>
      <c r="VLK94" s="239"/>
      <c r="VLL94" s="239"/>
      <c r="VLM94" s="235"/>
      <c r="VLN94" s="231"/>
      <c r="VLO94" s="231"/>
      <c r="VLP94" s="224"/>
      <c r="VLQ94" s="235"/>
      <c r="VLR94" s="236"/>
      <c r="VLS94" s="6"/>
      <c r="VLT94" s="6"/>
      <c r="VLU94" s="236"/>
      <c r="VLV94" s="251"/>
      <c r="VLW94" s="255"/>
      <c r="VLX94" s="235"/>
      <c r="VLY94" s="235"/>
      <c r="VLZ94" s="235"/>
      <c r="VMA94" s="99"/>
      <c r="VMB94" s="235"/>
      <c r="VMC94" s="235"/>
      <c r="VMD94" s="235"/>
      <c r="VME94" s="226"/>
      <c r="VMF94" s="248"/>
      <c r="VMG94" s="253"/>
      <c r="VMH94" s="228"/>
      <c r="VMI94" s="229"/>
      <c r="VMJ94" s="239"/>
      <c r="VMK94" s="239"/>
      <c r="VML94" s="235"/>
      <c r="VMM94" s="231"/>
      <c r="VMN94" s="231"/>
      <c r="VMO94" s="224"/>
      <c r="VMP94" s="235"/>
      <c r="VMQ94" s="236"/>
      <c r="VMR94" s="6"/>
      <c r="VMS94" s="6"/>
      <c r="VMT94" s="236"/>
      <c r="VMU94" s="251"/>
      <c r="VMV94" s="255"/>
      <c r="VMW94" s="235"/>
      <c r="VMX94" s="235"/>
      <c r="VMY94" s="235"/>
      <c r="VMZ94" s="99"/>
      <c r="VNA94" s="235"/>
      <c r="VNB94" s="235"/>
      <c r="VNC94" s="235"/>
      <c r="VND94" s="226"/>
      <c r="VNE94" s="248"/>
      <c r="VNF94" s="253"/>
      <c r="VNG94" s="228"/>
      <c r="VNH94" s="229"/>
      <c r="VNI94" s="239"/>
      <c r="VNJ94" s="239"/>
      <c r="VNK94" s="235"/>
      <c r="VNL94" s="231"/>
      <c r="VNM94" s="231"/>
      <c r="VNN94" s="224"/>
      <c r="VNO94" s="235"/>
      <c r="VNP94" s="236"/>
      <c r="VNQ94" s="6"/>
      <c r="VNR94" s="6"/>
      <c r="VNS94" s="236"/>
      <c r="VNT94" s="251"/>
      <c r="VNU94" s="255"/>
      <c r="VNV94" s="235"/>
      <c r="VNW94" s="235"/>
      <c r="VNX94" s="235"/>
      <c r="VNY94" s="99"/>
      <c r="VNZ94" s="235"/>
      <c r="VOA94" s="235"/>
      <c r="VOB94" s="235"/>
      <c r="VOC94" s="226"/>
      <c r="VOD94" s="248"/>
      <c r="VOE94" s="253"/>
      <c r="VOF94" s="228"/>
      <c r="VOG94" s="229"/>
      <c r="VOH94" s="239"/>
      <c r="VOI94" s="239"/>
      <c r="VOJ94" s="235"/>
      <c r="VOK94" s="231"/>
      <c r="VOL94" s="231"/>
      <c r="VOM94" s="224"/>
      <c r="VON94" s="235"/>
      <c r="VOO94" s="236"/>
      <c r="VOP94" s="6"/>
      <c r="VOQ94" s="6"/>
      <c r="VOR94" s="236"/>
      <c r="VOS94" s="251"/>
      <c r="VOT94" s="255"/>
      <c r="VOU94" s="235"/>
      <c r="VOV94" s="235"/>
      <c r="VOW94" s="235"/>
      <c r="VOX94" s="99"/>
      <c r="VOY94" s="235"/>
      <c r="VOZ94" s="235"/>
      <c r="VPA94" s="235"/>
      <c r="VPB94" s="226"/>
      <c r="VPC94" s="248"/>
      <c r="VPD94" s="253"/>
      <c r="VPE94" s="228"/>
      <c r="VPF94" s="229"/>
      <c r="VPG94" s="239"/>
      <c r="VPH94" s="239"/>
      <c r="VPI94" s="235"/>
      <c r="VPJ94" s="231"/>
      <c r="VPK94" s="231"/>
      <c r="VPL94" s="224"/>
      <c r="VPM94" s="235"/>
      <c r="VPN94" s="236"/>
      <c r="VPO94" s="6"/>
      <c r="VPP94" s="6"/>
      <c r="VPQ94" s="236"/>
      <c r="VPR94" s="251"/>
      <c r="VPS94" s="255"/>
      <c r="VPT94" s="235"/>
      <c r="VPU94" s="235"/>
      <c r="VPV94" s="235"/>
      <c r="VPW94" s="99"/>
      <c r="VPX94" s="235"/>
      <c r="VPY94" s="235"/>
      <c r="VPZ94" s="235"/>
      <c r="VQA94" s="226"/>
      <c r="VQB94" s="248"/>
      <c r="VQC94" s="253"/>
      <c r="VQD94" s="228"/>
      <c r="VQE94" s="229"/>
      <c r="VQF94" s="239"/>
      <c r="VQG94" s="239"/>
      <c r="VQH94" s="235"/>
      <c r="VQI94" s="231"/>
      <c r="VQJ94" s="231"/>
      <c r="VQK94" s="224"/>
      <c r="VQL94" s="235"/>
      <c r="VQM94" s="236"/>
      <c r="VQN94" s="6"/>
      <c r="VQO94" s="6"/>
      <c r="VQP94" s="236"/>
      <c r="VQQ94" s="251"/>
      <c r="VQR94" s="255"/>
      <c r="VQS94" s="235"/>
      <c r="VQT94" s="235"/>
      <c r="VQU94" s="235"/>
      <c r="VQV94" s="99"/>
      <c r="VQW94" s="235"/>
      <c r="VQX94" s="235"/>
      <c r="VQY94" s="235"/>
      <c r="VQZ94" s="226"/>
      <c r="VRA94" s="248"/>
      <c r="VRB94" s="253"/>
      <c r="VRC94" s="228"/>
      <c r="VRD94" s="229"/>
      <c r="VRE94" s="239"/>
      <c r="VRF94" s="239"/>
      <c r="VRG94" s="235"/>
      <c r="VRH94" s="231"/>
      <c r="VRI94" s="231"/>
      <c r="VRJ94" s="224"/>
      <c r="VRK94" s="235"/>
      <c r="VRL94" s="236"/>
      <c r="VRM94" s="6"/>
      <c r="VRN94" s="6"/>
      <c r="VRO94" s="236"/>
      <c r="VRP94" s="251"/>
      <c r="VRQ94" s="255"/>
      <c r="VRR94" s="235"/>
      <c r="VRS94" s="235"/>
      <c r="VRT94" s="235"/>
      <c r="VRU94" s="99"/>
      <c r="VRV94" s="235"/>
      <c r="VRW94" s="235"/>
      <c r="VRX94" s="235"/>
      <c r="VRY94" s="226"/>
      <c r="VRZ94" s="248"/>
      <c r="VSA94" s="253"/>
      <c r="VSB94" s="228"/>
      <c r="VSC94" s="229"/>
      <c r="VSD94" s="239"/>
      <c r="VSE94" s="239"/>
      <c r="VSF94" s="235"/>
      <c r="VSG94" s="231"/>
      <c r="VSH94" s="231"/>
      <c r="VSI94" s="224"/>
      <c r="VSJ94" s="235"/>
      <c r="VSK94" s="236"/>
      <c r="VSL94" s="6"/>
      <c r="VSM94" s="6"/>
      <c r="VSN94" s="236"/>
      <c r="VSO94" s="251"/>
      <c r="VSP94" s="255"/>
      <c r="VSQ94" s="235"/>
      <c r="VSR94" s="235"/>
      <c r="VSS94" s="235"/>
      <c r="VST94" s="99"/>
      <c r="VSU94" s="235"/>
      <c r="VSV94" s="235"/>
      <c r="VSW94" s="235"/>
      <c r="VSX94" s="226"/>
      <c r="VSY94" s="248"/>
      <c r="VSZ94" s="253"/>
      <c r="VTA94" s="228"/>
      <c r="VTB94" s="229"/>
      <c r="VTC94" s="239"/>
      <c r="VTD94" s="239"/>
      <c r="VTE94" s="235"/>
      <c r="VTF94" s="231"/>
      <c r="VTG94" s="231"/>
      <c r="VTH94" s="224"/>
      <c r="VTI94" s="235"/>
      <c r="VTJ94" s="236"/>
      <c r="VTK94" s="6"/>
      <c r="VTL94" s="6"/>
      <c r="VTM94" s="236"/>
      <c r="VTN94" s="251"/>
      <c r="VTO94" s="255"/>
      <c r="VTP94" s="235"/>
      <c r="VTQ94" s="235"/>
      <c r="VTR94" s="235"/>
      <c r="VTS94" s="99"/>
      <c r="VTT94" s="235"/>
      <c r="VTU94" s="235"/>
      <c r="VTV94" s="235"/>
      <c r="VTW94" s="226"/>
      <c r="VTX94" s="248"/>
      <c r="VTY94" s="253"/>
      <c r="VTZ94" s="228"/>
      <c r="VUA94" s="229"/>
      <c r="VUB94" s="239"/>
      <c r="VUC94" s="239"/>
      <c r="VUD94" s="235"/>
      <c r="VUE94" s="231"/>
      <c r="VUF94" s="231"/>
      <c r="VUG94" s="224"/>
      <c r="VUH94" s="235"/>
      <c r="VUI94" s="236"/>
      <c r="VUJ94" s="6"/>
      <c r="VUK94" s="6"/>
      <c r="VUL94" s="236"/>
      <c r="VUM94" s="251"/>
      <c r="VUN94" s="255"/>
      <c r="VUO94" s="235"/>
      <c r="VUP94" s="235"/>
      <c r="VUQ94" s="235"/>
      <c r="VUR94" s="99"/>
      <c r="VUS94" s="235"/>
      <c r="VUT94" s="235"/>
      <c r="VUU94" s="235"/>
      <c r="VUV94" s="226"/>
      <c r="VUW94" s="248"/>
      <c r="VUX94" s="253"/>
      <c r="VUY94" s="228"/>
      <c r="VUZ94" s="229"/>
      <c r="VVA94" s="239"/>
      <c r="VVB94" s="239"/>
      <c r="VVC94" s="235"/>
      <c r="VVD94" s="231"/>
      <c r="VVE94" s="231"/>
      <c r="VVF94" s="224"/>
      <c r="VVG94" s="235"/>
      <c r="VVH94" s="236"/>
      <c r="VVI94" s="6"/>
      <c r="VVJ94" s="6"/>
      <c r="VVK94" s="236"/>
      <c r="VVL94" s="251"/>
      <c r="VVM94" s="255"/>
      <c r="VVN94" s="235"/>
      <c r="VVO94" s="235"/>
      <c r="VVP94" s="235"/>
      <c r="VVQ94" s="99"/>
      <c r="VVR94" s="235"/>
      <c r="VVS94" s="235"/>
      <c r="VVT94" s="235"/>
      <c r="VVU94" s="226"/>
      <c r="VVV94" s="248"/>
      <c r="VVW94" s="253"/>
      <c r="VVX94" s="228"/>
      <c r="VVY94" s="229"/>
      <c r="VVZ94" s="239"/>
      <c r="VWA94" s="239"/>
      <c r="VWB94" s="235"/>
      <c r="VWC94" s="231"/>
      <c r="VWD94" s="231"/>
      <c r="VWE94" s="224"/>
      <c r="VWF94" s="235"/>
      <c r="VWG94" s="236"/>
      <c r="VWH94" s="6"/>
      <c r="VWI94" s="6"/>
      <c r="VWJ94" s="236"/>
      <c r="VWK94" s="251"/>
      <c r="VWL94" s="255"/>
      <c r="VWM94" s="235"/>
      <c r="VWN94" s="235"/>
      <c r="VWO94" s="235"/>
      <c r="VWP94" s="99"/>
      <c r="VWQ94" s="235"/>
      <c r="VWR94" s="235"/>
      <c r="VWS94" s="235"/>
      <c r="VWT94" s="226"/>
      <c r="VWU94" s="248"/>
      <c r="VWV94" s="253"/>
      <c r="VWW94" s="228"/>
      <c r="VWX94" s="229"/>
      <c r="VWY94" s="239"/>
      <c r="VWZ94" s="239"/>
      <c r="VXA94" s="235"/>
      <c r="VXB94" s="231"/>
      <c r="VXC94" s="231"/>
      <c r="VXD94" s="224"/>
      <c r="VXE94" s="235"/>
      <c r="VXF94" s="236"/>
      <c r="VXG94" s="6"/>
      <c r="VXH94" s="6"/>
      <c r="VXI94" s="236"/>
      <c r="VXJ94" s="251"/>
      <c r="VXK94" s="255"/>
      <c r="VXL94" s="235"/>
      <c r="VXM94" s="235"/>
      <c r="VXN94" s="235"/>
      <c r="VXO94" s="99"/>
      <c r="VXP94" s="235"/>
      <c r="VXQ94" s="235"/>
      <c r="VXR94" s="235"/>
      <c r="VXS94" s="226"/>
      <c r="VXT94" s="248"/>
      <c r="VXU94" s="253"/>
      <c r="VXV94" s="228"/>
      <c r="VXW94" s="229"/>
      <c r="VXX94" s="239"/>
      <c r="VXY94" s="239"/>
      <c r="VXZ94" s="235"/>
      <c r="VYA94" s="231"/>
      <c r="VYB94" s="231"/>
      <c r="VYC94" s="224"/>
      <c r="VYD94" s="235"/>
      <c r="VYE94" s="236"/>
      <c r="VYF94" s="6"/>
      <c r="VYG94" s="6"/>
      <c r="VYH94" s="236"/>
      <c r="VYI94" s="251"/>
      <c r="VYJ94" s="255"/>
      <c r="VYK94" s="235"/>
      <c r="VYL94" s="235"/>
      <c r="VYM94" s="235"/>
      <c r="VYN94" s="99"/>
      <c r="VYO94" s="235"/>
      <c r="VYP94" s="235"/>
      <c r="VYQ94" s="235"/>
      <c r="VYR94" s="226"/>
      <c r="VYS94" s="248"/>
      <c r="VYT94" s="253"/>
      <c r="VYU94" s="228"/>
      <c r="VYV94" s="229"/>
      <c r="VYW94" s="239"/>
      <c r="VYX94" s="239"/>
      <c r="VYY94" s="235"/>
      <c r="VYZ94" s="231"/>
      <c r="VZA94" s="231"/>
      <c r="VZB94" s="224"/>
      <c r="VZC94" s="235"/>
      <c r="VZD94" s="236"/>
      <c r="VZE94" s="6"/>
      <c r="VZF94" s="6"/>
      <c r="VZG94" s="236"/>
      <c r="VZH94" s="251"/>
      <c r="VZI94" s="255"/>
      <c r="VZJ94" s="235"/>
      <c r="VZK94" s="235"/>
      <c r="VZL94" s="235"/>
      <c r="VZM94" s="99"/>
      <c r="VZN94" s="235"/>
      <c r="VZO94" s="235"/>
      <c r="VZP94" s="235"/>
      <c r="VZQ94" s="226"/>
      <c r="VZR94" s="248"/>
      <c r="VZS94" s="253"/>
      <c r="VZT94" s="228"/>
      <c r="VZU94" s="229"/>
      <c r="VZV94" s="239"/>
      <c r="VZW94" s="239"/>
      <c r="VZX94" s="235"/>
      <c r="VZY94" s="231"/>
      <c r="VZZ94" s="231"/>
      <c r="WAA94" s="224"/>
      <c r="WAB94" s="235"/>
      <c r="WAC94" s="236"/>
      <c r="WAD94" s="6"/>
      <c r="WAE94" s="6"/>
      <c r="WAF94" s="236"/>
      <c r="WAG94" s="251"/>
      <c r="WAH94" s="255"/>
      <c r="WAI94" s="235"/>
      <c r="WAJ94" s="235"/>
      <c r="WAK94" s="235"/>
      <c r="WAL94" s="99"/>
      <c r="WAM94" s="235"/>
      <c r="WAN94" s="235"/>
      <c r="WAO94" s="235"/>
      <c r="WAP94" s="226"/>
      <c r="WAQ94" s="248"/>
      <c r="WAR94" s="253"/>
      <c r="WAS94" s="228"/>
      <c r="WAT94" s="229"/>
      <c r="WAU94" s="239"/>
      <c r="WAV94" s="239"/>
      <c r="WAW94" s="235"/>
      <c r="WAX94" s="231"/>
      <c r="WAY94" s="231"/>
      <c r="WAZ94" s="224"/>
      <c r="WBA94" s="235"/>
      <c r="WBB94" s="236"/>
      <c r="WBC94" s="6"/>
      <c r="WBD94" s="6"/>
      <c r="WBE94" s="236"/>
      <c r="WBF94" s="251"/>
      <c r="WBG94" s="255"/>
      <c r="WBH94" s="235"/>
      <c r="WBI94" s="235"/>
      <c r="WBJ94" s="235"/>
      <c r="WBK94" s="99"/>
      <c r="WBL94" s="235"/>
      <c r="WBM94" s="235"/>
      <c r="WBN94" s="235"/>
      <c r="WBO94" s="226"/>
      <c r="WBP94" s="248"/>
      <c r="WBQ94" s="253"/>
      <c r="WBR94" s="228"/>
      <c r="WBS94" s="229"/>
      <c r="WBT94" s="239"/>
      <c r="WBU94" s="239"/>
      <c r="WBV94" s="235"/>
      <c r="WBW94" s="231"/>
      <c r="WBX94" s="231"/>
      <c r="WBY94" s="224"/>
      <c r="WBZ94" s="235"/>
      <c r="WCA94" s="236"/>
      <c r="WCB94" s="6"/>
      <c r="WCC94" s="6"/>
      <c r="WCD94" s="236"/>
      <c r="WCE94" s="251"/>
      <c r="WCF94" s="255"/>
      <c r="WCG94" s="235"/>
      <c r="WCH94" s="235"/>
      <c r="WCI94" s="235"/>
      <c r="WCJ94" s="99"/>
      <c r="WCK94" s="235"/>
      <c r="WCL94" s="235"/>
      <c r="WCM94" s="235"/>
      <c r="WCN94" s="226"/>
      <c r="WCO94" s="248"/>
      <c r="WCP94" s="253"/>
      <c r="WCQ94" s="228"/>
      <c r="WCR94" s="229"/>
      <c r="WCS94" s="239"/>
      <c r="WCT94" s="239"/>
      <c r="WCU94" s="235"/>
      <c r="WCV94" s="231"/>
      <c r="WCW94" s="231"/>
      <c r="WCX94" s="224"/>
      <c r="WCY94" s="235"/>
      <c r="WCZ94" s="236"/>
      <c r="WDA94" s="6"/>
      <c r="WDB94" s="6"/>
      <c r="WDC94" s="236"/>
      <c r="WDD94" s="251"/>
      <c r="WDE94" s="255"/>
      <c r="WDF94" s="235"/>
      <c r="WDG94" s="235"/>
      <c r="WDH94" s="235"/>
      <c r="WDI94" s="99"/>
      <c r="WDJ94" s="235"/>
      <c r="WDK94" s="235"/>
      <c r="WDL94" s="235"/>
      <c r="WDM94" s="226"/>
      <c r="WDN94" s="248"/>
      <c r="WDO94" s="253"/>
      <c r="WDP94" s="228"/>
      <c r="WDQ94" s="229"/>
      <c r="WDR94" s="239"/>
      <c r="WDS94" s="239"/>
      <c r="WDT94" s="235"/>
      <c r="WDU94" s="231"/>
      <c r="WDV94" s="231"/>
      <c r="WDW94" s="224"/>
      <c r="WDX94" s="235"/>
      <c r="WDY94" s="236"/>
      <c r="WDZ94" s="6"/>
      <c r="WEA94" s="6"/>
      <c r="WEB94" s="236"/>
      <c r="WEC94" s="251"/>
      <c r="WED94" s="255"/>
      <c r="WEE94" s="235"/>
      <c r="WEF94" s="235"/>
      <c r="WEG94" s="235"/>
      <c r="WEH94" s="99"/>
      <c r="WEI94" s="235"/>
      <c r="WEJ94" s="235"/>
      <c r="WEK94" s="235"/>
      <c r="WEL94" s="226"/>
      <c r="WEM94" s="248"/>
      <c r="WEN94" s="253"/>
      <c r="WEO94" s="228"/>
      <c r="WEP94" s="229"/>
      <c r="WEQ94" s="239"/>
      <c r="WER94" s="239"/>
      <c r="WES94" s="235"/>
      <c r="WET94" s="231"/>
      <c r="WEU94" s="231"/>
      <c r="WEV94" s="224"/>
      <c r="WEW94" s="235"/>
      <c r="WEX94" s="236"/>
      <c r="WEY94" s="6"/>
      <c r="WEZ94" s="6"/>
      <c r="WFA94" s="236"/>
      <c r="WFB94" s="251"/>
      <c r="WFC94" s="255"/>
      <c r="WFD94" s="235"/>
      <c r="WFE94" s="235"/>
      <c r="WFF94" s="235"/>
      <c r="WFG94" s="99"/>
      <c r="WFH94" s="235"/>
      <c r="WFI94" s="235"/>
      <c r="WFJ94" s="235"/>
      <c r="WFK94" s="226"/>
      <c r="WFL94" s="248"/>
      <c r="WFM94" s="253"/>
      <c r="WFN94" s="228"/>
      <c r="WFO94" s="229"/>
      <c r="WFP94" s="239"/>
      <c r="WFQ94" s="239"/>
      <c r="WFR94" s="235"/>
      <c r="WFS94" s="231"/>
      <c r="WFT94" s="231"/>
      <c r="WFU94" s="224"/>
      <c r="WFV94" s="235"/>
      <c r="WFW94" s="236"/>
      <c r="WFX94" s="6"/>
      <c r="WFY94" s="6"/>
      <c r="WFZ94" s="236"/>
      <c r="WGA94" s="251"/>
      <c r="WGB94" s="255"/>
      <c r="WGC94" s="235"/>
      <c r="WGD94" s="235"/>
      <c r="WGE94" s="235"/>
      <c r="WGF94" s="99"/>
      <c r="WGG94" s="235"/>
      <c r="WGH94" s="235"/>
      <c r="WGI94" s="235"/>
      <c r="WGJ94" s="226"/>
      <c r="WGK94" s="248"/>
      <c r="WGL94" s="253"/>
      <c r="WGM94" s="228"/>
      <c r="WGN94" s="229"/>
      <c r="WGO94" s="239"/>
      <c r="WGP94" s="239"/>
      <c r="WGQ94" s="235"/>
      <c r="WGR94" s="231"/>
      <c r="WGS94" s="231"/>
      <c r="WGT94" s="224"/>
      <c r="WGU94" s="235"/>
      <c r="WGV94" s="236"/>
      <c r="WGW94" s="6"/>
      <c r="WGX94" s="6"/>
      <c r="WGY94" s="236"/>
      <c r="WGZ94" s="251"/>
      <c r="WHA94" s="255"/>
      <c r="WHB94" s="235"/>
      <c r="WHC94" s="235"/>
      <c r="WHD94" s="235"/>
      <c r="WHE94" s="99"/>
      <c r="WHF94" s="235"/>
      <c r="WHG94" s="235"/>
      <c r="WHH94" s="235"/>
      <c r="WHI94" s="226"/>
      <c r="WHJ94" s="248"/>
      <c r="WHK94" s="253"/>
      <c r="WHL94" s="228"/>
      <c r="WHM94" s="229"/>
      <c r="WHN94" s="239"/>
      <c r="WHO94" s="239"/>
      <c r="WHP94" s="235"/>
      <c r="WHQ94" s="231"/>
      <c r="WHR94" s="231"/>
      <c r="WHS94" s="224"/>
      <c r="WHT94" s="235"/>
      <c r="WHU94" s="236"/>
      <c r="WHV94" s="6"/>
      <c r="WHW94" s="6"/>
      <c r="WHX94" s="236"/>
      <c r="WHY94" s="251"/>
      <c r="WHZ94" s="255"/>
      <c r="WIA94" s="235"/>
      <c r="WIB94" s="235"/>
      <c r="WIC94" s="235"/>
      <c r="WID94" s="99"/>
      <c r="WIE94" s="235"/>
      <c r="WIF94" s="235"/>
      <c r="WIG94" s="235"/>
      <c r="WIH94" s="226"/>
      <c r="WII94" s="248"/>
      <c r="WIJ94" s="253"/>
      <c r="WIK94" s="228"/>
      <c r="WIL94" s="229"/>
      <c r="WIM94" s="239"/>
      <c r="WIN94" s="239"/>
      <c r="WIO94" s="235"/>
      <c r="WIP94" s="231"/>
      <c r="WIQ94" s="231"/>
      <c r="WIR94" s="224"/>
      <c r="WIS94" s="235"/>
      <c r="WIT94" s="236"/>
      <c r="WIU94" s="6"/>
      <c r="WIV94" s="6"/>
      <c r="WIW94" s="236"/>
      <c r="WIX94" s="251"/>
      <c r="WIY94" s="255"/>
      <c r="WIZ94" s="235"/>
      <c r="WJA94" s="235"/>
      <c r="WJB94" s="235"/>
      <c r="WJC94" s="99"/>
      <c r="WJD94" s="235"/>
      <c r="WJE94" s="235"/>
      <c r="WJF94" s="235"/>
      <c r="WJG94" s="226"/>
      <c r="WJH94" s="248"/>
      <c r="WJI94" s="253"/>
      <c r="WJJ94" s="228"/>
      <c r="WJK94" s="229"/>
      <c r="WJL94" s="239"/>
      <c r="WJM94" s="239"/>
      <c r="WJN94" s="235"/>
      <c r="WJO94" s="231"/>
      <c r="WJP94" s="231"/>
      <c r="WJQ94" s="224"/>
      <c r="WJR94" s="235"/>
      <c r="WJS94" s="236"/>
      <c r="WJT94" s="6"/>
      <c r="WJU94" s="6"/>
      <c r="WJV94" s="236"/>
      <c r="WJW94" s="251"/>
      <c r="WJX94" s="255"/>
      <c r="WJY94" s="235"/>
      <c r="WJZ94" s="235"/>
      <c r="WKA94" s="235"/>
      <c r="WKB94" s="99"/>
      <c r="WKC94" s="235"/>
      <c r="WKD94" s="235"/>
      <c r="WKE94" s="235"/>
      <c r="WKF94" s="226"/>
      <c r="WKG94" s="248"/>
      <c r="WKH94" s="253"/>
      <c r="WKI94" s="228"/>
      <c r="WKJ94" s="229"/>
      <c r="WKK94" s="239"/>
      <c r="WKL94" s="239"/>
      <c r="WKM94" s="235"/>
      <c r="WKN94" s="231"/>
      <c r="WKO94" s="231"/>
      <c r="WKP94" s="224"/>
      <c r="WKQ94" s="235"/>
      <c r="WKR94" s="236"/>
      <c r="WKS94" s="6"/>
      <c r="WKT94" s="6"/>
      <c r="WKU94" s="236"/>
      <c r="WKV94" s="251"/>
      <c r="WKW94" s="255"/>
      <c r="WKX94" s="235"/>
      <c r="WKY94" s="235"/>
      <c r="WKZ94" s="235"/>
      <c r="WLA94" s="99"/>
      <c r="WLB94" s="235"/>
      <c r="WLC94" s="235"/>
      <c r="WLD94" s="235"/>
      <c r="WLE94" s="226"/>
      <c r="WLF94" s="248"/>
      <c r="WLG94" s="253"/>
      <c r="WLH94" s="228"/>
      <c r="WLI94" s="229"/>
      <c r="WLJ94" s="239"/>
      <c r="WLK94" s="239"/>
      <c r="WLL94" s="235"/>
      <c r="WLM94" s="231"/>
      <c r="WLN94" s="231"/>
      <c r="WLO94" s="224"/>
      <c r="WLP94" s="235"/>
      <c r="WLQ94" s="236"/>
      <c r="WLR94" s="6"/>
      <c r="WLS94" s="6"/>
      <c r="WLT94" s="236"/>
      <c r="WLU94" s="251"/>
      <c r="WLV94" s="255"/>
      <c r="WLW94" s="235"/>
      <c r="WLX94" s="235"/>
      <c r="WLY94" s="235"/>
      <c r="WLZ94" s="99"/>
      <c r="WMA94" s="235"/>
      <c r="WMB94" s="235"/>
      <c r="WMC94" s="235"/>
      <c r="WMD94" s="226"/>
      <c r="WME94" s="248"/>
      <c r="WMF94" s="253"/>
      <c r="WMG94" s="228"/>
      <c r="WMH94" s="229"/>
      <c r="WMI94" s="239"/>
      <c r="WMJ94" s="239"/>
      <c r="WMK94" s="235"/>
      <c r="WML94" s="231"/>
      <c r="WMM94" s="231"/>
      <c r="WMN94" s="224"/>
      <c r="WMO94" s="235"/>
      <c r="WMP94" s="236"/>
      <c r="WMQ94" s="6"/>
      <c r="WMR94" s="6"/>
      <c r="WMS94" s="236"/>
      <c r="WMT94" s="251"/>
      <c r="WMU94" s="255"/>
      <c r="WMV94" s="235"/>
      <c r="WMW94" s="235"/>
      <c r="WMX94" s="235"/>
      <c r="WMY94" s="99"/>
      <c r="WMZ94" s="235"/>
      <c r="WNA94" s="235"/>
      <c r="WNB94" s="235"/>
      <c r="WNC94" s="226"/>
      <c r="WND94" s="248"/>
      <c r="WNE94" s="253"/>
      <c r="WNF94" s="228"/>
      <c r="WNG94" s="229"/>
      <c r="WNH94" s="239"/>
      <c r="WNI94" s="239"/>
      <c r="WNJ94" s="235"/>
      <c r="WNK94" s="231"/>
      <c r="WNL94" s="231"/>
      <c r="WNM94" s="224"/>
      <c r="WNN94" s="235"/>
      <c r="WNO94" s="236"/>
      <c r="WNP94" s="6"/>
      <c r="WNQ94" s="6"/>
      <c r="WNR94" s="236"/>
      <c r="WNS94" s="251"/>
      <c r="WNT94" s="255"/>
      <c r="WNU94" s="235"/>
      <c r="WNV94" s="235"/>
      <c r="WNW94" s="235"/>
      <c r="WNX94" s="99"/>
      <c r="WNY94" s="235"/>
      <c r="WNZ94" s="235"/>
      <c r="WOA94" s="235"/>
      <c r="WOB94" s="226"/>
      <c r="WOC94" s="248"/>
      <c r="WOD94" s="253"/>
      <c r="WOE94" s="228"/>
      <c r="WOF94" s="229"/>
      <c r="WOG94" s="239"/>
      <c r="WOH94" s="239"/>
      <c r="WOI94" s="235"/>
      <c r="WOJ94" s="231"/>
      <c r="WOK94" s="231"/>
      <c r="WOL94" s="224"/>
      <c r="WOM94" s="235"/>
      <c r="WON94" s="236"/>
      <c r="WOO94" s="6"/>
      <c r="WOP94" s="6"/>
      <c r="WOQ94" s="236"/>
      <c r="WOR94" s="251"/>
      <c r="WOS94" s="255"/>
      <c r="WOT94" s="235"/>
      <c r="WOU94" s="235"/>
      <c r="WOV94" s="235"/>
      <c r="WOW94" s="99"/>
      <c r="WOX94" s="235"/>
      <c r="WOY94" s="235"/>
      <c r="WOZ94" s="235"/>
      <c r="WPA94" s="226"/>
      <c r="WPB94" s="248"/>
      <c r="WPC94" s="253"/>
      <c r="WPD94" s="228"/>
      <c r="WPE94" s="229"/>
      <c r="WPF94" s="239"/>
      <c r="WPG94" s="239"/>
      <c r="WPH94" s="235"/>
      <c r="WPI94" s="231"/>
      <c r="WPJ94" s="231"/>
      <c r="WPK94" s="224"/>
      <c r="WPL94" s="235"/>
      <c r="WPM94" s="236"/>
      <c r="WPN94" s="6"/>
      <c r="WPO94" s="6"/>
      <c r="WPP94" s="236"/>
      <c r="WPQ94" s="251"/>
      <c r="WPR94" s="255"/>
      <c r="WPS94" s="235"/>
      <c r="WPT94" s="235"/>
      <c r="WPU94" s="235"/>
      <c r="WPV94" s="99"/>
      <c r="WPW94" s="235"/>
      <c r="WPX94" s="235"/>
      <c r="WPY94" s="235"/>
      <c r="WPZ94" s="226"/>
      <c r="WQA94" s="248"/>
      <c r="WQB94" s="253"/>
      <c r="WQC94" s="228"/>
      <c r="WQD94" s="229"/>
      <c r="WQE94" s="239"/>
      <c r="WQF94" s="239"/>
      <c r="WQG94" s="235"/>
      <c r="WQH94" s="231"/>
      <c r="WQI94" s="231"/>
      <c r="WQJ94" s="224"/>
      <c r="WQK94" s="235"/>
      <c r="WQL94" s="236"/>
      <c r="WQM94" s="6"/>
      <c r="WQN94" s="6"/>
      <c r="WQO94" s="236"/>
      <c r="WQP94" s="251"/>
      <c r="WQQ94" s="255"/>
      <c r="WQR94" s="235"/>
      <c r="WQS94" s="235"/>
      <c r="WQT94" s="235"/>
      <c r="WQU94" s="99"/>
      <c r="WQV94" s="235"/>
      <c r="WQW94" s="235"/>
      <c r="WQX94" s="235"/>
      <c r="WQY94" s="226"/>
      <c r="WQZ94" s="248"/>
      <c r="WRA94" s="253"/>
      <c r="WRB94" s="228"/>
      <c r="WRC94" s="229"/>
      <c r="WRD94" s="239"/>
      <c r="WRE94" s="239"/>
      <c r="WRF94" s="235"/>
      <c r="WRG94" s="231"/>
      <c r="WRH94" s="231"/>
      <c r="WRI94" s="224"/>
      <c r="WRJ94" s="235"/>
      <c r="WRK94" s="236"/>
      <c r="WRL94" s="6"/>
      <c r="WRM94" s="6"/>
      <c r="WRN94" s="236"/>
      <c r="WRO94" s="251"/>
      <c r="WRP94" s="255"/>
      <c r="WRQ94" s="235"/>
      <c r="WRR94" s="235"/>
      <c r="WRS94" s="235"/>
      <c r="WRT94" s="99"/>
      <c r="WRU94" s="235"/>
      <c r="WRV94" s="235"/>
      <c r="WRW94" s="235"/>
      <c r="WRX94" s="226"/>
      <c r="WRY94" s="248"/>
      <c r="WRZ94" s="253"/>
      <c r="WSA94" s="228"/>
      <c r="WSB94" s="229"/>
      <c r="WSC94" s="239"/>
      <c r="WSD94" s="239"/>
      <c r="WSE94" s="235"/>
      <c r="WSF94" s="231"/>
      <c r="WSG94" s="231"/>
      <c r="WSH94" s="224"/>
      <c r="WSI94" s="235"/>
      <c r="WSJ94" s="236"/>
      <c r="WSK94" s="6"/>
      <c r="WSL94" s="6"/>
      <c r="WSM94" s="236"/>
      <c r="WSN94" s="251"/>
      <c r="WSO94" s="255"/>
      <c r="WSP94" s="235"/>
      <c r="WSQ94" s="235"/>
      <c r="WSR94" s="235"/>
      <c r="WSS94" s="99"/>
      <c r="WST94" s="235"/>
      <c r="WSU94" s="235"/>
      <c r="WSV94" s="235"/>
      <c r="WSW94" s="226"/>
      <c r="WSX94" s="248"/>
      <c r="WSY94" s="253"/>
      <c r="WSZ94" s="228"/>
      <c r="WTA94" s="229"/>
      <c r="WTB94" s="239"/>
      <c r="WTC94" s="239"/>
      <c r="WTD94" s="235"/>
      <c r="WTE94" s="231"/>
      <c r="WTF94" s="231"/>
      <c r="WTG94" s="224"/>
      <c r="WTH94" s="235"/>
      <c r="WTI94" s="236"/>
      <c r="WTJ94" s="6"/>
      <c r="WTK94" s="6"/>
      <c r="WTL94" s="236"/>
      <c r="WTM94" s="251"/>
      <c r="WTN94" s="255"/>
      <c r="WTO94" s="235"/>
      <c r="WTP94" s="235"/>
      <c r="WTQ94" s="235"/>
      <c r="WTR94" s="99"/>
      <c r="WTS94" s="235"/>
      <c r="WTT94" s="235"/>
      <c r="WTU94" s="235"/>
      <c r="WTV94" s="226"/>
      <c r="WTW94" s="248"/>
      <c r="WTX94" s="253"/>
      <c r="WTY94" s="228"/>
      <c r="WTZ94" s="229"/>
      <c r="WUA94" s="239"/>
      <c r="WUB94" s="239"/>
      <c r="WUC94" s="235"/>
      <c r="WUD94" s="231"/>
      <c r="WUE94" s="231"/>
      <c r="WUF94" s="224"/>
      <c r="WUG94" s="235"/>
      <c r="WUH94" s="236"/>
      <c r="WUI94" s="6"/>
      <c r="WUJ94" s="6"/>
      <c r="WUK94" s="236"/>
      <c r="WUL94" s="251"/>
      <c r="WUM94" s="255"/>
      <c r="WUN94" s="235"/>
      <c r="WUO94" s="235"/>
      <c r="WUP94" s="235"/>
      <c r="WUQ94" s="99"/>
      <c r="WUR94" s="235"/>
      <c r="WUS94" s="235"/>
      <c r="WUT94" s="235"/>
      <c r="WUU94" s="226"/>
      <c r="WUV94" s="248"/>
      <c r="WUW94" s="253"/>
      <c r="WUX94" s="228"/>
      <c r="WUY94" s="229"/>
      <c r="WUZ94" s="239"/>
      <c r="WVA94" s="239"/>
      <c r="WVB94" s="235"/>
      <c r="WVC94" s="231"/>
      <c r="WVD94" s="231"/>
      <c r="WVE94" s="224"/>
      <c r="WVF94" s="235"/>
      <c r="WVG94" s="236"/>
      <c r="WVH94" s="6"/>
      <c r="WVI94" s="6"/>
      <c r="WVJ94" s="236"/>
      <c r="WVK94" s="251"/>
      <c r="WVL94" s="255"/>
      <c r="WVM94" s="235"/>
      <c r="WVN94" s="235"/>
      <c r="WVO94" s="235"/>
      <c r="WVP94" s="99"/>
      <c r="WVQ94" s="235"/>
      <c r="WVR94" s="235"/>
      <c r="WVS94" s="235"/>
      <c r="WVT94" s="226"/>
      <c r="WVU94" s="248"/>
      <c r="WVV94" s="253"/>
      <c r="WVW94" s="228"/>
      <c r="WVX94" s="229"/>
      <c r="WVY94" s="239"/>
      <c r="WVZ94" s="239"/>
      <c r="WWA94" s="235"/>
      <c r="WWB94" s="231"/>
      <c r="WWC94" s="231"/>
      <c r="WWD94" s="224"/>
      <c r="WWE94" s="235"/>
      <c r="WWF94" s="236"/>
      <c r="WWG94" s="6"/>
      <c r="WWH94" s="6"/>
      <c r="WWI94" s="236"/>
      <c r="WWJ94" s="251"/>
      <c r="WWK94" s="255"/>
      <c r="WWL94" s="235"/>
      <c r="WWM94" s="235"/>
      <c r="WWN94" s="235"/>
      <c r="WWO94" s="99"/>
      <c r="WWP94" s="235"/>
      <c r="WWQ94" s="235"/>
      <c r="WWR94" s="235"/>
      <c r="WWS94" s="226"/>
      <c r="WWT94" s="248"/>
      <c r="WWU94" s="253"/>
      <c r="WWV94" s="228"/>
      <c r="WWW94" s="229"/>
      <c r="WWX94" s="239"/>
      <c r="WWY94" s="239"/>
      <c r="WWZ94" s="235"/>
      <c r="WXA94" s="231"/>
      <c r="WXB94" s="231"/>
      <c r="WXC94" s="224"/>
      <c r="WXD94" s="235"/>
      <c r="WXE94" s="236"/>
      <c r="WXF94" s="6"/>
      <c r="WXG94" s="6"/>
      <c r="WXH94" s="236"/>
      <c r="WXI94" s="251"/>
      <c r="WXJ94" s="255"/>
      <c r="WXK94" s="235"/>
      <c r="WXL94" s="235"/>
      <c r="WXM94" s="235"/>
      <c r="WXN94" s="99"/>
      <c r="WXO94" s="235"/>
      <c r="WXP94" s="235"/>
      <c r="WXQ94" s="235"/>
      <c r="WXR94" s="226"/>
      <c r="WXS94" s="248"/>
      <c r="WXT94" s="253"/>
      <c r="WXU94" s="228"/>
      <c r="WXV94" s="229"/>
      <c r="WXW94" s="239"/>
      <c r="WXX94" s="239"/>
      <c r="WXY94" s="235"/>
      <c r="WXZ94" s="231"/>
      <c r="WYA94" s="231"/>
      <c r="WYB94" s="224"/>
      <c r="WYC94" s="235"/>
      <c r="WYD94" s="236"/>
      <c r="WYE94" s="6"/>
      <c r="WYF94" s="6"/>
      <c r="WYG94" s="236"/>
      <c r="WYH94" s="251"/>
      <c r="WYI94" s="255"/>
      <c r="WYJ94" s="235"/>
      <c r="WYK94" s="235"/>
      <c r="WYL94" s="235"/>
      <c r="WYM94" s="99"/>
      <c r="WYN94" s="235"/>
      <c r="WYO94" s="235"/>
      <c r="WYP94" s="235"/>
      <c r="WYQ94" s="226"/>
      <c r="WYR94" s="248"/>
      <c r="WYS94" s="253"/>
      <c r="WYT94" s="228"/>
      <c r="WYU94" s="229"/>
      <c r="WYV94" s="239"/>
      <c r="WYW94" s="239"/>
      <c r="WYX94" s="235"/>
      <c r="WYY94" s="231"/>
      <c r="WYZ94" s="231"/>
      <c r="WZA94" s="224"/>
      <c r="WZB94" s="235"/>
      <c r="WZC94" s="236"/>
      <c r="WZD94" s="6"/>
      <c r="WZE94" s="6"/>
      <c r="WZF94" s="236"/>
      <c r="WZG94" s="251"/>
      <c r="WZH94" s="255"/>
      <c r="WZI94" s="235"/>
      <c r="WZJ94" s="235"/>
      <c r="WZK94" s="235"/>
      <c r="WZL94" s="99"/>
      <c r="WZM94" s="235"/>
      <c r="WZN94" s="235"/>
      <c r="WZO94" s="235"/>
      <c r="WZP94" s="226"/>
      <c r="WZQ94" s="248"/>
      <c r="WZR94" s="253"/>
      <c r="WZS94" s="228"/>
      <c r="WZT94" s="229"/>
      <c r="WZU94" s="239"/>
      <c r="WZV94" s="239"/>
      <c r="WZW94" s="235"/>
      <c r="WZX94" s="231"/>
      <c r="WZY94" s="231"/>
      <c r="WZZ94" s="224"/>
      <c r="XAA94" s="235"/>
      <c r="XAB94" s="236"/>
      <c r="XAC94" s="6"/>
      <c r="XAD94" s="6"/>
      <c r="XAE94" s="236"/>
      <c r="XAF94" s="251"/>
      <c r="XAG94" s="255"/>
      <c r="XAH94" s="235"/>
      <c r="XAI94" s="235"/>
      <c r="XAJ94" s="235"/>
      <c r="XAK94" s="99"/>
      <c r="XAL94" s="235"/>
      <c r="XAM94" s="235"/>
      <c r="XAN94" s="235"/>
      <c r="XAO94" s="226"/>
      <c r="XAP94" s="248"/>
      <c r="XAQ94" s="253"/>
      <c r="XAR94" s="228"/>
      <c r="XAS94" s="229"/>
      <c r="XAT94" s="239"/>
      <c r="XAU94" s="239"/>
      <c r="XAV94" s="235"/>
      <c r="XAW94" s="231"/>
      <c r="XAX94" s="231"/>
      <c r="XAY94" s="224"/>
      <c r="XAZ94" s="235"/>
      <c r="XBA94" s="236"/>
      <c r="XBB94" s="6"/>
      <c r="XBC94" s="6"/>
      <c r="XBD94" s="236"/>
      <c r="XBE94" s="251"/>
      <c r="XBF94" s="255"/>
      <c r="XBG94" s="235"/>
      <c r="XBH94" s="235"/>
      <c r="XBI94" s="235"/>
      <c r="XBJ94" s="99"/>
      <c r="XBK94" s="235"/>
      <c r="XBL94" s="235"/>
      <c r="XBM94" s="235"/>
      <c r="XBN94" s="226"/>
      <c r="XBO94" s="248"/>
      <c r="XBP94" s="253"/>
      <c r="XBQ94" s="228"/>
      <c r="XBR94" s="229"/>
      <c r="XBS94" s="239"/>
      <c r="XBT94" s="239"/>
      <c r="XBU94" s="235"/>
      <c r="XBV94" s="231"/>
      <c r="XBW94" s="231"/>
      <c r="XBX94" s="224"/>
      <c r="XBY94" s="235"/>
      <c r="XBZ94" s="236"/>
      <c r="XCA94" s="6"/>
      <c r="XCB94" s="6"/>
      <c r="XCC94" s="236"/>
      <c r="XCD94" s="251"/>
      <c r="XCE94" s="255"/>
      <c r="XCF94" s="235"/>
      <c r="XCG94" s="235"/>
      <c r="XCH94" s="235"/>
      <c r="XCI94" s="99"/>
      <c r="XCJ94" s="235"/>
      <c r="XCK94" s="235"/>
      <c r="XCL94" s="235"/>
      <c r="XCM94" s="226"/>
      <c r="XCN94" s="248"/>
      <c r="XCO94" s="253"/>
      <c r="XCP94" s="228"/>
      <c r="XCQ94" s="229"/>
      <c r="XCR94" s="239"/>
      <c r="XCS94" s="239"/>
      <c r="XCT94" s="235"/>
      <c r="XCU94" s="231"/>
      <c r="XCV94" s="231"/>
      <c r="XCW94" s="224"/>
      <c r="XCX94" s="235"/>
      <c r="XCY94" s="236"/>
      <c r="XCZ94" s="6"/>
      <c r="XDA94" s="6"/>
      <c r="XDB94" s="236"/>
      <c r="XDC94" s="251"/>
      <c r="XDD94" s="255"/>
      <c r="XDE94" s="235"/>
      <c r="XDF94" s="235"/>
      <c r="XDG94" s="235"/>
      <c r="XDH94" s="99"/>
      <c r="XDI94" s="235"/>
      <c r="XDJ94" s="235"/>
      <c r="XDK94" s="235"/>
      <c r="XDL94" s="226"/>
      <c r="XDM94" s="248"/>
      <c r="XDN94" s="253"/>
      <c r="XDO94" s="228"/>
      <c r="XDP94" s="229"/>
      <c r="XDQ94" s="239"/>
      <c r="XDR94" s="239"/>
      <c r="XDS94" s="235"/>
      <c r="XDT94" s="231"/>
      <c r="XDU94" s="231"/>
      <c r="XDV94" s="224"/>
      <c r="XDW94" s="235"/>
      <c r="XDX94" s="236"/>
      <c r="XDY94" s="6"/>
      <c r="XDZ94" s="6"/>
      <c r="XEA94" s="236"/>
      <c r="XEB94" s="251"/>
      <c r="XEC94" s="255"/>
      <c r="XED94" s="235"/>
      <c r="XEE94" s="235"/>
      <c r="XEF94" s="235"/>
      <c r="XEG94" s="99"/>
      <c r="XEH94" s="235"/>
      <c r="XEI94" s="235"/>
      <c r="XEJ94" s="235"/>
      <c r="XEK94" s="226"/>
      <c r="XEL94" s="248"/>
      <c r="XEM94" s="253"/>
      <c r="XEN94" s="228"/>
      <c r="XEO94" s="229"/>
      <c r="XEP94" s="239"/>
      <c r="XEQ94" s="239"/>
      <c r="XER94" s="235"/>
      <c r="XES94" s="231"/>
      <c r="XET94" s="231"/>
      <c r="XEU94" s="224"/>
      <c r="XEV94" s="235"/>
      <c r="XEW94" s="236"/>
      <c r="XEX94" s="6"/>
      <c r="XEY94" s="6"/>
      <c r="XEZ94" s="236"/>
      <c r="XFA94" s="251"/>
      <c r="XFB94" s="255"/>
    </row>
    <row r="95" spans="1:16382" ht="76.5" x14ac:dyDescent="0.2">
      <c r="A95" s="96">
        <v>45369</v>
      </c>
      <c r="B95" s="79" t="s">
        <v>3308</v>
      </c>
      <c r="C95" s="79" t="s">
        <v>3308</v>
      </c>
      <c r="D95" s="79" t="s">
        <v>136</v>
      </c>
      <c r="E95" s="79" t="s">
        <v>139</v>
      </c>
      <c r="F95" s="60"/>
      <c r="G95" s="98">
        <v>2026</v>
      </c>
      <c r="H95" s="97" t="s">
        <v>2318</v>
      </c>
      <c r="I95" s="97" t="str">
        <f t="shared" si="8"/>
        <v>TX</v>
      </c>
      <c r="J95" s="97" t="str">
        <f t="shared" si="9"/>
        <v>MX</v>
      </c>
      <c r="K95" s="104" t="str">
        <f t="shared" si="10"/>
        <v>South Central, Mexico</v>
      </c>
      <c r="L95" s="97" t="str">
        <f>INDEX('State '!$A$1:$C$62,MATCH($I95,'State '!$B:$B,0),3)</f>
        <v>South Central</v>
      </c>
      <c r="M95" s="97" t="str">
        <f>INDEX('State '!$A$1:$C$62,MATCH($J95,'State '!$B:$B,0),3)</f>
        <v>Mexico</v>
      </c>
      <c r="N95" s="97"/>
      <c r="O95" s="144"/>
      <c r="P95" s="175">
        <v>155</v>
      </c>
      <c r="Q95" s="145">
        <v>2800</v>
      </c>
      <c r="R95" s="98">
        <v>48</v>
      </c>
      <c r="S95" s="101" t="s">
        <v>138</v>
      </c>
      <c r="T95" s="97" t="s">
        <v>3437</v>
      </c>
      <c r="U95" s="97"/>
      <c r="V95" s="97" t="s">
        <v>2174</v>
      </c>
      <c r="W95" s="79" t="s">
        <v>3438</v>
      </c>
      <c r="X95" s="79"/>
      <c r="Y95" s="136"/>
      <c r="Z95" s="17"/>
    </row>
    <row r="96" spans="1:16382" ht="114.75" x14ac:dyDescent="0.2">
      <c r="A96" s="96">
        <v>45649</v>
      </c>
      <c r="B96" s="191" t="s">
        <v>3539</v>
      </c>
      <c r="C96" s="80" t="s">
        <v>3540</v>
      </c>
      <c r="D96" s="80" t="s">
        <v>140</v>
      </c>
      <c r="E96" s="191" t="s">
        <v>137</v>
      </c>
      <c r="F96" s="62"/>
      <c r="G96" s="107">
        <v>2027</v>
      </c>
      <c r="H96" s="97" t="s">
        <v>0</v>
      </c>
      <c r="I96" s="97" t="str">
        <f t="shared" ref="I96:I121" si="11">LEFT($H96,2)</f>
        <v>LA</v>
      </c>
      <c r="J96" s="97" t="str">
        <f t="shared" ref="J96:J121" si="12">RIGHT($H96,2)</f>
        <v>LA</v>
      </c>
      <c r="K96" s="104" t="str">
        <f t="shared" si="10"/>
        <v>South Central</v>
      </c>
      <c r="L96" s="97" t="str">
        <f>INDEX('State '!$A$1:$C$62,MATCH($I96,'State '!$B:$B,0),3)</f>
        <v>South Central</v>
      </c>
      <c r="M96" s="97" t="str">
        <f>INDEX('State '!$A$1:$C$62,MATCH($J96,'State '!$B:$B,0),3)</f>
        <v>South Central</v>
      </c>
      <c r="N96" s="97"/>
      <c r="O96" s="144"/>
      <c r="P96" s="61"/>
      <c r="Q96" s="108">
        <v>75</v>
      </c>
      <c r="R96" s="63"/>
      <c r="S96" s="103" t="s">
        <v>138</v>
      </c>
      <c r="T96" s="194" t="s">
        <v>381</v>
      </c>
      <c r="U96" s="194" t="s">
        <v>3541</v>
      </c>
      <c r="V96" s="97" t="s">
        <v>2174</v>
      </c>
      <c r="W96" s="79" t="s">
        <v>3679</v>
      </c>
      <c r="X96" s="79" t="s">
        <v>2821</v>
      </c>
      <c r="Y96" s="136" t="s">
        <v>3542</v>
      </c>
      <c r="Z96" s="17"/>
    </row>
    <row r="97" spans="1:16382" ht="134.44999999999999" customHeight="1" x14ac:dyDescent="0.2">
      <c r="A97" s="96">
        <v>43580</v>
      </c>
      <c r="B97" s="79" t="s">
        <v>2731</v>
      </c>
      <c r="C97" s="79" t="s">
        <v>2732</v>
      </c>
      <c r="D97" s="79" t="s">
        <v>136</v>
      </c>
      <c r="E97" s="79" t="s">
        <v>2198</v>
      </c>
      <c r="F97" s="60"/>
      <c r="G97" s="98" t="s">
        <v>382</v>
      </c>
      <c r="H97" s="97" t="s">
        <v>20</v>
      </c>
      <c r="I97" s="97" t="str">
        <f t="shared" si="11"/>
        <v>NJ</v>
      </c>
      <c r="J97" s="97" t="str">
        <f t="shared" si="12"/>
        <v>NJ</v>
      </c>
      <c r="K97" s="104" t="str">
        <f t="shared" si="10"/>
        <v>Northeast</v>
      </c>
      <c r="L97" s="97" t="str">
        <f>INDEX('State '!$A$1:$C$62,MATCH($I97,'State '!$B:$B,0),3)</f>
        <v>Northeast</v>
      </c>
      <c r="M97" s="97" t="str">
        <f>INDEX('State '!$A$1:$C$62,MATCH($J97,'State '!$B:$B,0),3)</f>
        <v>Northeast</v>
      </c>
      <c r="N97" s="97"/>
      <c r="O97" s="144">
        <v>90</v>
      </c>
      <c r="P97" s="110">
        <v>22</v>
      </c>
      <c r="Q97" s="145">
        <v>53</v>
      </c>
      <c r="R97" s="98">
        <v>24</v>
      </c>
      <c r="S97" s="97" t="s">
        <v>138</v>
      </c>
      <c r="T97" s="97" t="s">
        <v>2734</v>
      </c>
      <c r="U97" s="97"/>
      <c r="V97" s="97" t="s">
        <v>2174</v>
      </c>
      <c r="W97" s="79" t="s">
        <v>2733</v>
      </c>
      <c r="X97" s="79" t="s">
        <v>2821</v>
      </c>
      <c r="Y97" s="136"/>
      <c r="Z97" s="17"/>
    </row>
    <row r="98" spans="1:16382" ht="153" x14ac:dyDescent="0.2">
      <c r="A98" s="96">
        <v>45593</v>
      </c>
      <c r="B98" s="79" t="s">
        <v>3487</v>
      </c>
      <c r="C98" s="79" t="s">
        <v>3291</v>
      </c>
      <c r="D98" s="79" t="s">
        <v>136</v>
      </c>
      <c r="E98" s="79" t="s">
        <v>139</v>
      </c>
      <c r="F98" s="60"/>
      <c r="G98" s="98">
        <v>2028</v>
      </c>
      <c r="H98" s="97" t="s">
        <v>3488</v>
      </c>
      <c r="I98" s="97" t="str">
        <f t="shared" si="11"/>
        <v>TX</v>
      </c>
      <c r="J98" s="97" t="str">
        <f t="shared" si="12"/>
        <v>MI</v>
      </c>
      <c r="K98" s="104" t="str">
        <f t="shared" si="10"/>
        <v>South Central, Midwest</v>
      </c>
      <c r="L98" s="97" t="str">
        <f>INDEX('State '!$A$1:$C$62,MATCH($I98,'State '!$B:$B,0),3)</f>
        <v>South Central</v>
      </c>
      <c r="M98" s="97" t="str">
        <f>INDEX('State '!$A$1:$C$62,MATCH($J98,'State '!$B:$B,0),3)</f>
        <v>Midwest</v>
      </c>
      <c r="N98" s="97"/>
      <c r="O98" s="144"/>
      <c r="P98" s="110" t="s">
        <v>3681</v>
      </c>
      <c r="Q98" s="145">
        <v>1000</v>
      </c>
      <c r="R98" s="98"/>
      <c r="S98" s="97" t="s">
        <v>135</v>
      </c>
      <c r="T98" s="97" t="s">
        <v>381</v>
      </c>
      <c r="U98" s="97"/>
      <c r="V98" s="97" t="s">
        <v>2177</v>
      </c>
      <c r="W98" s="79" t="s">
        <v>3680</v>
      </c>
      <c r="X98" s="79"/>
      <c r="Y98" s="136" t="s">
        <v>3489</v>
      </c>
      <c r="Z98" s="17"/>
    </row>
    <row r="99" spans="1:16382" ht="175.9" customHeight="1" x14ac:dyDescent="0.2">
      <c r="A99" s="96">
        <v>45321</v>
      </c>
      <c r="B99" s="191" t="s">
        <v>3042</v>
      </c>
      <c r="C99" s="191" t="s">
        <v>260</v>
      </c>
      <c r="D99" s="191" t="s">
        <v>142</v>
      </c>
      <c r="E99" s="191" t="s">
        <v>143</v>
      </c>
      <c r="F99" s="193">
        <v>44124</v>
      </c>
      <c r="G99" s="106">
        <v>2024</v>
      </c>
      <c r="H99" s="194" t="s">
        <v>3043</v>
      </c>
      <c r="I99" s="97" t="str">
        <f t="shared" si="11"/>
        <v>NE</v>
      </c>
      <c r="J99" s="97" t="str">
        <f t="shared" si="12"/>
        <v>SD</v>
      </c>
      <c r="K99" s="104" t="str">
        <f t="shared" ref="K99:K121" si="13">IF($L99=$M99,L99,CONCATENATE($L99,", ",IF(ISBLANK(N99),"",CONCATENATE(N99,", ")),$M99))</f>
        <v>Mountain</v>
      </c>
      <c r="L99" s="97" t="str">
        <f>INDEX('State '!$A$1:$C$62,MATCH($I99,'State '!$B:$B,0),3)</f>
        <v>Mountain</v>
      </c>
      <c r="M99" s="97" t="str">
        <f>INDEX('State '!$A$1:$C$62,MATCH($J99,'State '!$B:$B,0),3)</f>
        <v>Mountain</v>
      </c>
      <c r="N99" s="97"/>
      <c r="O99" s="144"/>
      <c r="P99" s="156">
        <v>84</v>
      </c>
      <c r="Q99" s="256"/>
      <c r="R99" s="195">
        <v>12</v>
      </c>
      <c r="S99" s="97" t="s">
        <v>135</v>
      </c>
      <c r="T99" s="97" t="s">
        <v>381</v>
      </c>
      <c r="U99" s="194" t="s">
        <v>3044</v>
      </c>
      <c r="V99" s="97" t="s">
        <v>2177</v>
      </c>
      <c r="W99" s="79" t="s">
        <v>3045</v>
      </c>
      <c r="X99" s="79"/>
      <c r="Y99" s="136" t="s">
        <v>3048</v>
      </c>
      <c r="Z99" s="17"/>
    </row>
    <row r="100" spans="1:16382" ht="84" customHeight="1" x14ac:dyDescent="0.2">
      <c r="A100" s="96">
        <v>45603</v>
      </c>
      <c r="B100" s="79" t="s">
        <v>3490</v>
      </c>
      <c r="C100" s="79" t="s">
        <v>3683</v>
      </c>
      <c r="D100" s="79" t="s">
        <v>140</v>
      </c>
      <c r="E100" s="79" t="s">
        <v>3543</v>
      </c>
      <c r="F100" s="60"/>
      <c r="G100" s="98">
        <v>2028</v>
      </c>
      <c r="H100" s="97" t="s">
        <v>1341</v>
      </c>
      <c r="I100" s="97" t="str">
        <f t="shared" si="11"/>
        <v>MS</v>
      </c>
      <c r="J100" s="97" t="str">
        <f t="shared" si="12"/>
        <v>GA</v>
      </c>
      <c r="K100" s="104" t="str">
        <f t="shared" si="13"/>
        <v>South Central, Southeast</v>
      </c>
      <c r="L100" s="97" t="str">
        <f>INDEX('State '!$A$1:$C$62,MATCH($I100,'State '!$B:$B,0),3)</f>
        <v>South Central</v>
      </c>
      <c r="M100" s="97" t="str">
        <f>INDEX('State '!$A$1:$C$62,MATCH($J100,'State '!$B:$B,0),3)</f>
        <v>Southeast</v>
      </c>
      <c r="N100" s="97"/>
      <c r="O100" s="144">
        <v>3500</v>
      </c>
      <c r="P100" s="110"/>
      <c r="Q100" s="145">
        <v>1300</v>
      </c>
      <c r="R100" s="98"/>
      <c r="S100" s="97" t="s">
        <v>135</v>
      </c>
      <c r="T100" s="97" t="s">
        <v>381</v>
      </c>
      <c r="U100" s="97" t="s">
        <v>3544</v>
      </c>
      <c r="V100" s="97" t="s">
        <v>2177</v>
      </c>
      <c r="W100" s="79" t="s">
        <v>3682</v>
      </c>
      <c r="X100" s="79" t="s">
        <v>2821</v>
      </c>
      <c r="Y100" s="136" t="s">
        <v>3684</v>
      </c>
      <c r="Z100" s="17"/>
    </row>
    <row r="101" spans="1:16382" ht="89.25" x14ac:dyDescent="0.2">
      <c r="A101" s="96">
        <v>45586</v>
      </c>
      <c r="B101" s="79" t="s">
        <v>3392</v>
      </c>
      <c r="C101" s="79" t="s">
        <v>3349</v>
      </c>
      <c r="D101" s="79" t="s">
        <v>140</v>
      </c>
      <c r="E101" s="79" t="s">
        <v>419</v>
      </c>
      <c r="F101" s="60"/>
      <c r="G101" s="98">
        <v>2025</v>
      </c>
      <c r="H101" s="97" t="s">
        <v>6</v>
      </c>
      <c r="I101" s="97" t="str">
        <f t="shared" si="11"/>
        <v>TX</v>
      </c>
      <c r="J101" s="97" t="str">
        <f t="shared" si="12"/>
        <v>TX</v>
      </c>
      <c r="K101" s="104" t="str">
        <f t="shared" si="13"/>
        <v>South Central</v>
      </c>
      <c r="L101" s="97" t="str">
        <f>INDEX('State '!$A$1:$C$62,MATCH($I101,'State '!$B:$B,0),3)</f>
        <v>South Central</v>
      </c>
      <c r="M101" s="97" t="str">
        <f>INDEX('State '!$A$1:$C$62,MATCH($J101,'State '!$B:$B,0),3)</f>
        <v>South Central</v>
      </c>
      <c r="N101" s="97"/>
      <c r="O101" s="144">
        <v>154</v>
      </c>
      <c r="P101" s="110"/>
      <c r="Q101" s="145">
        <v>350</v>
      </c>
      <c r="R101" s="98"/>
      <c r="S101" s="97" t="s">
        <v>138</v>
      </c>
      <c r="T101" s="97"/>
      <c r="U101" s="97"/>
      <c r="V101" s="97" t="s">
        <v>2174</v>
      </c>
      <c r="W101" s="79" t="s">
        <v>3491</v>
      </c>
      <c r="X101" s="79" t="s">
        <v>2816</v>
      </c>
      <c r="Y101" s="136" t="s">
        <v>3685</v>
      </c>
    </row>
    <row r="102" spans="1:16382" ht="76.5" x14ac:dyDescent="0.2">
      <c r="A102" s="96">
        <v>46871</v>
      </c>
      <c r="B102" s="79" t="s">
        <v>3774</v>
      </c>
      <c r="C102" s="79" t="s">
        <v>3772</v>
      </c>
      <c r="D102" s="79" t="s">
        <v>140</v>
      </c>
      <c r="E102" s="79" t="s">
        <v>139</v>
      </c>
      <c r="F102" s="60"/>
      <c r="G102" s="98" t="s">
        <v>382</v>
      </c>
      <c r="H102" s="97" t="s">
        <v>0</v>
      </c>
      <c r="I102" s="97" t="str">
        <f t="shared" si="11"/>
        <v>LA</v>
      </c>
      <c r="J102" s="97" t="str">
        <f t="shared" si="12"/>
        <v>LA</v>
      </c>
      <c r="K102" s="104" t="str">
        <f t="shared" si="13"/>
        <v>South Central</v>
      </c>
      <c r="L102" s="97" t="str">
        <f>INDEX('State '!$A$1:$C$62,MATCH($I102,'State '!$B:$B,0),3)</f>
        <v>South Central</v>
      </c>
      <c r="M102" s="97" t="str">
        <f>INDEX('State '!$A$1:$C$62,MATCH($J102,'State '!$B:$B,0),3)</f>
        <v>South Central</v>
      </c>
      <c r="N102" s="97"/>
      <c r="O102" s="144">
        <v>216</v>
      </c>
      <c r="P102" s="175"/>
      <c r="Q102" s="145">
        <v>280</v>
      </c>
      <c r="R102" s="98"/>
      <c r="S102" s="101" t="s">
        <v>138</v>
      </c>
      <c r="T102" s="97"/>
      <c r="U102" s="97" t="s">
        <v>3773</v>
      </c>
      <c r="V102" s="97" t="s">
        <v>2174</v>
      </c>
      <c r="W102" s="79" t="s">
        <v>3775</v>
      </c>
      <c r="X102" s="79"/>
      <c r="Y102" s="136" t="s">
        <v>3776</v>
      </c>
      <c r="Z102" s="17"/>
    </row>
    <row r="103" spans="1:16382" ht="51" x14ac:dyDescent="0.2">
      <c r="A103" s="96">
        <v>45733</v>
      </c>
      <c r="B103" s="191" t="s">
        <v>3455</v>
      </c>
      <c r="C103" s="191" t="s">
        <v>3760</v>
      </c>
      <c r="D103" s="191" t="s">
        <v>140</v>
      </c>
      <c r="E103" s="191" t="s">
        <v>143</v>
      </c>
      <c r="F103" s="193">
        <v>45717</v>
      </c>
      <c r="G103" s="61">
        <v>2025</v>
      </c>
      <c r="H103" s="194" t="s">
        <v>17</v>
      </c>
      <c r="I103" s="97" t="str">
        <f t="shared" si="11"/>
        <v>AL</v>
      </c>
      <c r="J103" s="97" t="str">
        <f t="shared" si="12"/>
        <v>AL</v>
      </c>
      <c r="K103" s="104" t="str">
        <f t="shared" si="13"/>
        <v>South Central</v>
      </c>
      <c r="L103" s="97" t="str">
        <f>INDEX('State '!$A$1:$C$62,MATCH($I103,'State '!$B:$B,0),3)</f>
        <v>South Central</v>
      </c>
      <c r="M103" s="97" t="str">
        <f>INDEX('State '!$A$1:$C$62,MATCH($J103,'State '!$B:$B,0),3)</f>
        <v>South Central</v>
      </c>
      <c r="N103" s="97"/>
      <c r="O103" s="144">
        <v>154.9</v>
      </c>
      <c r="P103" s="156">
        <v>1.9</v>
      </c>
      <c r="Q103" s="145">
        <v>150</v>
      </c>
      <c r="R103" s="195">
        <v>42</v>
      </c>
      <c r="S103" s="97" t="s">
        <v>135</v>
      </c>
      <c r="T103" s="97" t="s">
        <v>381</v>
      </c>
      <c r="U103" s="194" t="s">
        <v>3303</v>
      </c>
      <c r="V103" s="97" t="s">
        <v>2174</v>
      </c>
      <c r="W103" s="79" t="s">
        <v>3393</v>
      </c>
      <c r="X103" s="79" t="s">
        <v>3302</v>
      </c>
      <c r="Y103" s="136" t="s">
        <v>3571</v>
      </c>
    </row>
    <row r="104" spans="1:16382" ht="165.75" x14ac:dyDescent="0.2">
      <c r="A104" s="96">
        <v>45672</v>
      </c>
      <c r="B104" s="80" t="s">
        <v>3441</v>
      </c>
      <c r="C104" s="80" t="s">
        <v>1875</v>
      </c>
      <c r="D104" s="80" t="s">
        <v>140</v>
      </c>
      <c r="E104" s="102" t="s">
        <v>137</v>
      </c>
      <c r="F104" s="62"/>
      <c r="G104" s="109">
        <v>2027</v>
      </c>
      <c r="H104" s="97" t="s">
        <v>3442</v>
      </c>
      <c r="I104" s="97" t="str">
        <f t="shared" si="11"/>
        <v>VA</v>
      </c>
      <c r="J104" s="97" t="str">
        <f t="shared" si="12"/>
        <v>AL</v>
      </c>
      <c r="K104" s="104" t="str">
        <f t="shared" si="13"/>
        <v>Northeast, South Central</v>
      </c>
      <c r="L104" s="97" t="str">
        <f>INDEX('State '!$A$1:$C$62,MATCH($I104,'State '!$B:$B,0),3)</f>
        <v>Northeast</v>
      </c>
      <c r="M104" s="97" t="str">
        <f>INDEX('State '!$A$1:$C$62,MATCH($J104,'State '!$B:$B,0),3)</f>
        <v>South Central</v>
      </c>
      <c r="N104" s="97"/>
      <c r="O104" s="144"/>
      <c r="P104" s="61">
        <f>30.6+24</f>
        <v>54.6</v>
      </c>
      <c r="Q104" s="108">
        <v>1600</v>
      </c>
      <c r="R104" s="63">
        <v>42</v>
      </c>
      <c r="S104" s="103" t="s">
        <v>135</v>
      </c>
      <c r="T104" s="104" t="s">
        <v>381</v>
      </c>
      <c r="U104" s="105" t="s">
        <v>3554</v>
      </c>
      <c r="V104" s="97" t="s">
        <v>2177</v>
      </c>
      <c r="W104" s="79" t="s">
        <v>3443</v>
      </c>
      <c r="X104" s="79" t="s">
        <v>3555</v>
      </c>
      <c r="Y104" s="136" t="s">
        <v>3686</v>
      </c>
    </row>
    <row r="105" spans="1:16382" ht="153" x14ac:dyDescent="0.2">
      <c r="A105" s="96">
        <v>45656</v>
      </c>
      <c r="B105" s="191" t="s">
        <v>2869</v>
      </c>
      <c r="C105" s="191" t="s">
        <v>2774</v>
      </c>
      <c r="D105" s="191" t="s">
        <v>140</v>
      </c>
      <c r="E105" s="191" t="s">
        <v>419</v>
      </c>
      <c r="F105" s="193"/>
      <c r="G105" s="195" t="s">
        <v>3687</v>
      </c>
      <c r="H105" s="194" t="s">
        <v>31</v>
      </c>
      <c r="I105" s="97" t="str">
        <f t="shared" si="11"/>
        <v>NV</v>
      </c>
      <c r="J105" s="97" t="str">
        <f t="shared" si="12"/>
        <v>NV</v>
      </c>
      <c r="K105" s="104" t="str">
        <f t="shared" si="13"/>
        <v>Mountain</v>
      </c>
      <c r="L105" s="97" t="str">
        <f>INDEX('State '!$A$1:$C$62,MATCH($I105,'State '!$B:$B,0),3)</f>
        <v>Mountain</v>
      </c>
      <c r="M105" s="97" t="str">
        <f>INDEX('State '!$A$1:$C$62,MATCH($J105,'State '!$B:$B,0),3)</f>
        <v>Mountain</v>
      </c>
      <c r="N105" s="97"/>
      <c r="O105" s="144">
        <v>61.9</v>
      </c>
      <c r="P105" s="156">
        <f>22+168</f>
        <v>190</v>
      </c>
      <c r="Q105" s="197"/>
      <c r="R105" s="195"/>
      <c r="S105" s="194" t="s">
        <v>138</v>
      </c>
      <c r="T105" s="194" t="s">
        <v>2775</v>
      </c>
      <c r="U105" s="194"/>
      <c r="V105" s="97" t="s">
        <v>2174</v>
      </c>
      <c r="W105" s="79" t="s">
        <v>3688</v>
      </c>
      <c r="X105" s="79" t="s">
        <v>2819</v>
      </c>
      <c r="Y105" s="136" t="s">
        <v>3547</v>
      </c>
      <c r="Z105" s="6"/>
      <c r="AA105" s="6"/>
      <c r="AB105" s="6"/>
      <c r="AC105" s="246"/>
      <c r="AD105" s="251"/>
      <c r="AE105" s="257"/>
      <c r="AF105" s="235"/>
      <c r="AG105" s="235"/>
      <c r="AH105" s="235"/>
      <c r="AI105" s="99"/>
      <c r="AJ105" s="235"/>
      <c r="AK105" s="235"/>
      <c r="AL105" s="235"/>
      <c r="AM105" s="226"/>
      <c r="AN105" s="248"/>
      <c r="AO105" s="253"/>
      <c r="AP105" s="228"/>
      <c r="AQ105" s="229"/>
      <c r="AR105" s="99"/>
      <c r="AS105" s="254"/>
      <c r="AT105" s="235"/>
      <c r="AU105" s="231"/>
      <c r="AV105" s="231"/>
      <c r="AW105" s="235"/>
      <c r="AX105" s="6"/>
      <c r="AY105" s="6"/>
      <c r="AZ105" s="6"/>
      <c r="BA105" s="246"/>
      <c r="BB105" s="251"/>
      <c r="BC105" s="257"/>
      <c r="BD105" s="235"/>
      <c r="BE105" s="235"/>
      <c r="BF105" s="235"/>
      <c r="BG105" s="99"/>
      <c r="BH105" s="235"/>
      <c r="BI105" s="235"/>
      <c r="BJ105" s="235"/>
      <c r="BK105" s="226"/>
      <c r="BL105" s="248"/>
      <c r="BM105" s="253"/>
      <c r="BN105" s="228"/>
      <c r="BO105" s="229"/>
      <c r="BP105" s="99"/>
      <c r="BQ105" s="254"/>
      <c r="BR105" s="235"/>
      <c r="BS105" s="231"/>
      <c r="BT105" s="231"/>
      <c r="BU105" s="235"/>
      <c r="BV105" s="6"/>
      <c r="BW105" s="6"/>
      <c r="BX105" s="6"/>
      <c r="BY105" s="246"/>
      <c r="BZ105" s="251"/>
      <c r="CA105" s="257"/>
      <c r="CB105" s="235"/>
      <c r="CC105" s="235"/>
      <c r="CD105" s="235"/>
      <c r="CE105" s="99"/>
      <c r="CF105" s="235"/>
      <c r="CG105" s="235"/>
      <c r="CH105" s="235"/>
      <c r="CI105" s="226"/>
      <c r="CJ105" s="248"/>
      <c r="CK105" s="253"/>
      <c r="CL105" s="228"/>
      <c r="CM105" s="229"/>
      <c r="CN105" s="99"/>
      <c r="CO105" s="254"/>
      <c r="CP105" s="235"/>
      <c r="CQ105" s="231"/>
      <c r="CR105" s="231"/>
      <c r="CS105" s="235"/>
      <c r="CT105" s="6"/>
      <c r="CU105" s="6"/>
      <c r="CV105" s="6"/>
      <c r="CW105" s="246"/>
      <c r="CX105" s="251"/>
      <c r="CY105" s="257"/>
      <c r="CZ105" s="235"/>
      <c r="DA105" s="235"/>
      <c r="DB105" s="235"/>
      <c r="DC105" s="99"/>
      <c r="DD105" s="235"/>
      <c r="DE105" s="235"/>
      <c r="DF105" s="235"/>
      <c r="DG105" s="226"/>
      <c r="DH105" s="248"/>
      <c r="DI105" s="253"/>
      <c r="DJ105" s="228"/>
      <c r="DK105" s="229"/>
      <c r="DL105" s="99"/>
      <c r="DM105" s="254"/>
      <c r="DN105" s="235"/>
      <c r="DO105" s="231"/>
      <c r="DP105" s="231"/>
      <c r="DQ105" s="235"/>
      <c r="DR105" s="6"/>
      <c r="DS105" s="6"/>
      <c r="DT105" s="6"/>
      <c r="DU105" s="246"/>
      <c r="DV105" s="251"/>
      <c r="DW105" s="257"/>
      <c r="DX105" s="235"/>
      <c r="DY105" s="235"/>
      <c r="DZ105" s="235"/>
      <c r="EA105" s="99"/>
      <c r="EB105" s="235"/>
      <c r="EC105" s="235"/>
      <c r="ED105" s="235"/>
      <c r="EE105" s="226"/>
      <c r="EF105" s="248"/>
      <c r="EG105" s="253"/>
      <c r="EH105" s="228"/>
      <c r="EI105" s="229"/>
      <c r="EJ105" s="99"/>
      <c r="EK105" s="254"/>
      <c r="EL105" s="235"/>
      <c r="EM105" s="231"/>
      <c r="EN105" s="231"/>
      <c r="EO105" s="235"/>
      <c r="EP105" s="6"/>
      <c r="EQ105" s="6"/>
      <c r="ER105" s="6"/>
      <c r="ES105" s="246"/>
      <c r="ET105" s="251"/>
      <c r="EU105" s="257"/>
      <c r="EV105" s="235"/>
      <c r="EW105" s="235"/>
      <c r="EX105" s="235"/>
      <c r="EY105" s="99"/>
      <c r="EZ105" s="235"/>
      <c r="FA105" s="235"/>
      <c r="FB105" s="235"/>
      <c r="FC105" s="226"/>
      <c r="FD105" s="248"/>
      <c r="FE105" s="253"/>
      <c r="FF105" s="228"/>
      <c r="FG105" s="229"/>
      <c r="FH105" s="99"/>
      <c r="FI105" s="254"/>
      <c r="FJ105" s="235"/>
      <c r="FK105" s="231"/>
      <c r="FL105" s="231"/>
      <c r="FM105" s="235"/>
      <c r="FN105" s="6"/>
      <c r="FO105" s="6"/>
      <c r="FP105" s="6"/>
      <c r="FQ105" s="246"/>
      <c r="FR105" s="251"/>
      <c r="FS105" s="257"/>
      <c r="FT105" s="235"/>
      <c r="FU105" s="235"/>
      <c r="FV105" s="235"/>
      <c r="FW105" s="99"/>
      <c r="FX105" s="235"/>
      <c r="FY105" s="235"/>
      <c r="FZ105" s="235"/>
      <c r="GA105" s="226"/>
      <c r="GB105" s="248"/>
      <c r="GC105" s="253"/>
      <c r="GD105" s="228"/>
      <c r="GE105" s="229"/>
      <c r="GF105" s="99"/>
      <c r="GG105" s="254"/>
      <c r="GH105" s="235"/>
      <c r="GI105" s="231"/>
      <c r="GJ105" s="231"/>
      <c r="GK105" s="235"/>
      <c r="GL105" s="6"/>
      <c r="GM105" s="6"/>
      <c r="GN105" s="6"/>
      <c r="GO105" s="246"/>
      <c r="GP105" s="251"/>
      <c r="GQ105" s="257"/>
      <c r="GR105" s="235"/>
      <c r="GS105" s="235"/>
      <c r="GT105" s="235"/>
      <c r="GU105" s="99"/>
      <c r="GV105" s="235"/>
      <c r="GW105" s="235"/>
      <c r="GX105" s="235"/>
      <c r="GY105" s="226"/>
      <c r="GZ105" s="248"/>
      <c r="HA105" s="253"/>
      <c r="HB105" s="228"/>
      <c r="HC105" s="229"/>
      <c r="HD105" s="99"/>
      <c r="HE105" s="254"/>
      <c r="HF105" s="235"/>
      <c r="HG105" s="231"/>
      <c r="HH105" s="231"/>
      <c r="HI105" s="235"/>
      <c r="HJ105" s="6"/>
      <c r="HK105" s="6"/>
      <c r="HL105" s="6"/>
      <c r="HM105" s="246"/>
      <c r="HN105" s="251"/>
      <c r="HO105" s="257"/>
      <c r="HP105" s="235"/>
      <c r="HQ105" s="235"/>
      <c r="HR105" s="235"/>
      <c r="HS105" s="99"/>
      <c r="HT105" s="235"/>
      <c r="HU105" s="235"/>
      <c r="HV105" s="235"/>
      <c r="HW105" s="226"/>
      <c r="HX105" s="248"/>
      <c r="HY105" s="253"/>
      <c r="HZ105" s="228"/>
      <c r="IA105" s="229"/>
      <c r="IB105" s="99"/>
      <c r="IC105" s="254"/>
      <c r="ID105" s="235"/>
      <c r="IE105" s="231"/>
      <c r="IF105" s="231"/>
      <c r="IG105" s="235"/>
      <c r="IH105" s="6"/>
      <c r="II105" s="6"/>
      <c r="IJ105" s="6"/>
      <c r="IK105" s="246"/>
      <c r="IL105" s="251"/>
      <c r="IM105" s="257"/>
      <c r="IN105" s="235"/>
      <c r="IO105" s="235"/>
      <c r="IP105" s="235"/>
      <c r="IQ105" s="99"/>
      <c r="IR105" s="235"/>
      <c r="IS105" s="235"/>
      <c r="IT105" s="235"/>
      <c r="IU105" s="226"/>
      <c r="IV105" s="248"/>
      <c r="IW105" s="253"/>
      <c r="IX105" s="228"/>
      <c r="IY105" s="229"/>
      <c r="IZ105" s="99"/>
      <c r="JA105" s="254"/>
      <c r="JB105" s="235"/>
      <c r="JC105" s="231"/>
      <c r="JD105" s="231"/>
      <c r="JE105" s="235"/>
      <c r="JF105" s="6"/>
      <c r="JG105" s="6"/>
      <c r="JH105" s="6"/>
      <c r="JI105" s="246"/>
      <c r="JJ105" s="251"/>
      <c r="JK105" s="257"/>
      <c r="JL105" s="235"/>
      <c r="JM105" s="235"/>
      <c r="JN105" s="235"/>
      <c r="JO105" s="99"/>
      <c r="JP105" s="235"/>
      <c r="JQ105" s="235"/>
      <c r="JR105" s="235"/>
      <c r="JS105" s="226"/>
      <c r="JT105" s="248"/>
      <c r="JU105" s="253"/>
      <c r="JV105" s="228"/>
      <c r="JW105" s="229"/>
      <c r="JX105" s="99"/>
      <c r="JY105" s="254"/>
      <c r="JZ105" s="235"/>
      <c r="KA105" s="231"/>
      <c r="KB105" s="231"/>
      <c r="KC105" s="235"/>
      <c r="KD105" s="6"/>
      <c r="KE105" s="6"/>
      <c r="KF105" s="6"/>
      <c r="KG105" s="246"/>
      <c r="KH105" s="251"/>
      <c r="KI105" s="257"/>
      <c r="KJ105" s="235"/>
      <c r="KK105" s="235"/>
      <c r="KL105" s="235"/>
      <c r="KM105" s="99"/>
      <c r="KN105" s="235"/>
      <c r="KO105" s="235"/>
      <c r="KP105" s="235"/>
      <c r="KQ105" s="226"/>
      <c r="KR105" s="248"/>
      <c r="KS105" s="253"/>
      <c r="KT105" s="228"/>
      <c r="KU105" s="229"/>
      <c r="KV105" s="99"/>
      <c r="KW105" s="254"/>
      <c r="KX105" s="235"/>
      <c r="KY105" s="231"/>
      <c r="KZ105" s="231"/>
      <c r="LA105" s="235"/>
      <c r="LB105" s="6"/>
      <c r="LC105" s="6"/>
      <c r="LD105" s="6"/>
      <c r="LE105" s="246"/>
      <c r="LF105" s="251"/>
      <c r="LG105" s="257"/>
      <c r="LH105" s="235"/>
      <c r="LI105" s="235"/>
      <c r="LJ105" s="235"/>
      <c r="LK105" s="99"/>
      <c r="LL105" s="235"/>
      <c r="LM105" s="235"/>
      <c r="LN105" s="235"/>
      <c r="LO105" s="226"/>
      <c r="LP105" s="248"/>
      <c r="LQ105" s="253"/>
      <c r="LR105" s="228"/>
      <c r="LS105" s="229"/>
      <c r="LT105" s="99"/>
      <c r="LU105" s="254"/>
      <c r="LV105" s="235"/>
      <c r="LW105" s="231"/>
      <c r="LX105" s="231"/>
      <c r="LY105" s="235"/>
      <c r="LZ105" s="6"/>
      <c r="MA105" s="6"/>
      <c r="MB105" s="6"/>
      <c r="MC105" s="246"/>
      <c r="MD105" s="251"/>
      <c r="ME105" s="257"/>
      <c r="MF105" s="235"/>
      <c r="MG105" s="235"/>
      <c r="MH105" s="235"/>
      <c r="MI105" s="99"/>
      <c r="MJ105" s="235"/>
      <c r="MK105" s="235"/>
      <c r="ML105" s="235"/>
      <c r="MM105" s="226"/>
      <c r="MN105" s="248"/>
      <c r="MO105" s="253"/>
      <c r="MP105" s="228"/>
      <c r="MQ105" s="229"/>
      <c r="MR105" s="99"/>
      <c r="MS105" s="254"/>
      <c r="MT105" s="235"/>
      <c r="MU105" s="231"/>
      <c r="MV105" s="231"/>
      <c r="MW105" s="235"/>
      <c r="MX105" s="6"/>
      <c r="MY105" s="6"/>
      <c r="MZ105" s="6"/>
      <c r="NA105" s="246"/>
      <c r="NB105" s="251"/>
      <c r="NC105" s="257"/>
      <c r="ND105" s="235"/>
      <c r="NE105" s="235"/>
      <c r="NF105" s="235"/>
      <c r="NG105" s="99"/>
      <c r="NH105" s="235"/>
      <c r="NI105" s="235"/>
      <c r="NJ105" s="235"/>
      <c r="NK105" s="226"/>
      <c r="NL105" s="248"/>
      <c r="NM105" s="253"/>
      <c r="NN105" s="228"/>
      <c r="NO105" s="229"/>
      <c r="NP105" s="99"/>
      <c r="NQ105" s="254"/>
      <c r="NR105" s="235"/>
      <c r="NS105" s="231"/>
      <c r="NT105" s="231"/>
      <c r="NU105" s="235"/>
      <c r="NV105" s="6"/>
      <c r="NW105" s="6"/>
      <c r="NX105" s="6"/>
      <c r="NY105" s="246"/>
      <c r="NZ105" s="251"/>
      <c r="OA105" s="257"/>
      <c r="OB105" s="235"/>
      <c r="OC105" s="235"/>
      <c r="OD105" s="235"/>
      <c r="OE105" s="99"/>
      <c r="OF105" s="235"/>
      <c r="OG105" s="235"/>
      <c r="OH105" s="235"/>
      <c r="OI105" s="226"/>
      <c r="OJ105" s="248"/>
      <c r="OK105" s="253"/>
      <c r="OL105" s="228"/>
      <c r="OM105" s="229"/>
      <c r="ON105" s="99"/>
      <c r="OO105" s="254"/>
      <c r="OP105" s="235"/>
      <c r="OQ105" s="231"/>
      <c r="OR105" s="231"/>
      <c r="OS105" s="235"/>
      <c r="OT105" s="6"/>
      <c r="OU105" s="6"/>
      <c r="OV105" s="6"/>
      <c r="OW105" s="246"/>
      <c r="OX105" s="251"/>
      <c r="OY105" s="257"/>
      <c r="OZ105" s="235"/>
      <c r="PA105" s="235"/>
      <c r="PB105" s="235"/>
      <c r="PC105" s="99"/>
      <c r="PD105" s="235"/>
      <c r="PE105" s="235"/>
      <c r="PF105" s="235"/>
      <c r="PG105" s="226"/>
      <c r="PH105" s="248"/>
      <c r="PI105" s="253"/>
      <c r="PJ105" s="228"/>
      <c r="PK105" s="229"/>
      <c r="PL105" s="99"/>
      <c r="PM105" s="254"/>
      <c r="PN105" s="235"/>
      <c r="PO105" s="231"/>
      <c r="PP105" s="231"/>
      <c r="PQ105" s="235"/>
      <c r="PR105" s="6"/>
      <c r="PS105" s="6"/>
      <c r="PT105" s="6"/>
      <c r="PU105" s="246"/>
      <c r="PV105" s="251"/>
      <c r="PW105" s="257"/>
      <c r="PX105" s="235"/>
      <c r="PY105" s="235"/>
      <c r="PZ105" s="235"/>
      <c r="QA105" s="99"/>
      <c r="QB105" s="235"/>
      <c r="QC105" s="235"/>
      <c r="QD105" s="235"/>
      <c r="QE105" s="226"/>
      <c r="QF105" s="248"/>
      <c r="QG105" s="253"/>
      <c r="QH105" s="228"/>
      <c r="QI105" s="229"/>
      <c r="QJ105" s="99"/>
      <c r="QK105" s="254"/>
      <c r="QL105" s="235"/>
      <c r="QM105" s="231"/>
      <c r="QN105" s="231"/>
      <c r="QO105" s="235"/>
      <c r="QP105" s="6"/>
      <c r="QQ105" s="6"/>
      <c r="QR105" s="6"/>
      <c r="QS105" s="246"/>
      <c r="QT105" s="251"/>
      <c r="QU105" s="257"/>
      <c r="QV105" s="235"/>
      <c r="QW105" s="235"/>
      <c r="QX105" s="235"/>
      <c r="QY105" s="99"/>
      <c r="QZ105" s="235"/>
      <c r="RA105" s="235"/>
      <c r="RB105" s="235"/>
      <c r="RC105" s="226"/>
      <c r="RD105" s="248"/>
      <c r="RE105" s="253"/>
      <c r="RF105" s="228"/>
      <c r="RG105" s="229"/>
      <c r="RH105" s="99"/>
      <c r="RI105" s="254"/>
      <c r="RJ105" s="235"/>
      <c r="RK105" s="231"/>
      <c r="RL105" s="231"/>
      <c r="RM105" s="235"/>
      <c r="RN105" s="6"/>
      <c r="RO105" s="6"/>
      <c r="RP105" s="6"/>
      <c r="RQ105" s="246"/>
      <c r="RR105" s="251"/>
      <c r="RS105" s="257"/>
      <c r="RT105" s="235"/>
      <c r="RU105" s="235"/>
      <c r="RV105" s="235"/>
      <c r="RW105" s="99"/>
      <c r="RX105" s="235"/>
      <c r="RY105" s="235"/>
      <c r="RZ105" s="235"/>
      <c r="SA105" s="226"/>
      <c r="SB105" s="248"/>
      <c r="SC105" s="253"/>
      <c r="SD105" s="228"/>
      <c r="SE105" s="229"/>
      <c r="SF105" s="99"/>
      <c r="SG105" s="254"/>
      <c r="SH105" s="235"/>
      <c r="SI105" s="231"/>
      <c r="SJ105" s="231"/>
      <c r="SK105" s="235"/>
      <c r="SL105" s="6"/>
      <c r="SM105" s="6"/>
      <c r="SN105" s="6"/>
      <c r="SO105" s="246"/>
      <c r="SP105" s="251"/>
      <c r="SQ105" s="257"/>
      <c r="SR105" s="235"/>
      <c r="SS105" s="235"/>
      <c r="ST105" s="235"/>
      <c r="SU105" s="99"/>
      <c r="SV105" s="235"/>
      <c r="SW105" s="235"/>
      <c r="SX105" s="235"/>
      <c r="SY105" s="226"/>
      <c r="SZ105" s="248"/>
      <c r="TA105" s="253"/>
      <c r="TB105" s="228"/>
      <c r="TC105" s="229"/>
      <c r="TD105" s="99"/>
      <c r="TE105" s="254"/>
      <c r="TF105" s="235"/>
      <c r="TG105" s="231"/>
      <c r="TH105" s="231"/>
      <c r="TI105" s="235"/>
      <c r="TJ105" s="6"/>
      <c r="TK105" s="6"/>
      <c r="TL105" s="6"/>
      <c r="TM105" s="246"/>
      <c r="TN105" s="251"/>
      <c r="TO105" s="257"/>
      <c r="TP105" s="235"/>
      <c r="TQ105" s="235"/>
      <c r="TR105" s="235"/>
      <c r="TS105" s="99"/>
      <c r="TT105" s="235"/>
      <c r="TU105" s="235"/>
      <c r="TV105" s="235"/>
      <c r="TW105" s="226"/>
      <c r="TX105" s="248"/>
      <c r="TY105" s="253"/>
      <c r="TZ105" s="228"/>
      <c r="UA105" s="229"/>
      <c r="UB105" s="99"/>
      <c r="UC105" s="254"/>
      <c r="UD105" s="235"/>
      <c r="UE105" s="231"/>
      <c r="UF105" s="231"/>
      <c r="UG105" s="235"/>
      <c r="UH105" s="6"/>
      <c r="UI105" s="6"/>
      <c r="UJ105" s="6"/>
      <c r="UK105" s="246"/>
      <c r="UL105" s="251"/>
      <c r="UM105" s="257"/>
      <c r="UN105" s="235"/>
      <c r="UO105" s="235"/>
      <c r="UP105" s="235"/>
      <c r="UQ105" s="99"/>
      <c r="UR105" s="235"/>
      <c r="US105" s="235"/>
      <c r="UT105" s="235"/>
      <c r="UU105" s="226"/>
      <c r="UV105" s="248"/>
      <c r="UW105" s="253"/>
      <c r="UX105" s="228"/>
      <c r="UY105" s="229"/>
      <c r="UZ105" s="99"/>
      <c r="VA105" s="254"/>
      <c r="VB105" s="235"/>
      <c r="VC105" s="231"/>
      <c r="VD105" s="231"/>
      <c r="VE105" s="235"/>
      <c r="VF105" s="6"/>
      <c r="VG105" s="6"/>
      <c r="VH105" s="6"/>
      <c r="VI105" s="246"/>
      <c r="VJ105" s="251"/>
      <c r="VK105" s="257"/>
      <c r="VL105" s="235"/>
      <c r="VM105" s="235"/>
      <c r="VN105" s="235"/>
      <c r="VO105" s="99"/>
      <c r="VP105" s="235"/>
      <c r="VQ105" s="235"/>
      <c r="VR105" s="235"/>
      <c r="VS105" s="226"/>
      <c r="VT105" s="248"/>
      <c r="VU105" s="253"/>
      <c r="VV105" s="228"/>
      <c r="VW105" s="229"/>
      <c r="VX105" s="99"/>
      <c r="VY105" s="254"/>
      <c r="VZ105" s="235"/>
      <c r="WA105" s="231"/>
      <c r="WB105" s="231"/>
      <c r="WC105" s="235"/>
      <c r="WD105" s="6"/>
      <c r="WE105" s="6"/>
      <c r="WF105" s="6"/>
      <c r="WG105" s="246"/>
      <c r="WH105" s="251"/>
      <c r="WI105" s="257"/>
      <c r="WJ105" s="235"/>
      <c r="WK105" s="235"/>
      <c r="WL105" s="235"/>
      <c r="WM105" s="99"/>
      <c r="WN105" s="235"/>
      <c r="WO105" s="235"/>
      <c r="WP105" s="235"/>
      <c r="WQ105" s="226"/>
      <c r="WR105" s="248"/>
      <c r="WS105" s="253"/>
      <c r="WT105" s="228"/>
      <c r="WU105" s="229"/>
      <c r="WV105" s="99"/>
      <c r="WW105" s="254"/>
      <c r="WX105" s="235"/>
      <c r="WY105" s="231"/>
      <c r="WZ105" s="231"/>
      <c r="XA105" s="235"/>
      <c r="XB105" s="6"/>
      <c r="XC105" s="6"/>
      <c r="XD105" s="6"/>
      <c r="XE105" s="246"/>
      <c r="XF105" s="251"/>
      <c r="XG105" s="257"/>
      <c r="XH105" s="235"/>
      <c r="XI105" s="235"/>
      <c r="XJ105" s="235"/>
      <c r="XK105" s="99"/>
      <c r="XL105" s="235"/>
      <c r="XM105" s="235"/>
      <c r="XN105" s="235"/>
      <c r="XO105" s="226"/>
      <c r="XP105" s="248"/>
      <c r="XQ105" s="253"/>
      <c r="XR105" s="228"/>
      <c r="XS105" s="229"/>
      <c r="XT105" s="99"/>
      <c r="XU105" s="254"/>
      <c r="XV105" s="235"/>
      <c r="XW105" s="231"/>
      <c r="XX105" s="231"/>
      <c r="XY105" s="235"/>
      <c r="XZ105" s="6"/>
      <c r="YA105" s="6"/>
      <c r="YB105" s="6"/>
      <c r="YC105" s="246"/>
      <c r="YD105" s="251"/>
      <c r="YE105" s="257"/>
      <c r="YF105" s="235"/>
      <c r="YG105" s="235"/>
      <c r="YH105" s="235"/>
      <c r="YI105" s="99"/>
      <c r="YJ105" s="235"/>
      <c r="YK105" s="235"/>
      <c r="YL105" s="235"/>
      <c r="YM105" s="226"/>
      <c r="YN105" s="248"/>
      <c r="YO105" s="253"/>
      <c r="YP105" s="228"/>
      <c r="YQ105" s="229"/>
      <c r="YR105" s="99"/>
      <c r="YS105" s="254"/>
      <c r="YT105" s="235"/>
      <c r="YU105" s="231"/>
      <c r="YV105" s="231"/>
      <c r="YW105" s="235"/>
      <c r="YX105" s="6"/>
      <c r="YY105" s="6"/>
      <c r="YZ105" s="6"/>
      <c r="ZA105" s="246"/>
      <c r="ZB105" s="251"/>
      <c r="ZC105" s="257"/>
      <c r="ZD105" s="235"/>
      <c r="ZE105" s="235"/>
      <c r="ZF105" s="235"/>
      <c r="ZG105" s="99"/>
      <c r="ZH105" s="235"/>
      <c r="ZI105" s="235"/>
      <c r="ZJ105" s="235"/>
      <c r="ZK105" s="226"/>
      <c r="ZL105" s="248"/>
      <c r="ZM105" s="253"/>
      <c r="ZN105" s="228"/>
      <c r="ZO105" s="229"/>
      <c r="ZP105" s="99"/>
      <c r="ZQ105" s="254"/>
      <c r="ZR105" s="235"/>
      <c r="ZS105" s="231"/>
      <c r="ZT105" s="231"/>
      <c r="ZU105" s="235"/>
      <c r="ZV105" s="6"/>
      <c r="ZW105" s="6"/>
      <c r="ZX105" s="6"/>
      <c r="ZY105" s="246"/>
      <c r="ZZ105" s="251"/>
      <c r="AAA105" s="257"/>
      <c r="AAB105" s="235"/>
      <c r="AAC105" s="235"/>
      <c r="AAD105" s="235"/>
      <c r="AAE105" s="99"/>
      <c r="AAF105" s="235"/>
      <c r="AAG105" s="235"/>
      <c r="AAH105" s="235"/>
      <c r="AAI105" s="226"/>
      <c r="AAJ105" s="248"/>
      <c r="AAK105" s="253"/>
      <c r="AAL105" s="228"/>
      <c r="AAM105" s="229"/>
      <c r="AAN105" s="99"/>
      <c r="AAO105" s="254"/>
      <c r="AAP105" s="235"/>
      <c r="AAQ105" s="231"/>
      <c r="AAR105" s="231"/>
      <c r="AAS105" s="235"/>
      <c r="AAT105" s="6"/>
      <c r="AAU105" s="6"/>
      <c r="AAV105" s="6"/>
      <c r="AAW105" s="246"/>
      <c r="AAX105" s="251"/>
      <c r="AAY105" s="257"/>
      <c r="AAZ105" s="235"/>
      <c r="ABA105" s="235"/>
      <c r="ABB105" s="235"/>
      <c r="ABC105" s="99"/>
      <c r="ABD105" s="235"/>
      <c r="ABE105" s="235"/>
      <c r="ABF105" s="235"/>
      <c r="ABG105" s="226"/>
      <c r="ABH105" s="248"/>
      <c r="ABI105" s="253"/>
      <c r="ABJ105" s="228"/>
      <c r="ABK105" s="229"/>
      <c r="ABL105" s="99"/>
      <c r="ABM105" s="254"/>
      <c r="ABN105" s="235"/>
      <c r="ABO105" s="231"/>
      <c r="ABP105" s="231"/>
      <c r="ABQ105" s="235"/>
      <c r="ABR105" s="6"/>
      <c r="ABS105" s="6"/>
      <c r="ABT105" s="6"/>
      <c r="ABU105" s="246"/>
      <c r="ABV105" s="251"/>
      <c r="ABW105" s="257"/>
      <c r="ABX105" s="235"/>
      <c r="ABY105" s="235"/>
      <c r="ABZ105" s="235"/>
      <c r="ACA105" s="99"/>
      <c r="ACB105" s="235"/>
      <c r="ACC105" s="235"/>
      <c r="ACD105" s="235"/>
      <c r="ACE105" s="226"/>
      <c r="ACF105" s="248"/>
      <c r="ACG105" s="253"/>
      <c r="ACH105" s="228"/>
      <c r="ACI105" s="229"/>
      <c r="ACJ105" s="99"/>
      <c r="ACK105" s="254"/>
      <c r="ACL105" s="235"/>
      <c r="ACM105" s="231"/>
      <c r="ACN105" s="231"/>
      <c r="ACO105" s="235"/>
      <c r="ACP105" s="6"/>
      <c r="ACQ105" s="6"/>
      <c r="ACR105" s="6"/>
      <c r="ACS105" s="246"/>
      <c r="ACT105" s="251"/>
      <c r="ACU105" s="257"/>
      <c r="ACV105" s="235"/>
      <c r="ACW105" s="235"/>
      <c r="ACX105" s="235"/>
      <c r="ACY105" s="99"/>
      <c r="ACZ105" s="235"/>
      <c r="ADA105" s="235"/>
      <c r="ADB105" s="235"/>
      <c r="ADC105" s="226"/>
      <c r="ADD105" s="248"/>
      <c r="ADE105" s="253"/>
      <c r="ADF105" s="228"/>
      <c r="ADG105" s="229"/>
      <c r="ADH105" s="99"/>
      <c r="ADI105" s="254"/>
      <c r="ADJ105" s="235"/>
      <c r="ADK105" s="231"/>
      <c r="ADL105" s="231"/>
      <c r="ADM105" s="235"/>
      <c r="ADN105" s="6"/>
      <c r="ADO105" s="6"/>
      <c r="ADP105" s="6"/>
      <c r="ADQ105" s="246"/>
      <c r="ADR105" s="251"/>
      <c r="ADS105" s="257"/>
      <c r="ADT105" s="235"/>
      <c r="ADU105" s="235"/>
      <c r="ADV105" s="235"/>
      <c r="ADW105" s="99"/>
      <c r="ADX105" s="235"/>
      <c r="ADY105" s="235"/>
      <c r="ADZ105" s="235"/>
      <c r="AEA105" s="226"/>
      <c r="AEB105" s="248"/>
      <c r="AEC105" s="253"/>
      <c r="AED105" s="228"/>
      <c r="AEE105" s="229"/>
      <c r="AEF105" s="99"/>
      <c r="AEG105" s="254"/>
      <c r="AEH105" s="235"/>
      <c r="AEI105" s="231"/>
      <c r="AEJ105" s="231"/>
      <c r="AEK105" s="235"/>
      <c r="AEL105" s="6"/>
      <c r="AEM105" s="6"/>
      <c r="AEN105" s="6"/>
      <c r="AEO105" s="246"/>
      <c r="AEP105" s="251"/>
      <c r="AEQ105" s="257"/>
      <c r="AER105" s="235"/>
      <c r="AES105" s="235"/>
      <c r="AET105" s="235"/>
      <c r="AEU105" s="99"/>
      <c r="AEV105" s="235"/>
      <c r="AEW105" s="235"/>
      <c r="AEX105" s="235"/>
      <c r="AEY105" s="226"/>
      <c r="AEZ105" s="248"/>
      <c r="AFA105" s="253"/>
      <c r="AFB105" s="228"/>
      <c r="AFC105" s="229"/>
      <c r="AFD105" s="99"/>
      <c r="AFE105" s="254"/>
      <c r="AFF105" s="235"/>
      <c r="AFG105" s="231"/>
      <c r="AFH105" s="231"/>
      <c r="AFI105" s="235"/>
      <c r="AFJ105" s="6"/>
      <c r="AFK105" s="6"/>
      <c r="AFL105" s="6"/>
      <c r="AFM105" s="246"/>
      <c r="AFN105" s="251"/>
      <c r="AFO105" s="257"/>
      <c r="AFP105" s="235"/>
      <c r="AFQ105" s="235"/>
      <c r="AFR105" s="235"/>
      <c r="AFS105" s="99"/>
      <c r="AFT105" s="235"/>
      <c r="AFU105" s="235"/>
      <c r="AFV105" s="235"/>
      <c r="AFW105" s="226"/>
      <c r="AFX105" s="248"/>
      <c r="AFY105" s="253"/>
      <c r="AFZ105" s="228"/>
      <c r="AGA105" s="229"/>
      <c r="AGB105" s="99"/>
      <c r="AGC105" s="254"/>
      <c r="AGD105" s="235"/>
      <c r="AGE105" s="231"/>
      <c r="AGF105" s="231"/>
      <c r="AGG105" s="235"/>
      <c r="AGH105" s="6"/>
      <c r="AGI105" s="6"/>
      <c r="AGJ105" s="6"/>
      <c r="AGK105" s="246"/>
      <c r="AGL105" s="251"/>
      <c r="AGM105" s="257"/>
      <c r="AGN105" s="235"/>
      <c r="AGO105" s="235"/>
      <c r="AGP105" s="235"/>
      <c r="AGQ105" s="99"/>
      <c r="AGR105" s="235"/>
      <c r="AGS105" s="235"/>
      <c r="AGT105" s="235"/>
      <c r="AGU105" s="226"/>
      <c r="AGV105" s="248"/>
      <c r="AGW105" s="253"/>
      <c r="AGX105" s="228"/>
      <c r="AGY105" s="229"/>
      <c r="AGZ105" s="99"/>
      <c r="AHA105" s="254"/>
      <c r="AHB105" s="235"/>
      <c r="AHC105" s="231"/>
      <c r="AHD105" s="231"/>
      <c r="AHE105" s="235"/>
      <c r="AHF105" s="6"/>
      <c r="AHG105" s="6"/>
      <c r="AHH105" s="6"/>
      <c r="AHI105" s="246"/>
      <c r="AHJ105" s="251"/>
      <c r="AHK105" s="257"/>
      <c r="AHL105" s="235"/>
      <c r="AHM105" s="235"/>
      <c r="AHN105" s="235"/>
      <c r="AHO105" s="99"/>
      <c r="AHP105" s="235"/>
      <c r="AHQ105" s="235"/>
      <c r="AHR105" s="235"/>
      <c r="AHS105" s="226"/>
      <c r="AHT105" s="248"/>
      <c r="AHU105" s="253"/>
      <c r="AHV105" s="228"/>
      <c r="AHW105" s="229"/>
      <c r="AHX105" s="99"/>
      <c r="AHY105" s="254"/>
      <c r="AHZ105" s="235"/>
      <c r="AIA105" s="231"/>
      <c r="AIB105" s="231"/>
      <c r="AIC105" s="235"/>
      <c r="AID105" s="6"/>
      <c r="AIE105" s="6"/>
      <c r="AIF105" s="6"/>
      <c r="AIG105" s="246"/>
      <c r="AIH105" s="251"/>
      <c r="AII105" s="257"/>
      <c r="AIJ105" s="235"/>
      <c r="AIK105" s="235"/>
      <c r="AIL105" s="235"/>
      <c r="AIM105" s="99"/>
      <c r="AIN105" s="235"/>
      <c r="AIO105" s="235"/>
      <c r="AIP105" s="235"/>
      <c r="AIQ105" s="226"/>
      <c r="AIR105" s="248"/>
      <c r="AIS105" s="253"/>
      <c r="AIT105" s="228"/>
      <c r="AIU105" s="229"/>
      <c r="AIV105" s="99"/>
      <c r="AIW105" s="254"/>
      <c r="AIX105" s="235"/>
      <c r="AIY105" s="231"/>
      <c r="AIZ105" s="231"/>
      <c r="AJA105" s="235"/>
      <c r="AJB105" s="6"/>
      <c r="AJC105" s="6"/>
      <c r="AJD105" s="6"/>
      <c r="AJE105" s="246"/>
      <c r="AJF105" s="251"/>
      <c r="AJG105" s="257"/>
      <c r="AJH105" s="235"/>
      <c r="AJI105" s="235"/>
      <c r="AJJ105" s="235"/>
      <c r="AJK105" s="99"/>
      <c r="AJL105" s="235"/>
      <c r="AJM105" s="235"/>
      <c r="AJN105" s="235"/>
      <c r="AJO105" s="226"/>
      <c r="AJP105" s="248"/>
      <c r="AJQ105" s="253"/>
      <c r="AJR105" s="228"/>
      <c r="AJS105" s="229"/>
      <c r="AJT105" s="99"/>
      <c r="AJU105" s="254"/>
      <c r="AJV105" s="235"/>
      <c r="AJW105" s="231"/>
      <c r="AJX105" s="231"/>
      <c r="AJY105" s="235"/>
      <c r="AJZ105" s="6"/>
      <c r="AKA105" s="6"/>
      <c r="AKB105" s="6"/>
      <c r="AKC105" s="246"/>
      <c r="AKD105" s="251"/>
      <c r="AKE105" s="257"/>
      <c r="AKF105" s="235"/>
      <c r="AKG105" s="235"/>
      <c r="AKH105" s="235"/>
      <c r="AKI105" s="99"/>
      <c r="AKJ105" s="235"/>
      <c r="AKK105" s="235"/>
      <c r="AKL105" s="235"/>
      <c r="AKM105" s="226"/>
      <c r="AKN105" s="248"/>
      <c r="AKO105" s="253"/>
      <c r="AKP105" s="228"/>
      <c r="AKQ105" s="229"/>
      <c r="AKR105" s="99"/>
      <c r="AKS105" s="254"/>
      <c r="AKT105" s="235"/>
      <c r="AKU105" s="231"/>
      <c r="AKV105" s="231"/>
      <c r="AKW105" s="235"/>
      <c r="AKX105" s="6"/>
      <c r="AKY105" s="6"/>
      <c r="AKZ105" s="6"/>
      <c r="ALA105" s="246"/>
      <c r="ALB105" s="251"/>
      <c r="ALC105" s="257"/>
      <c r="ALD105" s="235"/>
      <c r="ALE105" s="235"/>
      <c r="ALF105" s="235"/>
      <c r="ALG105" s="99"/>
      <c r="ALH105" s="235"/>
      <c r="ALI105" s="235"/>
      <c r="ALJ105" s="235"/>
      <c r="ALK105" s="226"/>
      <c r="ALL105" s="248"/>
      <c r="ALM105" s="253"/>
      <c r="ALN105" s="228"/>
      <c r="ALO105" s="229"/>
      <c r="ALP105" s="99"/>
      <c r="ALQ105" s="254"/>
      <c r="ALR105" s="235"/>
      <c r="ALS105" s="231"/>
      <c r="ALT105" s="231"/>
      <c r="ALU105" s="235"/>
      <c r="ALV105" s="6"/>
      <c r="ALW105" s="6"/>
      <c r="ALX105" s="6"/>
      <c r="ALY105" s="246"/>
      <c r="ALZ105" s="251"/>
      <c r="AMA105" s="257"/>
      <c r="AMB105" s="235"/>
      <c r="AMC105" s="235"/>
      <c r="AMD105" s="235"/>
      <c r="AME105" s="99"/>
      <c r="AMF105" s="235"/>
      <c r="AMG105" s="235"/>
      <c r="AMH105" s="235"/>
      <c r="AMI105" s="226"/>
      <c r="AMJ105" s="248"/>
      <c r="AMK105" s="253"/>
      <c r="AML105" s="228"/>
      <c r="AMM105" s="229"/>
      <c r="AMN105" s="99"/>
      <c r="AMO105" s="254"/>
      <c r="AMP105" s="235"/>
      <c r="AMQ105" s="231"/>
      <c r="AMR105" s="231"/>
      <c r="AMS105" s="235"/>
      <c r="AMT105" s="6"/>
      <c r="AMU105" s="6"/>
      <c r="AMV105" s="6"/>
      <c r="AMW105" s="246"/>
      <c r="AMX105" s="251"/>
      <c r="AMY105" s="257"/>
      <c r="AMZ105" s="235"/>
      <c r="ANA105" s="235"/>
      <c r="ANB105" s="235"/>
      <c r="ANC105" s="99"/>
      <c r="AND105" s="235"/>
      <c r="ANE105" s="235"/>
      <c r="ANF105" s="235"/>
      <c r="ANG105" s="226"/>
      <c r="ANH105" s="248"/>
      <c r="ANI105" s="253"/>
      <c r="ANJ105" s="228"/>
      <c r="ANK105" s="229"/>
      <c r="ANL105" s="99"/>
      <c r="ANM105" s="254"/>
      <c r="ANN105" s="235"/>
      <c r="ANO105" s="231"/>
      <c r="ANP105" s="231"/>
      <c r="ANQ105" s="235"/>
      <c r="ANR105" s="6"/>
      <c r="ANS105" s="6"/>
      <c r="ANT105" s="6"/>
      <c r="ANU105" s="246"/>
      <c r="ANV105" s="251"/>
      <c r="ANW105" s="257"/>
      <c r="ANX105" s="235"/>
      <c r="ANY105" s="235"/>
      <c r="ANZ105" s="235"/>
      <c r="AOA105" s="99"/>
      <c r="AOB105" s="235"/>
      <c r="AOC105" s="235"/>
      <c r="AOD105" s="235"/>
      <c r="AOE105" s="226"/>
      <c r="AOF105" s="248"/>
      <c r="AOG105" s="253"/>
      <c r="AOH105" s="228"/>
      <c r="AOI105" s="229"/>
      <c r="AOJ105" s="99"/>
      <c r="AOK105" s="254"/>
      <c r="AOL105" s="235"/>
      <c r="AOM105" s="231"/>
      <c r="AON105" s="231"/>
      <c r="AOO105" s="235"/>
      <c r="AOP105" s="6"/>
      <c r="AOQ105" s="6"/>
      <c r="AOR105" s="6"/>
      <c r="AOS105" s="246"/>
      <c r="AOT105" s="251"/>
      <c r="AOU105" s="257"/>
      <c r="AOV105" s="235"/>
      <c r="AOW105" s="235"/>
      <c r="AOX105" s="235"/>
      <c r="AOY105" s="99"/>
      <c r="AOZ105" s="235"/>
      <c r="APA105" s="235"/>
      <c r="APB105" s="235"/>
      <c r="APC105" s="226"/>
      <c r="APD105" s="248"/>
      <c r="APE105" s="253"/>
      <c r="APF105" s="228"/>
      <c r="APG105" s="229"/>
      <c r="APH105" s="99"/>
      <c r="API105" s="254"/>
      <c r="APJ105" s="235"/>
      <c r="APK105" s="231"/>
      <c r="APL105" s="231"/>
      <c r="APM105" s="235"/>
      <c r="APN105" s="6"/>
      <c r="APO105" s="6"/>
      <c r="APP105" s="6"/>
      <c r="APQ105" s="246"/>
      <c r="APR105" s="251"/>
      <c r="APS105" s="257"/>
      <c r="APT105" s="235"/>
      <c r="APU105" s="235"/>
      <c r="APV105" s="235"/>
      <c r="APW105" s="99"/>
      <c r="APX105" s="235"/>
      <c r="APY105" s="235"/>
      <c r="APZ105" s="235"/>
      <c r="AQA105" s="226"/>
      <c r="AQB105" s="248"/>
      <c r="AQC105" s="253"/>
      <c r="AQD105" s="228"/>
      <c r="AQE105" s="229"/>
      <c r="AQF105" s="99"/>
      <c r="AQG105" s="254"/>
      <c r="AQH105" s="235"/>
      <c r="AQI105" s="231"/>
      <c r="AQJ105" s="231"/>
      <c r="AQK105" s="235"/>
      <c r="AQL105" s="6"/>
      <c r="AQM105" s="6"/>
      <c r="AQN105" s="6"/>
      <c r="AQO105" s="246"/>
      <c r="AQP105" s="251"/>
      <c r="AQQ105" s="257"/>
      <c r="AQR105" s="235"/>
      <c r="AQS105" s="235"/>
      <c r="AQT105" s="235"/>
      <c r="AQU105" s="99"/>
      <c r="AQV105" s="235"/>
      <c r="AQW105" s="235"/>
      <c r="AQX105" s="235"/>
      <c r="AQY105" s="226"/>
      <c r="AQZ105" s="248"/>
      <c r="ARA105" s="253"/>
      <c r="ARB105" s="228"/>
      <c r="ARC105" s="229"/>
      <c r="ARD105" s="99"/>
      <c r="ARE105" s="254"/>
      <c r="ARF105" s="235"/>
      <c r="ARG105" s="231"/>
      <c r="ARH105" s="231"/>
      <c r="ARI105" s="235"/>
      <c r="ARJ105" s="6"/>
      <c r="ARK105" s="6"/>
      <c r="ARL105" s="6"/>
      <c r="ARM105" s="246"/>
      <c r="ARN105" s="251"/>
      <c r="ARO105" s="257"/>
      <c r="ARP105" s="235"/>
      <c r="ARQ105" s="235"/>
      <c r="ARR105" s="235"/>
      <c r="ARS105" s="99"/>
      <c r="ART105" s="235"/>
      <c r="ARU105" s="235"/>
      <c r="ARV105" s="235"/>
      <c r="ARW105" s="226"/>
      <c r="ARX105" s="248"/>
      <c r="ARY105" s="253"/>
      <c r="ARZ105" s="228"/>
      <c r="ASA105" s="229"/>
      <c r="ASB105" s="99"/>
      <c r="ASC105" s="254"/>
      <c r="ASD105" s="235"/>
      <c r="ASE105" s="231"/>
      <c r="ASF105" s="231"/>
      <c r="ASG105" s="235"/>
      <c r="ASH105" s="6"/>
      <c r="ASI105" s="6"/>
      <c r="ASJ105" s="6"/>
      <c r="ASK105" s="246"/>
      <c r="ASL105" s="251"/>
      <c r="ASM105" s="257"/>
      <c r="ASN105" s="235"/>
      <c r="ASO105" s="235"/>
      <c r="ASP105" s="235"/>
      <c r="ASQ105" s="99"/>
      <c r="ASR105" s="235"/>
      <c r="ASS105" s="235"/>
      <c r="AST105" s="235"/>
      <c r="ASU105" s="226"/>
      <c r="ASV105" s="248"/>
      <c r="ASW105" s="253"/>
      <c r="ASX105" s="228"/>
      <c r="ASY105" s="229"/>
      <c r="ASZ105" s="99"/>
      <c r="ATA105" s="254"/>
      <c r="ATB105" s="235"/>
      <c r="ATC105" s="231"/>
      <c r="ATD105" s="231"/>
      <c r="ATE105" s="235"/>
      <c r="ATF105" s="6"/>
      <c r="ATG105" s="6"/>
      <c r="ATH105" s="6"/>
      <c r="ATI105" s="246"/>
      <c r="ATJ105" s="251"/>
      <c r="ATK105" s="257"/>
      <c r="ATL105" s="235"/>
      <c r="ATM105" s="235"/>
      <c r="ATN105" s="235"/>
      <c r="ATO105" s="99"/>
      <c r="ATP105" s="235"/>
      <c r="ATQ105" s="235"/>
      <c r="ATR105" s="235"/>
      <c r="ATS105" s="226"/>
      <c r="ATT105" s="248"/>
      <c r="ATU105" s="253"/>
      <c r="ATV105" s="228"/>
      <c r="ATW105" s="229"/>
      <c r="ATX105" s="99"/>
      <c r="ATY105" s="254"/>
      <c r="ATZ105" s="235"/>
      <c r="AUA105" s="231"/>
      <c r="AUB105" s="231"/>
      <c r="AUC105" s="235"/>
      <c r="AUD105" s="6"/>
      <c r="AUE105" s="6"/>
      <c r="AUF105" s="6"/>
      <c r="AUG105" s="246"/>
      <c r="AUH105" s="251"/>
      <c r="AUI105" s="257"/>
      <c r="AUJ105" s="235"/>
      <c r="AUK105" s="235"/>
      <c r="AUL105" s="235"/>
      <c r="AUM105" s="99"/>
      <c r="AUN105" s="235"/>
      <c r="AUO105" s="235"/>
      <c r="AUP105" s="235"/>
      <c r="AUQ105" s="226"/>
      <c r="AUR105" s="248"/>
      <c r="AUS105" s="253"/>
      <c r="AUT105" s="228"/>
      <c r="AUU105" s="229"/>
      <c r="AUV105" s="99"/>
      <c r="AUW105" s="254"/>
      <c r="AUX105" s="235"/>
      <c r="AUY105" s="231"/>
      <c r="AUZ105" s="231"/>
      <c r="AVA105" s="235"/>
      <c r="AVB105" s="6"/>
      <c r="AVC105" s="6"/>
      <c r="AVD105" s="6"/>
      <c r="AVE105" s="246"/>
      <c r="AVF105" s="251"/>
      <c r="AVG105" s="257"/>
      <c r="AVH105" s="235"/>
      <c r="AVI105" s="235"/>
      <c r="AVJ105" s="235"/>
      <c r="AVK105" s="99"/>
      <c r="AVL105" s="235"/>
      <c r="AVM105" s="235"/>
      <c r="AVN105" s="235"/>
      <c r="AVO105" s="226"/>
      <c r="AVP105" s="248"/>
      <c r="AVQ105" s="253"/>
      <c r="AVR105" s="228"/>
      <c r="AVS105" s="229"/>
      <c r="AVT105" s="99"/>
      <c r="AVU105" s="254"/>
      <c r="AVV105" s="235"/>
      <c r="AVW105" s="231"/>
      <c r="AVX105" s="231"/>
      <c r="AVY105" s="235"/>
      <c r="AVZ105" s="6"/>
      <c r="AWA105" s="6"/>
      <c r="AWB105" s="6"/>
      <c r="AWC105" s="246"/>
      <c r="AWD105" s="251"/>
      <c r="AWE105" s="257"/>
      <c r="AWF105" s="235"/>
      <c r="AWG105" s="235"/>
      <c r="AWH105" s="235"/>
      <c r="AWI105" s="99"/>
      <c r="AWJ105" s="235"/>
      <c r="AWK105" s="235"/>
      <c r="AWL105" s="235"/>
      <c r="AWM105" s="226"/>
      <c r="AWN105" s="248"/>
      <c r="AWO105" s="253"/>
      <c r="AWP105" s="228"/>
      <c r="AWQ105" s="229"/>
      <c r="AWR105" s="99"/>
      <c r="AWS105" s="254"/>
      <c r="AWT105" s="235"/>
      <c r="AWU105" s="231"/>
      <c r="AWV105" s="231"/>
      <c r="AWW105" s="235"/>
      <c r="AWX105" s="6"/>
      <c r="AWY105" s="6"/>
      <c r="AWZ105" s="6"/>
      <c r="AXA105" s="246"/>
      <c r="AXB105" s="251"/>
      <c r="AXC105" s="257"/>
      <c r="AXD105" s="235"/>
      <c r="AXE105" s="235"/>
      <c r="AXF105" s="235"/>
      <c r="AXG105" s="99"/>
      <c r="AXH105" s="235"/>
      <c r="AXI105" s="235"/>
      <c r="AXJ105" s="235"/>
      <c r="AXK105" s="226"/>
      <c r="AXL105" s="248"/>
      <c r="AXM105" s="253"/>
      <c r="AXN105" s="228"/>
      <c r="AXO105" s="229"/>
      <c r="AXP105" s="99"/>
      <c r="AXQ105" s="254"/>
      <c r="AXR105" s="235"/>
      <c r="AXS105" s="231"/>
      <c r="AXT105" s="231"/>
      <c r="AXU105" s="235"/>
      <c r="AXV105" s="6"/>
      <c r="AXW105" s="6"/>
      <c r="AXX105" s="6"/>
      <c r="AXY105" s="246"/>
      <c r="AXZ105" s="251"/>
      <c r="AYA105" s="257"/>
      <c r="AYB105" s="235"/>
      <c r="AYC105" s="235"/>
      <c r="AYD105" s="235"/>
      <c r="AYE105" s="99"/>
      <c r="AYF105" s="235"/>
      <c r="AYG105" s="235"/>
      <c r="AYH105" s="235"/>
      <c r="AYI105" s="226"/>
      <c r="AYJ105" s="248"/>
      <c r="AYK105" s="253"/>
      <c r="AYL105" s="228"/>
      <c r="AYM105" s="229"/>
      <c r="AYN105" s="99"/>
      <c r="AYO105" s="254"/>
      <c r="AYP105" s="235"/>
      <c r="AYQ105" s="231"/>
      <c r="AYR105" s="231"/>
      <c r="AYS105" s="235"/>
      <c r="AYT105" s="6"/>
      <c r="AYU105" s="6"/>
      <c r="AYV105" s="6"/>
      <c r="AYW105" s="246"/>
      <c r="AYX105" s="251"/>
      <c r="AYY105" s="257"/>
      <c r="AYZ105" s="235"/>
      <c r="AZA105" s="235"/>
      <c r="AZB105" s="235"/>
      <c r="AZC105" s="99"/>
      <c r="AZD105" s="235"/>
      <c r="AZE105" s="235"/>
      <c r="AZF105" s="235"/>
      <c r="AZG105" s="226"/>
      <c r="AZH105" s="248"/>
      <c r="AZI105" s="253"/>
      <c r="AZJ105" s="228"/>
      <c r="AZK105" s="229"/>
      <c r="AZL105" s="99"/>
      <c r="AZM105" s="254"/>
      <c r="AZN105" s="235"/>
      <c r="AZO105" s="231"/>
      <c r="AZP105" s="231"/>
      <c r="AZQ105" s="235"/>
      <c r="AZR105" s="6"/>
      <c r="AZS105" s="6"/>
      <c r="AZT105" s="6"/>
      <c r="AZU105" s="246"/>
      <c r="AZV105" s="251"/>
      <c r="AZW105" s="257"/>
      <c r="AZX105" s="235"/>
      <c r="AZY105" s="235"/>
      <c r="AZZ105" s="235"/>
      <c r="BAA105" s="99"/>
      <c r="BAB105" s="235"/>
      <c r="BAC105" s="235"/>
      <c r="BAD105" s="235"/>
      <c r="BAE105" s="226"/>
      <c r="BAF105" s="248"/>
      <c r="BAG105" s="253"/>
      <c r="BAH105" s="228"/>
      <c r="BAI105" s="229"/>
      <c r="BAJ105" s="99"/>
      <c r="BAK105" s="254"/>
      <c r="BAL105" s="235"/>
      <c r="BAM105" s="231"/>
      <c r="BAN105" s="231"/>
      <c r="BAO105" s="235"/>
      <c r="BAP105" s="6"/>
      <c r="BAQ105" s="6"/>
      <c r="BAR105" s="6"/>
      <c r="BAS105" s="246"/>
      <c r="BAT105" s="251"/>
      <c r="BAU105" s="257"/>
      <c r="BAV105" s="235"/>
      <c r="BAW105" s="235"/>
      <c r="BAX105" s="235"/>
      <c r="BAY105" s="99"/>
      <c r="BAZ105" s="235"/>
      <c r="BBA105" s="235"/>
      <c r="BBB105" s="235"/>
      <c r="BBC105" s="226"/>
      <c r="BBD105" s="248"/>
      <c r="BBE105" s="253"/>
      <c r="BBF105" s="228"/>
      <c r="BBG105" s="229"/>
      <c r="BBH105" s="99"/>
      <c r="BBI105" s="254"/>
      <c r="BBJ105" s="235"/>
      <c r="BBK105" s="231"/>
      <c r="BBL105" s="231"/>
      <c r="BBM105" s="235"/>
      <c r="BBN105" s="6"/>
      <c r="BBO105" s="6"/>
      <c r="BBP105" s="6"/>
      <c r="BBQ105" s="246"/>
      <c r="BBR105" s="251"/>
      <c r="BBS105" s="257"/>
      <c r="BBT105" s="235"/>
      <c r="BBU105" s="235"/>
      <c r="BBV105" s="235"/>
      <c r="BBW105" s="99"/>
      <c r="BBX105" s="235"/>
      <c r="BBY105" s="235"/>
      <c r="BBZ105" s="235"/>
      <c r="BCA105" s="226"/>
      <c r="BCB105" s="248"/>
      <c r="BCC105" s="253"/>
      <c r="BCD105" s="228"/>
      <c r="BCE105" s="229"/>
      <c r="BCF105" s="99"/>
      <c r="BCG105" s="254"/>
      <c r="BCH105" s="235"/>
      <c r="BCI105" s="231"/>
      <c r="BCJ105" s="231"/>
      <c r="BCK105" s="235"/>
      <c r="BCL105" s="6"/>
      <c r="BCM105" s="6"/>
      <c r="BCN105" s="6"/>
      <c r="BCO105" s="246"/>
      <c r="BCP105" s="251"/>
      <c r="BCQ105" s="257"/>
      <c r="BCR105" s="235"/>
      <c r="BCS105" s="235"/>
      <c r="BCT105" s="235"/>
      <c r="BCU105" s="99"/>
      <c r="BCV105" s="235"/>
      <c r="BCW105" s="235"/>
      <c r="BCX105" s="235"/>
      <c r="BCY105" s="226"/>
      <c r="BCZ105" s="248"/>
      <c r="BDA105" s="253"/>
      <c r="BDB105" s="228"/>
      <c r="BDC105" s="229"/>
      <c r="BDD105" s="99"/>
      <c r="BDE105" s="254"/>
      <c r="BDF105" s="235"/>
      <c r="BDG105" s="231"/>
      <c r="BDH105" s="231"/>
      <c r="BDI105" s="235"/>
      <c r="BDJ105" s="6"/>
      <c r="BDK105" s="6"/>
      <c r="BDL105" s="6"/>
      <c r="BDM105" s="246"/>
      <c r="BDN105" s="251"/>
      <c r="BDO105" s="257"/>
      <c r="BDP105" s="235"/>
      <c r="BDQ105" s="235"/>
      <c r="BDR105" s="235"/>
      <c r="BDS105" s="99"/>
      <c r="BDT105" s="235"/>
      <c r="BDU105" s="235"/>
      <c r="BDV105" s="235"/>
      <c r="BDW105" s="226"/>
      <c r="BDX105" s="248"/>
      <c r="BDY105" s="253"/>
      <c r="BDZ105" s="228"/>
      <c r="BEA105" s="229"/>
      <c r="BEB105" s="99"/>
      <c r="BEC105" s="254"/>
      <c r="BED105" s="235"/>
      <c r="BEE105" s="231"/>
      <c r="BEF105" s="231"/>
      <c r="BEG105" s="235"/>
      <c r="BEH105" s="6"/>
      <c r="BEI105" s="6"/>
      <c r="BEJ105" s="6"/>
      <c r="BEK105" s="246"/>
      <c r="BEL105" s="251"/>
      <c r="BEM105" s="257"/>
      <c r="BEN105" s="235"/>
      <c r="BEO105" s="235"/>
      <c r="BEP105" s="235"/>
      <c r="BEQ105" s="99"/>
      <c r="BER105" s="235"/>
      <c r="BES105" s="235"/>
      <c r="BET105" s="235"/>
      <c r="BEU105" s="226"/>
      <c r="BEV105" s="248"/>
      <c r="BEW105" s="253"/>
      <c r="BEX105" s="228"/>
      <c r="BEY105" s="229"/>
      <c r="BEZ105" s="99"/>
      <c r="BFA105" s="254"/>
      <c r="BFB105" s="235"/>
      <c r="BFC105" s="231"/>
      <c r="BFD105" s="231"/>
      <c r="BFE105" s="235"/>
      <c r="BFF105" s="6"/>
      <c r="BFG105" s="6"/>
      <c r="BFH105" s="6"/>
      <c r="BFI105" s="246"/>
      <c r="BFJ105" s="251"/>
      <c r="BFK105" s="257"/>
      <c r="BFL105" s="235"/>
      <c r="BFM105" s="235"/>
      <c r="BFN105" s="235"/>
      <c r="BFO105" s="99"/>
      <c r="BFP105" s="235"/>
      <c r="BFQ105" s="235"/>
      <c r="BFR105" s="235"/>
      <c r="BFS105" s="226"/>
      <c r="BFT105" s="248"/>
      <c r="BFU105" s="253"/>
      <c r="BFV105" s="228"/>
      <c r="BFW105" s="229"/>
      <c r="BFX105" s="99"/>
      <c r="BFY105" s="254"/>
      <c r="BFZ105" s="235"/>
      <c r="BGA105" s="231"/>
      <c r="BGB105" s="231"/>
      <c r="BGC105" s="235"/>
      <c r="BGD105" s="6"/>
      <c r="BGE105" s="6"/>
      <c r="BGF105" s="6"/>
      <c r="BGG105" s="246"/>
      <c r="BGH105" s="251"/>
      <c r="BGI105" s="257"/>
      <c r="BGJ105" s="235"/>
      <c r="BGK105" s="235"/>
      <c r="BGL105" s="235"/>
      <c r="BGM105" s="99"/>
      <c r="BGN105" s="235"/>
      <c r="BGO105" s="235"/>
      <c r="BGP105" s="235"/>
      <c r="BGQ105" s="226"/>
      <c r="BGR105" s="248"/>
      <c r="BGS105" s="253"/>
      <c r="BGT105" s="228"/>
      <c r="BGU105" s="229"/>
      <c r="BGV105" s="99"/>
      <c r="BGW105" s="254"/>
      <c r="BGX105" s="235"/>
      <c r="BGY105" s="231"/>
      <c r="BGZ105" s="231"/>
      <c r="BHA105" s="235"/>
      <c r="BHB105" s="6"/>
      <c r="BHC105" s="6"/>
      <c r="BHD105" s="6"/>
      <c r="BHE105" s="246"/>
      <c r="BHF105" s="251"/>
      <c r="BHG105" s="257"/>
      <c r="BHH105" s="235"/>
      <c r="BHI105" s="235"/>
      <c r="BHJ105" s="235"/>
      <c r="BHK105" s="99"/>
      <c r="BHL105" s="235"/>
      <c r="BHM105" s="235"/>
      <c r="BHN105" s="235"/>
      <c r="BHO105" s="226"/>
      <c r="BHP105" s="248"/>
      <c r="BHQ105" s="253"/>
      <c r="BHR105" s="228"/>
      <c r="BHS105" s="229"/>
      <c r="BHT105" s="99"/>
      <c r="BHU105" s="254"/>
      <c r="BHV105" s="235"/>
      <c r="BHW105" s="231"/>
      <c r="BHX105" s="231"/>
      <c r="BHY105" s="235"/>
      <c r="BHZ105" s="6"/>
      <c r="BIA105" s="6"/>
      <c r="BIB105" s="6"/>
      <c r="BIC105" s="246"/>
      <c r="BID105" s="251"/>
      <c r="BIE105" s="257"/>
      <c r="BIF105" s="235"/>
      <c r="BIG105" s="235"/>
      <c r="BIH105" s="235"/>
      <c r="BII105" s="99"/>
      <c r="BIJ105" s="235"/>
      <c r="BIK105" s="235"/>
      <c r="BIL105" s="235"/>
      <c r="BIM105" s="226"/>
      <c r="BIN105" s="248"/>
      <c r="BIO105" s="253"/>
      <c r="BIP105" s="228"/>
      <c r="BIQ105" s="229"/>
      <c r="BIR105" s="99"/>
      <c r="BIS105" s="254"/>
      <c r="BIT105" s="235"/>
      <c r="BIU105" s="231"/>
      <c r="BIV105" s="231"/>
      <c r="BIW105" s="235"/>
      <c r="BIX105" s="6"/>
      <c r="BIY105" s="6"/>
      <c r="BIZ105" s="6"/>
      <c r="BJA105" s="246"/>
      <c r="BJB105" s="251"/>
      <c r="BJC105" s="257"/>
      <c r="BJD105" s="235"/>
      <c r="BJE105" s="235"/>
      <c r="BJF105" s="235"/>
      <c r="BJG105" s="99"/>
      <c r="BJH105" s="235"/>
      <c r="BJI105" s="235"/>
      <c r="BJJ105" s="235"/>
      <c r="BJK105" s="226"/>
      <c r="BJL105" s="248"/>
      <c r="BJM105" s="253"/>
      <c r="BJN105" s="228"/>
      <c r="BJO105" s="229"/>
      <c r="BJP105" s="99"/>
      <c r="BJQ105" s="254"/>
      <c r="BJR105" s="235"/>
      <c r="BJS105" s="231"/>
      <c r="BJT105" s="231"/>
      <c r="BJU105" s="235"/>
      <c r="BJV105" s="6"/>
      <c r="BJW105" s="6"/>
      <c r="BJX105" s="6"/>
      <c r="BJY105" s="246"/>
      <c r="BJZ105" s="251"/>
      <c r="BKA105" s="257"/>
      <c r="BKB105" s="235"/>
      <c r="BKC105" s="235"/>
      <c r="BKD105" s="235"/>
      <c r="BKE105" s="99"/>
      <c r="BKF105" s="235"/>
      <c r="BKG105" s="235"/>
      <c r="BKH105" s="235"/>
      <c r="BKI105" s="226"/>
      <c r="BKJ105" s="248"/>
      <c r="BKK105" s="253"/>
      <c r="BKL105" s="228"/>
      <c r="BKM105" s="229"/>
      <c r="BKN105" s="99"/>
      <c r="BKO105" s="254"/>
      <c r="BKP105" s="235"/>
      <c r="BKQ105" s="231"/>
      <c r="BKR105" s="231"/>
      <c r="BKS105" s="235"/>
      <c r="BKT105" s="6"/>
      <c r="BKU105" s="6"/>
      <c r="BKV105" s="6"/>
      <c r="BKW105" s="246"/>
      <c r="BKX105" s="251"/>
      <c r="BKY105" s="257"/>
      <c r="BKZ105" s="235"/>
      <c r="BLA105" s="235"/>
      <c r="BLB105" s="235"/>
      <c r="BLC105" s="99"/>
      <c r="BLD105" s="235"/>
      <c r="BLE105" s="235"/>
      <c r="BLF105" s="235"/>
      <c r="BLG105" s="226"/>
      <c r="BLH105" s="248"/>
      <c r="BLI105" s="253"/>
      <c r="BLJ105" s="228"/>
      <c r="BLK105" s="229"/>
      <c r="BLL105" s="99"/>
      <c r="BLM105" s="254"/>
      <c r="BLN105" s="235"/>
      <c r="BLO105" s="231"/>
      <c r="BLP105" s="231"/>
      <c r="BLQ105" s="235"/>
      <c r="BLR105" s="6"/>
      <c r="BLS105" s="6"/>
      <c r="BLT105" s="6"/>
      <c r="BLU105" s="246"/>
      <c r="BLV105" s="251"/>
      <c r="BLW105" s="257"/>
      <c r="BLX105" s="235"/>
      <c r="BLY105" s="235"/>
      <c r="BLZ105" s="235"/>
      <c r="BMA105" s="99"/>
      <c r="BMB105" s="235"/>
      <c r="BMC105" s="235"/>
      <c r="BMD105" s="235"/>
      <c r="BME105" s="226"/>
      <c r="BMF105" s="248"/>
      <c r="BMG105" s="253"/>
      <c r="BMH105" s="228"/>
      <c r="BMI105" s="229"/>
      <c r="BMJ105" s="99"/>
      <c r="BMK105" s="254"/>
      <c r="BML105" s="235"/>
      <c r="BMM105" s="231"/>
      <c r="BMN105" s="231"/>
      <c r="BMO105" s="235"/>
      <c r="BMP105" s="6"/>
      <c r="BMQ105" s="6"/>
      <c r="BMR105" s="6"/>
      <c r="BMS105" s="246"/>
      <c r="BMT105" s="251"/>
      <c r="BMU105" s="257"/>
      <c r="BMV105" s="235"/>
      <c r="BMW105" s="235"/>
      <c r="BMX105" s="235"/>
      <c r="BMY105" s="99"/>
      <c r="BMZ105" s="235"/>
      <c r="BNA105" s="235"/>
      <c r="BNB105" s="235"/>
      <c r="BNC105" s="226"/>
      <c r="BND105" s="248"/>
      <c r="BNE105" s="253"/>
      <c r="BNF105" s="228"/>
      <c r="BNG105" s="229"/>
      <c r="BNH105" s="99"/>
      <c r="BNI105" s="254"/>
      <c r="BNJ105" s="235"/>
      <c r="BNK105" s="231"/>
      <c r="BNL105" s="231"/>
      <c r="BNM105" s="235"/>
      <c r="BNN105" s="6"/>
      <c r="BNO105" s="6"/>
      <c r="BNP105" s="6"/>
      <c r="BNQ105" s="246"/>
      <c r="BNR105" s="251"/>
      <c r="BNS105" s="257"/>
      <c r="BNT105" s="235"/>
      <c r="BNU105" s="235"/>
      <c r="BNV105" s="235"/>
      <c r="BNW105" s="99"/>
      <c r="BNX105" s="235"/>
      <c r="BNY105" s="235"/>
      <c r="BNZ105" s="235"/>
      <c r="BOA105" s="226"/>
      <c r="BOB105" s="248"/>
      <c r="BOC105" s="253"/>
      <c r="BOD105" s="228"/>
      <c r="BOE105" s="229"/>
      <c r="BOF105" s="99"/>
      <c r="BOG105" s="254"/>
      <c r="BOH105" s="235"/>
      <c r="BOI105" s="231"/>
      <c r="BOJ105" s="231"/>
      <c r="BOK105" s="235"/>
      <c r="BOL105" s="6"/>
      <c r="BOM105" s="6"/>
      <c r="BON105" s="6"/>
      <c r="BOO105" s="246"/>
      <c r="BOP105" s="251"/>
      <c r="BOQ105" s="257"/>
      <c r="BOR105" s="235"/>
      <c r="BOS105" s="235"/>
      <c r="BOT105" s="235"/>
      <c r="BOU105" s="99"/>
      <c r="BOV105" s="235"/>
      <c r="BOW105" s="235"/>
      <c r="BOX105" s="235"/>
      <c r="BOY105" s="226"/>
      <c r="BOZ105" s="248"/>
      <c r="BPA105" s="253"/>
      <c r="BPB105" s="228"/>
      <c r="BPC105" s="229"/>
      <c r="BPD105" s="99"/>
      <c r="BPE105" s="254"/>
      <c r="BPF105" s="235"/>
      <c r="BPG105" s="231"/>
      <c r="BPH105" s="231"/>
      <c r="BPI105" s="235"/>
      <c r="BPJ105" s="6"/>
      <c r="BPK105" s="6"/>
      <c r="BPL105" s="6"/>
      <c r="BPM105" s="246"/>
      <c r="BPN105" s="251"/>
      <c r="BPO105" s="257"/>
      <c r="BPP105" s="235"/>
      <c r="BPQ105" s="235"/>
      <c r="BPR105" s="235"/>
      <c r="BPS105" s="99"/>
      <c r="BPT105" s="235"/>
      <c r="BPU105" s="235"/>
      <c r="BPV105" s="235"/>
      <c r="BPW105" s="226"/>
      <c r="BPX105" s="248"/>
      <c r="BPY105" s="253"/>
      <c r="BPZ105" s="228"/>
      <c r="BQA105" s="229"/>
      <c r="BQB105" s="99"/>
      <c r="BQC105" s="254"/>
      <c r="BQD105" s="235"/>
      <c r="BQE105" s="231"/>
      <c r="BQF105" s="231"/>
      <c r="BQG105" s="235"/>
      <c r="BQH105" s="6"/>
      <c r="BQI105" s="6"/>
      <c r="BQJ105" s="6"/>
      <c r="BQK105" s="246"/>
      <c r="BQL105" s="251"/>
      <c r="BQM105" s="257"/>
      <c r="BQN105" s="235"/>
      <c r="BQO105" s="235"/>
      <c r="BQP105" s="235"/>
      <c r="BQQ105" s="99"/>
      <c r="BQR105" s="235"/>
      <c r="BQS105" s="235"/>
      <c r="BQT105" s="235"/>
      <c r="BQU105" s="226"/>
      <c r="BQV105" s="248"/>
      <c r="BQW105" s="253"/>
      <c r="BQX105" s="228"/>
      <c r="BQY105" s="229"/>
      <c r="BQZ105" s="99"/>
      <c r="BRA105" s="254"/>
      <c r="BRB105" s="235"/>
      <c r="BRC105" s="231"/>
      <c r="BRD105" s="231"/>
      <c r="BRE105" s="235"/>
      <c r="BRF105" s="6"/>
      <c r="BRG105" s="6"/>
      <c r="BRH105" s="6"/>
      <c r="BRI105" s="246"/>
      <c r="BRJ105" s="251"/>
      <c r="BRK105" s="257"/>
      <c r="BRL105" s="235"/>
      <c r="BRM105" s="235"/>
      <c r="BRN105" s="235"/>
      <c r="BRO105" s="99"/>
      <c r="BRP105" s="235"/>
      <c r="BRQ105" s="235"/>
      <c r="BRR105" s="235"/>
      <c r="BRS105" s="226"/>
      <c r="BRT105" s="248"/>
      <c r="BRU105" s="253"/>
      <c r="BRV105" s="228"/>
      <c r="BRW105" s="229"/>
      <c r="BRX105" s="99"/>
      <c r="BRY105" s="254"/>
      <c r="BRZ105" s="235"/>
      <c r="BSA105" s="231"/>
      <c r="BSB105" s="231"/>
      <c r="BSC105" s="235"/>
      <c r="BSD105" s="6"/>
      <c r="BSE105" s="6"/>
      <c r="BSF105" s="6"/>
      <c r="BSG105" s="246"/>
      <c r="BSH105" s="251"/>
      <c r="BSI105" s="257"/>
      <c r="BSJ105" s="235"/>
      <c r="BSK105" s="235"/>
      <c r="BSL105" s="235"/>
      <c r="BSM105" s="99"/>
      <c r="BSN105" s="235"/>
      <c r="BSO105" s="235"/>
      <c r="BSP105" s="235"/>
      <c r="BSQ105" s="226"/>
      <c r="BSR105" s="248"/>
      <c r="BSS105" s="253"/>
      <c r="BST105" s="228"/>
      <c r="BSU105" s="229"/>
      <c r="BSV105" s="99"/>
      <c r="BSW105" s="254"/>
      <c r="BSX105" s="235"/>
      <c r="BSY105" s="231"/>
      <c r="BSZ105" s="231"/>
      <c r="BTA105" s="235"/>
      <c r="BTB105" s="6"/>
      <c r="BTC105" s="6"/>
      <c r="BTD105" s="6"/>
      <c r="BTE105" s="246"/>
      <c r="BTF105" s="251"/>
      <c r="BTG105" s="257"/>
      <c r="BTH105" s="235"/>
      <c r="BTI105" s="235"/>
      <c r="BTJ105" s="235"/>
      <c r="BTK105" s="99"/>
      <c r="BTL105" s="235"/>
      <c r="BTM105" s="235"/>
      <c r="BTN105" s="235"/>
      <c r="BTO105" s="226"/>
      <c r="BTP105" s="248"/>
      <c r="BTQ105" s="253"/>
      <c r="BTR105" s="228"/>
      <c r="BTS105" s="229"/>
      <c r="BTT105" s="99"/>
      <c r="BTU105" s="254"/>
      <c r="BTV105" s="235"/>
      <c r="BTW105" s="231"/>
      <c r="BTX105" s="231"/>
      <c r="BTY105" s="235"/>
      <c r="BTZ105" s="6"/>
      <c r="BUA105" s="6"/>
      <c r="BUB105" s="6"/>
      <c r="BUC105" s="246"/>
      <c r="BUD105" s="251"/>
      <c r="BUE105" s="257"/>
      <c r="BUF105" s="235"/>
      <c r="BUG105" s="235"/>
      <c r="BUH105" s="235"/>
      <c r="BUI105" s="99"/>
      <c r="BUJ105" s="235"/>
      <c r="BUK105" s="235"/>
      <c r="BUL105" s="235"/>
      <c r="BUM105" s="226"/>
      <c r="BUN105" s="248"/>
      <c r="BUO105" s="253"/>
      <c r="BUP105" s="228"/>
      <c r="BUQ105" s="229"/>
      <c r="BUR105" s="99"/>
      <c r="BUS105" s="254"/>
      <c r="BUT105" s="235"/>
      <c r="BUU105" s="231"/>
      <c r="BUV105" s="231"/>
      <c r="BUW105" s="235"/>
      <c r="BUX105" s="6"/>
      <c r="BUY105" s="6"/>
      <c r="BUZ105" s="6"/>
      <c r="BVA105" s="246"/>
      <c r="BVB105" s="251"/>
      <c r="BVC105" s="257"/>
      <c r="BVD105" s="235"/>
      <c r="BVE105" s="235"/>
      <c r="BVF105" s="235"/>
      <c r="BVG105" s="99"/>
      <c r="BVH105" s="235"/>
      <c r="BVI105" s="235"/>
      <c r="BVJ105" s="235"/>
      <c r="BVK105" s="226"/>
      <c r="BVL105" s="248"/>
      <c r="BVM105" s="253"/>
      <c r="BVN105" s="228"/>
      <c r="BVO105" s="229"/>
      <c r="BVP105" s="99"/>
      <c r="BVQ105" s="254"/>
      <c r="BVR105" s="235"/>
      <c r="BVS105" s="231"/>
      <c r="BVT105" s="231"/>
      <c r="BVU105" s="235"/>
      <c r="BVV105" s="6"/>
      <c r="BVW105" s="6"/>
      <c r="BVX105" s="6"/>
      <c r="BVY105" s="246"/>
      <c r="BVZ105" s="251"/>
      <c r="BWA105" s="257"/>
      <c r="BWB105" s="235"/>
      <c r="BWC105" s="235"/>
      <c r="BWD105" s="235"/>
      <c r="BWE105" s="99"/>
      <c r="BWF105" s="235"/>
      <c r="BWG105" s="235"/>
      <c r="BWH105" s="235"/>
      <c r="BWI105" s="226"/>
      <c r="BWJ105" s="248"/>
      <c r="BWK105" s="253"/>
      <c r="BWL105" s="228"/>
      <c r="BWM105" s="229"/>
      <c r="BWN105" s="99"/>
      <c r="BWO105" s="254"/>
      <c r="BWP105" s="235"/>
      <c r="BWQ105" s="231"/>
      <c r="BWR105" s="231"/>
      <c r="BWS105" s="235"/>
      <c r="BWT105" s="6"/>
      <c r="BWU105" s="6"/>
      <c r="BWV105" s="6"/>
      <c r="BWW105" s="246"/>
      <c r="BWX105" s="251"/>
      <c r="BWY105" s="257"/>
      <c r="BWZ105" s="235"/>
      <c r="BXA105" s="235"/>
      <c r="BXB105" s="235"/>
      <c r="BXC105" s="99"/>
      <c r="BXD105" s="235"/>
      <c r="BXE105" s="235"/>
      <c r="BXF105" s="235"/>
      <c r="BXG105" s="226"/>
      <c r="BXH105" s="248"/>
      <c r="BXI105" s="253"/>
      <c r="BXJ105" s="228"/>
      <c r="BXK105" s="229"/>
      <c r="BXL105" s="99"/>
      <c r="BXM105" s="254"/>
      <c r="BXN105" s="235"/>
      <c r="BXO105" s="231"/>
      <c r="BXP105" s="231"/>
      <c r="BXQ105" s="235"/>
      <c r="BXR105" s="6"/>
      <c r="BXS105" s="6"/>
      <c r="BXT105" s="6"/>
      <c r="BXU105" s="246"/>
      <c r="BXV105" s="251"/>
      <c r="BXW105" s="257"/>
      <c r="BXX105" s="235"/>
      <c r="BXY105" s="235"/>
      <c r="BXZ105" s="235"/>
      <c r="BYA105" s="99"/>
      <c r="BYB105" s="235"/>
      <c r="BYC105" s="235"/>
      <c r="BYD105" s="235"/>
      <c r="BYE105" s="226"/>
      <c r="BYF105" s="248"/>
      <c r="BYG105" s="253"/>
      <c r="BYH105" s="228"/>
      <c r="BYI105" s="229"/>
      <c r="BYJ105" s="99"/>
      <c r="BYK105" s="254"/>
      <c r="BYL105" s="235"/>
      <c r="BYM105" s="231"/>
      <c r="BYN105" s="231"/>
      <c r="BYO105" s="235"/>
      <c r="BYP105" s="6"/>
      <c r="BYQ105" s="6"/>
      <c r="BYR105" s="6"/>
      <c r="BYS105" s="246"/>
      <c r="BYT105" s="251"/>
      <c r="BYU105" s="257"/>
      <c r="BYV105" s="235"/>
      <c r="BYW105" s="235"/>
      <c r="BYX105" s="235"/>
      <c r="BYY105" s="99"/>
      <c r="BYZ105" s="235"/>
      <c r="BZA105" s="235"/>
      <c r="BZB105" s="235"/>
      <c r="BZC105" s="226"/>
      <c r="BZD105" s="248"/>
      <c r="BZE105" s="253"/>
      <c r="BZF105" s="228"/>
      <c r="BZG105" s="229"/>
      <c r="BZH105" s="99"/>
      <c r="BZI105" s="254"/>
      <c r="BZJ105" s="235"/>
      <c r="BZK105" s="231"/>
      <c r="BZL105" s="231"/>
      <c r="BZM105" s="235"/>
      <c r="BZN105" s="6"/>
      <c r="BZO105" s="6"/>
      <c r="BZP105" s="6"/>
      <c r="BZQ105" s="246"/>
      <c r="BZR105" s="251"/>
      <c r="BZS105" s="257"/>
      <c r="BZT105" s="235"/>
      <c r="BZU105" s="235"/>
      <c r="BZV105" s="235"/>
      <c r="BZW105" s="99"/>
      <c r="BZX105" s="235"/>
      <c r="BZY105" s="235"/>
      <c r="BZZ105" s="235"/>
      <c r="CAA105" s="226"/>
      <c r="CAB105" s="248"/>
      <c r="CAC105" s="253"/>
      <c r="CAD105" s="228"/>
      <c r="CAE105" s="229"/>
      <c r="CAF105" s="99"/>
      <c r="CAG105" s="254"/>
      <c r="CAH105" s="235"/>
      <c r="CAI105" s="231"/>
      <c r="CAJ105" s="231"/>
      <c r="CAK105" s="235"/>
      <c r="CAL105" s="6"/>
      <c r="CAM105" s="6"/>
      <c r="CAN105" s="6"/>
      <c r="CAO105" s="246"/>
      <c r="CAP105" s="251"/>
      <c r="CAQ105" s="257"/>
      <c r="CAR105" s="235"/>
      <c r="CAS105" s="235"/>
      <c r="CAT105" s="235"/>
      <c r="CAU105" s="99"/>
      <c r="CAV105" s="235"/>
      <c r="CAW105" s="235"/>
      <c r="CAX105" s="235"/>
      <c r="CAY105" s="226"/>
      <c r="CAZ105" s="248"/>
      <c r="CBA105" s="253"/>
      <c r="CBB105" s="228"/>
      <c r="CBC105" s="229"/>
      <c r="CBD105" s="99"/>
      <c r="CBE105" s="254"/>
      <c r="CBF105" s="235"/>
      <c r="CBG105" s="231"/>
      <c r="CBH105" s="231"/>
      <c r="CBI105" s="235"/>
      <c r="CBJ105" s="6"/>
      <c r="CBK105" s="6"/>
      <c r="CBL105" s="6"/>
      <c r="CBM105" s="246"/>
      <c r="CBN105" s="251"/>
      <c r="CBO105" s="257"/>
      <c r="CBP105" s="235"/>
      <c r="CBQ105" s="235"/>
      <c r="CBR105" s="235"/>
      <c r="CBS105" s="99"/>
      <c r="CBT105" s="235"/>
      <c r="CBU105" s="235"/>
      <c r="CBV105" s="235"/>
      <c r="CBW105" s="226"/>
      <c r="CBX105" s="248"/>
      <c r="CBY105" s="253"/>
      <c r="CBZ105" s="228"/>
      <c r="CCA105" s="229"/>
      <c r="CCB105" s="99"/>
      <c r="CCC105" s="254"/>
      <c r="CCD105" s="235"/>
      <c r="CCE105" s="231"/>
      <c r="CCF105" s="231"/>
      <c r="CCG105" s="235"/>
      <c r="CCH105" s="6"/>
      <c r="CCI105" s="6"/>
      <c r="CCJ105" s="6"/>
      <c r="CCK105" s="246"/>
      <c r="CCL105" s="251"/>
      <c r="CCM105" s="257"/>
      <c r="CCN105" s="235"/>
      <c r="CCO105" s="235"/>
      <c r="CCP105" s="235"/>
      <c r="CCQ105" s="99"/>
      <c r="CCR105" s="235"/>
      <c r="CCS105" s="235"/>
      <c r="CCT105" s="235"/>
      <c r="CCU105" s="226"/>
      <c r="CCV105" s="248"/>
      <c r="CCW105" s="253"/>
      <c r="CCX105" s="228"/>
      <c r="CCY105" s="229"/>
      <c r="CCZ105" s="99"/>
      <c r="CDA105" s="254"/>
      <c r="CDB105" s="235"/>
      <c r="CDC105" s="231"/>
      <c r="CDD105" s="231"/>
      <c r="CDE105" s="235"/>
      <c r="CDF105" s="6"/>
      <c r="CDG105" s="6"/>
      <c r="CDH105" s="6"/>
      <c r="CDI105" s="246"/>
      <c r="CDJ105" s="251"/>
      <c r="CDK105" s="257"/>
      <c r="CDL105" s="235"/>
      <c r="CDM105" s="235"/>
      <c r="CDN105" s="235"/>
      <c r="CDO105" s="99"/>
      <c r="CDP105" s="235"/>
      <c r="CDQ105" s="235"/>
      <c r="CDR105" s="235"/>
      <c r="CDS105" s="226"/>
      <c r="CDT105" s="248"/>
      <c r="CDU105" s="253"/>
      <c r="CDV105" s="228"/>
      <c r="CDW105" s="229"/>
      <c r="CDX105" s="99"/>
      <c r="CDY105" s="254"/>
      <c r="CDZ105" s="235"/>
      <c r="CEA105" s="231"/>
      <c r="CEB105" s="231"/>
      <c r="CEC105" s="235"/>
      <c r="CED105" s="6"/>
      <c r="CEE105" s="6"/>
      <c r="CEF105" s="6"/>
      <c r="CEG105" s="246"/>
      <c r="CEH105" s="251"/>
      <c r="CEI105" s="257"/>
      <c r="CEJ105" s="235"/>
      <c r="CEK105" s="235"/>
      <c r="CEL105" s="235"/>
      <c r="CEM105" s="99"/>
      <c r="CEN105" s="235"/>
      <c r="CEO105" s="235"/>
      <c r="CEP105" s="235"/>
      <c r="CEQ105" s="226"/>
      <c r="CER105" s="248"/>
      <c r="CES105" s="253"/>
      <c r="CET105" s="228"/>
      <c r="CEU105" s="229"/>
      <c r="CEV105" s="99"/>
      <c r="CEW105" s="254"/>
      <c r="CEX105" s="235"/>
      <c r="CEY105" s="231"/>
      <c r="CEZ105" s="231"/>
      <c r="CFA105" s="235"/>
      <c r="CFB105" s="6"/>
      <c r="CFC105" s="6"/>
      <c r="CFD105" s="6"/>
      <c r="CFE105" s="246"/>
      <c r="CFF105" s="251"/>
      <c r="CFG105" s="257"/>
      <c r="CFH105" s="235"/>
      <c r="CFI105" s="235"/>
      <c r="CFJ105" s="235"/>
      <c r="CFK105" s="99"/>
      <c r="CFL105" s="235"/>
      <c r="CFM105" s="235"/>
      <c r="CFN105" s="235"/>
      <c r="CFO105" s="226"/>
      <c r="CFP105" s="248"/>
      <c r="CFQ105" s="253"/>
      <c r="CFR105" s="228"/>
      <c r="CFS105" s="229"/>
      <c r="CFT105" s="99"/>
      <c r="CFU105" s="254"/>
      <c r="CFV105" s="235"/>
      <c r="CFW105" s="231"/>
      <c r="CFX105" s="231"/>
      <c r="CFY105" s="235"/>
      <c r="CFZ105" s="6"/>
      <c r="CGA105" s="6"/>
      <c r="CGB105" s="6"/>
      <c r="CGC105" s="246"/>
      <c r="CGD105" s="251"/>
      <c r="CGE105" s="257"/>
      <c r="CGF105" s="235"/>
      <c r="CGG105" s="235"/>
      <c r="CGH105" s="235"/>
      <c r="CGI105" s="99"/>
      <c r="CGJ105" s="235"/>
      <c r="CGK105" s="235"/>
      <c r="CGL105" s="235"/>
      <c r="CGM105" s="226"/>
      <c r="CGN105" s="248"/>
      <c r="CGO105" s="253"/>
      <c r="CGP105" s="228"/>
      <c r="CGQ105" s="229"/>
      <c r="CGR105" s="99"/>
      <c r="CGS105" s="254"/>
      <c r="CGT105" s="235"/>
      <c r="CGU105" s="231"/>
      <c r="CGV105" s="231"/>
      <c r="CGW105" s="235"/>
      <c r="CGX105" s="6"/>
      <c r="CGY105" s="6"/>
      <c r="CGZ105" s="6"/>
      <c r="CHA105" s="246"/>
      <c r="CHB105" s="251"/>
      <c r="CHC105" s="257"/>
      <c r="CHD105" s="235"/>
      <c r="CHE105" s="235"/>
      <c r="CHF105" s="235"/>
      <c r="CHG105" s="99"/>
      <c r="CHH105" s="235"/>
      <c r="CHI105" s="235"/>
      <c r="CHJ105" s="235"/>
      <c r="CHK105" s="226"/>
      <c r="CHL105" s="248"/>
      <c r="CHM105" s="253"/>
      <c r="CHN105" s="228"/>
      <c r="CHO105" s="229"/>
      <c r="CHP105" s="99"/>
      <c r="CHQ105" s="254"/>
      <c r="CHR105" s="235"/>
      <c r="CHS105" s="231"/>
      <c r="CHT105" s="231"/>
      <c r="CHU105" s="235"/>
      <c r="CHV105" s="6"/>
      <c r="CHW105" s="6"/>
      <c r="CHX105" s="6"/>
      <c r="CHY105" s="246"/>
      <c r="CHZ105" s="251"/>
      <c r="CIA105" s="257"/>
      <c r="CIB105" s="235"/>
      <c r="CIC105" s="235"/>
      <c r="CID105" s="235"/>
      <c r="CIE105" s="99"/>
      <c r="CIF105" s="235"/>
      <c r="CIG105" s="235"/>
      <c r="CIH105" s="235"/>
      <c r="CII105" s="226"/>
      <c r="CIJ105" s="248"/>
      <c r="CIK105" s="253"/>
      <c r="CIL105" s="228"/>
      <c r="CIM105" s="229"/>
      <c r="CIN105" s="99"/>
      <c r="CIO105" s="254"/>
      <c r="CIP105" s="235"/>
      <c r="CIQ105" s="231"/>
      <c r="CIR105" s="231"/>
      <c r="CIS105" s="235"/>
      <c r="CIT105" s="6"/>
      <c r="CIU105" s="6"/>
      <c r="CIV105" s="6"/>
      <c r="CIW105" s="246"/>
      <c r="CIX105" s="251"/>
      <c r="CIY105" s="257"/>
      <c r="CIZ105" s="235"/>
      <c r="CJA105" s="235"/>
      <c r="CJB105" s="235"/>
      <c r="CJC105" s="99"/>
      <c r="CJD105" s="235"/>
      <c r="CJE105" s="235"/>
      <c r="CJF105" s="235"/>
      <c r="CJG105" s="226"/>
      <c r="CJH105" s="248"/>
      <c r="CJI105" s="253"/>
      <c r="CJJ105" s="228"/>
      <c r="CJK105" s="229"/>
      <c r="CJL105" s="99"/>
      <c r="CJM105" s="254"/>
      <c r="CJN105" s="235"/>
      <c r="CJO105" s="231"/>
      <c r="CJP105" s="231"/>
      <c r="CJQ105" s="235"/>
      <c r="CJR105" s="6"/>
      <c r="CJS105" s="6"/>
      <c r="CJT105" s="6"/>
      <c r="CJU105" s="246"/>
      <c r="CJV105" s="251"/>
      <c r="CJW105" s="257"/>
      <c r="CJX105" s="235"/>
      <c r="CJY105" s="235"/>
      <c r="CJZ105" s="235"/>
      <c r="CKA105" s="99"/>
      <c r="CKB105" s="235"/>
      <c r="CKC105" s="235"/>
      <c r="CKD105" s="235"/>
      <c r="CKE105" s="226"/>
      <c r="CKF105" s="248"/>
      <c r="CKG105" s="253"/>
      <c r="CKH105" s="228"/>
      <c r="CKI105" s="229"/>
      <c r="CKJ105" s="99"/>
      <c r="CKK105" s="254"/>
      <c r="CKL105" s="235"/>
      <c r="CKM105" s="231"/>
      <c r="CKN105" s="231"/>
      <c r="CKO105" s="235"/>
      <c r="CKP105" s="6"/>
      <c r="CKQ105" s="6"/>
      <c r="CKR105" s="6"/>
      <c r="CKS105" s="246"/>
      <c r="CKT105" s="251"/>
      <c r="CKU105" s="257"/>
      <c r="CKV105" s="235"/>
      <c r="CKW105" s="235"/>
      <c r="CKX105" s="235"/>
      <c r="CKY105" s="99"/>
      <c r="CKZ105" s="235"/>
      <c r="CLA105" s="235"/>
      <c r="CLB105" s="235"/>
      <c r="CLC105" s="226"/>
      <c r="CLD105" s="248"/>
      <c r="CLE105" s="253"/>
      <c r="CLF105" s="228"/>
      <c r="CLG105" s="229"/>
      <c r="CLH105" s="99"/>
      <c r="CLI105" s="254"/>
      <c r="CLJ105" s="235"/>
      <c r="CLK105" s="231"/>
      <c r="CLL105" s="231"/>
      <c r="CLM105" s="235"/>
      <c r="CLN105" s="6"/>
      <c r="CLO105" s="6"/>
      <c r="CLP105" s="6"/>
      <c r="CLQ105" s="246"/>
      <c r="CLR105" s="251"/>
      <c r="CLS105" s="257"/>
      <c r="CLT105" s="235"/>
      <c r="CLU105" s="235"/>
      <c r="CLV105" s="235"/>
      <c r="CLW105" s="99"/>
      <c r="CLX105" s="235"/>
      <c r="CLY105" s="235"/>
      <c r="CLZ105" s="235"/>
      <c r="CMA105" s="226"/>
      <c r="CMB105" s="248"/>
      <c r="CMC105" s="253"/>
      <c r="CMD105" s="228"/>
      <c r="CME105" s="229"/>
      <c r="CMF105" s="99"/>
      <c r="CMG105" s="254"/>
      <c r="CMH105" s="235"/>
      <c r="CMI105" s="231"/>
      <c r="CMJ105" s="231"/>
      <c r="CMK105" s="235"/>
      <c r="CML105" s="6"/>
      <c r="CMM105" s="6"/>
      <c r="CMN105" s="6"/>
      <c r="CMO105" s="246"/>
      <c r="CMP105" s="251"/>
      <c r="CMQ105" s="257"/>
      <c r="CMR105" s="235"/>
      <c r="CMS105" s="235"/>
      <c r="CMT105" s="235"/>
      <c r="CMU105" s="99"/>
      <c r="CMV105" s="235"/>
      <c r="CMW105" s="235"/>
      <c r="CMX105" s="235"/>
      <c r="CMY105" s="226"/>
      <c r="CMZ105" s="248"/>
      <c r="CNA105" s="253"/>
      <c r="CNB105" s="228"/>
      <c r="CNC105" s="229"/>
      <c r="CND105" s="99"/>
      <c r="CNE105" s="254"/>
      <c r="CNF105" s="235"/>
      <c r="CNG105" s="231"/>
      <c r="CNH105" s="231"/>
      <c r="CNI105" s="235"/>
      <c r="CNJ105" s="6"/>
      <c r="CNK105" s="6"/>
      <c r="CNL105" s="6"/>
      <c r="CNM105" s="246"/>
      <c r="CNN105" s="251"/>
      <c r="CNO105" s="257"/>
      <c r="CNP105" s="235"/>
      <c r="CNQ105" s="235"/>
      <c r="CNR105" s="235"/>
      <c r="CNS105" s="99"/>
      <c r="CNT105" s="235"/>
      <c r="CNU105" s="235"/>
      <c r="CNV105" s="235"/>
      <c r="CNW105" s="226"/>
      <c r="CNX105" s="248"/>
      <c r="CNY105" s="253"/>
      <c r="CNZ105" s="228"/>
      <c r="COA105" s="229"/>
      <c r="COB105" s="99"/>
      <c r="COC105" s="254"/>
      <c r="COD105" s="235"/>
      <c r="COE105" s="231"/>
      <c r="COF105" s="231"/>
      <c r="COG105" s="235"/>
      <c r="COH105" s="6"/>
      <c r="COI105" s="6"/>
      <c r="COJ105" s="6"/>
      <c r="COK105" s="246"/>
      <c r="COL105" s="251"/>
      <c r="COM105" s="257"/>
      <c r="CON105" s="235"/>
      <c r="COO105" s="235"/>
      <c r="COP105" s="235"/>
      <c r="COQ105" s="99"/>
      <c r="COR105" s="235"/>
      <c r="COS105" s="235"/>
      <c r="COT105" s="235"/>
      <c r="COU105" s="226"/>
      <c r="COV105" s="248"/>
      <c r="COW105" s="253"/>
      <c r="COX105" s="228"/>
      <c r="COY105" s="229"/>
      <c r="COZ105" s="99"/>
      <c r="CPA105" s="254"/>
      <c r="CPB105" s="235"/>
      <c r="CPC105" s="231"/>
      <c r="CPD105" s="231"/>
      <c r="CPE105" s="235"/>
      <c r="CPF105" s="6"/>
      <c r="CPG105" s="6"/>
      <c r="CPH105" s="6"/>
      <c r="CPI105" s="246"/>
      <c r="CPJ105" s="251"/>
      <c r="CPK105" s="257"/>
      <c r="CPL105" s="235"/>
      <c r="CPM105" s="235"/>
      <c r="CPN105" s="235"/>
      <c r="CPO105" s="99"/>
      <c r="CPP105" s="235"/>
      <c r="CPQ105" s="235"/>
      <c r="CPR105" s="235"/>
      <c r="CPS105" s="226"/>
      <c r="CPT105" s="248"/>
      <c r="CPU105" s="253"/>
      <c r="CPV105" s="228"/>
      <c r="CPW105" s="229"/>
      <c r="CPX105" s="99"/>
      <c r="CPY105" s="254"/>
      <c r="CPZ105" s="235"/>
      <c r="CQA105" s="231"/>
      <c r="CQB105" s="231"/>
      <c r="CQC105" s="235"/>
      <c r="CQD105" s="6"/>
      <c r="CQE105" s="6"/>
      <c r="CQF105" s="6"/>
      <c r="CQG105" s="246"/>
      <c r="CQH105" s="251"/>
      <c r="CQI105" s="257"/>
      <c r="CQJ105" s="235"/>
      <c r="CQK105" s="235"/>
      <c r="CQL105" s="235"/>
      <c r="CQM105" s="99"/>
      <c r="CQN105" s="235"/>
      <c r="CQO105" s="235"/>
      <c r="CQP105" s="235"/>
      <c r="CQQ105" s="226"/>
      <c r="CQR105" s="248"/>
      <c r="CQS105" s="253"/>
      <c r="CQT105" s="228"/>
      <c r="CQU105" s="229"/>
      <c r="CQV105" s="99"/>
      <c r="CQW105" s="254"/>
      <c r="CQX105" s="235"/>
      <c r="CQY105" s="231"/>
      <c r="CQZ105" s="231"/>
      <c r="CRA105" s="235"/>
      <c r="CRB105" s="6"/>
      <c r="CRC105" s="6"/>
      <c r="CRD105" s="6"/>
      <c r="CRE105" s="246"/>
      <c r="CRF105" s="251"/>
      <c r="CRG105" s="257"/>
      <c r="CRH105" s="235"/>
      <c r="CRI105" s="235"/>
      <c r="CRJ105" s="235"/>
      <c r="CRK105" s="99"/>
      <c r="CRL105" s="235"/>
      <c r="CRM105" s="235"/>
      <c r="CRN105" s="235"/>
      <c r="CRO105" s="226"/>
      <c r="CRP105" s="248"/>
      <c r="CRQ105" s="253"/>
      <c r="CRR105" s="228"/>
      <c r="CRS105" s="229"/>
      <c r="CRT105" s="99"/>
      <c r="CRU105" s="254"/>
      <c r="CRV105" s="235"/>
      <c r="CRW105" s="231"/>
      <c r="CRX105" s="231"/>
      <c r="CRY105" s="235"/>
      <c r="CRZ105" s="6"/>
      <c r="CSA105" s="6"/>
      <c r="CSB105" s="6"/>
      <c r="CSC105" s="246"/>
      <c r="CSD105" s="251"/>
      <c r="CSE105" s="257"/>
      <c r="CSF105" s="235"/>
      <c r="CSG105" s="235"/>
      <c r="CSH105" s="235"/>
      <c r="CSI105" s="99"/>
      <c r="CSJ105" s="235"/>
      <c r="CSK105" s="235"/>
      <c r="CSL105" s="235"/>
      <c r="CSM105" s="226"/>
      <c r="CSN105" s="248"/>
      <c r="CSO105" s="253"/>
      <c r="CSP105" s="228"/>
      <c r="CSQ105" s="229"/>
      <c r="CSR105" s="99"/>
      <c r="CSS105" s="254"/>
      <c r="CST105" s="235"/>
      <c r="CSU105" s="231"/>
      <c r="CSV105" s="231"/>
      <c r="CSW105" s="235"/>
      <c r="CSX105" s="6"/>
      <c r="CSY105" s="6"/>
      <c r="CSZ105" s="6"/>
      <c r="CTA105" s="246"/>
      <c r="CTB105" s="251"/>
      <c r="CTC105" s="257"/>
      <c r="CTD105" s="235"/>
      <c r="CTE105" s="235"/>
      <c r="CTF105" s="235"/>
      <c r="CTG105" s="99"/>
      <c r="CTH105" s="235"/>
      <c r="CTI105" s="235"/>
      <c r="CTJ105" s="235"/>
      <c r="CTK105" s="226"/>
      <c r="CTL105" s="248"/>
      <c r="CTM105" s="253"/>
      <c r="CTN105" s="228"/>
      <c r="CTO105" s="229"/>
      <c r="CTP105" s="99"/>
      <c r="CTQ105" s="254"/>
      <c r="CTR105" s="235"/>
      <c r="CTS105" s="231"/>
      <c r="CTT105" s="231"/>
      <c r="CTU105" s="235"/>
      <c r="CTV105" s="6"/>
      <c r="CTW105" s="6"/>
      <c r="CTX105" s="6"/>
      <c r="CTY105" s="246"/>
      <c r="CTZ105" s="251"/>
      <c r="CUA105" s="257"/>
      <c r="CUB105" s="235"/>
      <c r="CUC105" s="235"/>
      <c r="CUD105" s="235"/>
      <c r="CUE105" s="99"/>
      <c r="CUF105" s="235"/>
      <c r="CUG105" s="235"/>
      <c r="CUH105" s="235"/>
      <c r="CUI105" s="226"/>
      <c r="CUJ105" s="248"/>
      <c r="CUK105" s="253"/>
      <c r="CUL105" s="228"/>
      <c r="CUM105" s="229"/>
      <c r="CUN105" s="99"/>
      <c r="CUO105" s="254"/>
      <c r="CUP105" s="235"/>
      <c r="CUQ105" s="231"/>
      <c r="CUR105" s="231"/>
      <c r="CUS105" s="235"/>
      <c r="CUT105" s="6"/>
      <c r="CUU105" s="6"/>
      <c r="CUV105" s="6"/>
      <c r="CUW105" s="246"/>
      <c r="CUX105" s="251"/>
      <c r="CUY105" s="257"/>
      <c r="CUZ105" s="235"/>
      <c r="CVA105" s="235"/>
      <c r="CVB105" s="235"/>
      <c r="CVC105" s="99"/>
      <c r="CVD105" s="235"/>
      <c r="CVE105" s="235"/>
      <c r="CVF105" s="235"/>
      <c r="CVG105" s="226"/>
      <c r="CVH105" s="248"/>
      <c r="CVI105" s="253"/>
      <c r="CVJ105" s="228"/>
      <c r="CVK105" s="229"/>
      <c r="CVL105" s="99"/>
      <c r="CVM105" s="254"/>
      <c r="CVN105" s="235"/>
      <c r="CVO105" s="231"/>
      <c r="CVP105" s="231"/>
      <c r="CVQ105" s="235"/>
      <c r="CVR105" s="6"/>
      <c r="CVS105" s="6"/>
      <c r="CVT105" s="6"/>
      <c r="CVU105" s="246"/>
      <c r="CVV105" s="251"/>
      <c r="CVW105" s="257"/>
      <c r="CVX105" s="235"/>
      <c r="CVY105" s="235"/>
      <c r="CVZ105" s="235"/>
      <c r="CWA105" s="99"/>
      <c r="CWB105" s="235"/>
      <c r="CWC105" s="235"/>
      <c r="CWD105" s="235"/>
      <c r="CWE105" s="226"/>
      <c r="CWF105" s="248"/>
      <c r="CWG105" s="253"/>
      <c r="CWH105" s="228"/>
      <c r="CWI105" s="229"/>
      <c r="CWJ105" s="99"/>
      <c r="CWK105" s="254"/>
      <c r="CWL105" s="235"/>
      <c r="CWM105" s="231"/>
      <c r="CWN105" s="231"/>
      <c r="CWO105" s="235"/>
      <c r="CWP105" s="6"/>
      <c r="CWQ105" s="6"/>
      <c r="CWR105" s="6"/>
      <c r="CWS105" s="246"/>
      <c r="CWT105" s="251"/>
      <c r="CWU105" s="257"/>
      <c r="CWV105" s="235"/>
      <c r="CWW105" s="235"/>
      <c r="CWX105" s="235"/>
      <c r="CWY105" s="99"/>
      <c r="CWZ105" s="235"/>
      <c r="CXA105" s="235"/>
      <c r="CXB105" s="235"/>
      <c r="CXC105" s="226"/>
      <c r="CXD105" s="248"/>
      <c r="CXE105" s="253"/>
      <c r="CXF105" s="228"/>
      <c r="CXG105" s="229"/>
      <c r="CXH105" s="99"/>
      <c r="CXI105" s="254"/>
      <c r="CXJ105" s="235"/>
      <c r="CXK105" s="231"/>
      <c r="CXL105" s="231"/>
      <c r="CXM105" s="235"/>
      <c r="CXN105" s="6"/>
      <c r="CXO105" s="6"/>
      <c r="CXP105" s="6"/>
      <c r="CXQ105" s="246"/>
      <c r="CXR105" s="251"/>
      <c r="CXS105" s="257"/>
      <c r="CXT105" s="235"/>
      <c r="CXU105" s="235"/>
      <c r="CXV105" s="235"/>
      <c r="CXW105" s="99"/>
      <c r="CXX105" s="235"/>
      <c r="CXY105" s="235"/>
      <c r="CXZ105" s="235"/>
      <c r="CYA105" s="226"/>
      <c r="CYB105" s="248"/>
      <c r="CYC105" s="253"/>
      <c r="CYD105" s="228"/>
      <c r="CYE105" s="229"/>
      <c r="CYF105" s="99"/>
      <c r="CYG105" s="254"/>
      <c r="CYH105" s="235"/>
      <c r="CYI105" s="231"/>
      <c r="CYJ105" s="231"/>
      <c r="CYK105" s="235"/>
      <c r="CYL105" s="6"/>
      <c r="CYM105" s="6"/>
      <c r="CYN105" s="6"/>
      <c r="CYO105" s="246"/>
      <c r="CYP105" s="251"/>
      <c r="CYQ105" s="257"/>
      <c r="CYR105" s="235"/>
      <c r="CYS105" s="235"/>
      <c r="CYT105" s="235"/>
      <c r="CYU105" s="99"/>
      <c r="CYV105" s="235"/>
      <c r="CYW105" s="235"/>
      <c r="CYX105" s="235"/>
      <c r="CYY105" s="226"/>
      <c r="CYZ105" s="248"/>
      <c r="CZA105" s="253"/>
      <c r="CZB105" s="228"/>
      <c r="CZC105" s="229"/>
      <c r="CZD105" s="99"/>
      <c r="CZE105" s="254"/>
      <c r="CZF105" s="235"/>
      <c r="CZG105" s="231"/>
      <c r="CZH105" s="231"/>
      <c r="CZI105" s="235"/>
      <c r="CZJ105" s="6"/>
      <c r="CZK105" s="6"/>
      <c r="CZL105" s="6"/>
      <c r="CZM105" s="246"/>
      <c r="CZN105" s="251"/>
      <c r="CZO105" s="257"/>
      <c r="CZP105" s="235"/>
      <c r="CZQ105" s="235"/>
      <c r="CZR105" s="235"/>
      <c r="CZS105" s="99"/>
      <c r="CZT105" s="235"/>
      <c r="CZU105" s="235"/>
      <c r="CZV105" s="235"/>
      <c r="CZW105" s="226"/>
      <c r="CZX105" s="248"/>
      <c r="CZY105" s="253"/>
      <c r="CZZ105" s="228"/>
      <c r="DAA105" s="229"/>
      <c r="DAB105" s="99"/>
      <c r="DAC105" s="254"/>
      <c r="DAD105" s="235"/>
      <c r="DAE105" s="231"/>
      <c r="DAF105" s="231"/>
      <c r="DAG105" s="235"/>
      <c r="DAH105" s="6"/>
      <c r="DAI105" s="6"/>
      <c r="DAJ105" s="6"/>
      <c r="DAK105" s="246"/>
      <c r="DAL105" s="251"/>
      <c r="DAM105" s="257"/>
      <c r="DAN105" s="235"/>
      <c r="DAO105" s="235"/>
      <c r="DAP105" s="235"/>
      <c r="DAQ105" s="99"/>
      <c r="DAR105" s="235"/>
      <c r="DAS105" s="235"/>
      <c r="DAT105" s="235"/>
      <c r="DAU105" s="226"/>
      <c r="DAV105" s="248"/>
      <c r="DAW105" s="253"/>
      <c r="DAX105" s="228"/>
      <c r="DAY105" s="229"/>
      <c r="DAZ105" s="99"/>
      <c r="DBA105" s="254"/>
      <c r="DBB105" s="235"/>
      <c r="DBC105" s="231"/>
      <c r="DBD105" s="231"/>
      <c r="DBE105" s="235"/>
      <c r="DBF105" s="6"/>
      <c r="DBG105" s="6"/>
      <c r="DBH105" s="6"/>
      <c r="DBI105" s="246"/>
      <c r="DBJ105" s="251"/>
      <c r="DBK105" s="257"/>
      <c r="DBL105" s="235"/>
      <c r="DBM105" s="235"/>
      <c r="DBN105" s="235"/>
      <c r="DBO105" s="99"/>
      <c r="DBP105" s="235"/>
      <c r="DBQ105" s="235"/>
      <c r="DBR105" s="235"/>
      <c r="DBS105" s="226"/>
      <c r="DBT105" s="248"/>
      <c r="DBU105" s="253"/>
      <c r="DBV105" s="228"/>
      <c r="DBW105" s="229"/>
      <c r="DBX105" s="99"/>
      <c r="DBY105" s="254"/>
      <c r="DBZ105" s="235"/>
      <c r="DCA105" s="231"/>
      <c r="DCB105" s="231"/>
      <c r="DCC105" s="235"/>
      <c r="DCD105" s="6"/>
      <c r="DCE105" s="6"/>
      <c r="DCF105" s="6"/>
      <c r="DCG105" s="246"/>
      <c r="DCH105" s="251"/>
      <c r="DCI105" s="257"/>
      <c r="DCJ105" s="235"/>
      <c r="DCK105" s="235"/>
      <c r="DCL105" s="235"/>
      <c r="DCM105" s="99"/>
      <c r="DCN105" s="235"/>
      <c r="DCO105" s="235"/>
      <c r="DCP105" s="235"/>
      <c r="DCQ105" s="226"/>
      <c r="DCR105" s="248"/>
      <c r="DCS105" s="253"/>
      <c r="DCT105" s="228"/>
      <c r="DCU105" s="229"/>
      <c r="DCV105" s="99"/>
      <c r="DCW105" s="254"/>
      <c r="DCX105" s="235"/>
      <c r="DCY105" s="231"/>
      <c r="DCZ105" s="231"/>
      <c r="DDA105" s="235"/>
      <c r="DDB105" s="6"/>
      <c r="DDC105" s="6"/>
      <c r="DDD105" s="6"/>
      <c r="DDE105" s="246"/>
      <c r="DDF105" s="251"/>
      <c r="DDG105" s="257"/>
      <c r="DDH105" s="235"/>
      <c r="DDI105" s="235"/>
      <c r="DDJ105" s="235"/>
      <c r="DDK105" s="99"/>
      <c r="DDL105" s="235"/>
      <c r="DDM105" s="235"/>
      <c r="DDN105" s="235"/>
      <c r="DDO105" s="226"/>
      <c r="DDP105" s="248"/>
      <c r="DDQ105" s="253"/>
      <c r="DDR105" s="228"/>
      <c r="DDS105" s="229"/>
      <c r="DDT105" s="99"/>
      <c r="DDU105" s="254"/>
      <c r="DDV105" s="235"/>
      <c r="DDW105" s="231"/>
      <c r="DDX105" s="231"/>
      <c r="DDY105" s="235"/>
      <c r="DDZ105" s="6"/>
      <c r="DEA105" s="6"/>
      <c r="DEB105" s="6"/>
      <c r="DEC105" s="246"/>
      <c r="DED105" s="251"/>
      <c r="DEE105" s="257"/>
      <c r="DEF105" s="235"/>
      <c r="DEG105" s="235"/>
      <c r="DEH105" s="235"/>
      <c r="DEI105" s="99"/>
      <c r="DEJ105" s="235"/>
      <c r="DEK105" s="235"/>
      <c r="DEL105" s="235"/>
      <c r="DEM105" s="226"/>
      <c r="DEN105" s="248"/>
      <c r="DEO105" s="253"/>
      <c r="DEP105" s="228"/>
      <c r="DEQ105" s="229"/>
      <c r="DER105" s="99"/>
      <c r="DES105" s="254"/>
      <c r="DET105" s="235"/>
      <c r="DEU105" s="231"/>
      <c r="DEV105" s="231"/>
      <c r="DEW105" s="235"/>
      <c r="DEX105" s="6"/>
      <c r="DEY105" s="6"/>
      <c r="DEZ105" s="6"/>
      <c r="DFA105" s="246"/>
      <c r="DFB105" s="251"/>
      <c r="DFC105" s="257"/>
      <c r="DFD105" s="235"/>
      <c r="DFE105" s="235"/>
      <c r="DFF105" s="235"/>
      <c r="DFG105" s="99"/>
      <c r="DFH105" s="235"/>
      <c r="DFI105" s="235"/>
      <c r="DFJ105" s="235"/>
      <c r="DFK105" s="226"/>
      <c r="DFL105" s="248"/>
      <c r="DFM105" s="253"/>
      <c r="DFN105" s="228"/>
      <c r="DFO105" s="229"/>
      <c r="DFP105" s="99"/>
      <c r="DFQ105" s="254"/>
      <c r="DFR105" s="235"/>
      <c r="DFS105" s="231"/>
      <c r="DFT105" s="231"/>
      <c r="DFU105" s="235"/>
      <c r="DFV105" s="6"/>
      <c r="DFW105" s="6"/>
      <c r="DFX105" s="6"/>
      <c r="DFY105" s="246"/>
      <c r="DFZ105" s="251"/>
      <c r="DGA105" s="257"/>
      <c r="DGB105" s="235"/>
      <c r="DGC105" s="235"/>
      <c r="DGD105" s="235"/>
      <c r="DGE105" s="99"/>
      <c r="DGF105" s="235"/>
      <c r="DGG105" s="235"/>
      <c r="DGH105" s="235"/>
      <c r="DGI105" s="226"/>
      <c r="DGJ105" s="248"/>
      <c r="DGK105" s="253"/>
      <c r="DGL105" s="228"/>
      <c r="DGM105" s="229"/>
      <c r="DGN105" s="99"/>
      <c r="DGO105" s="254"/>
      <c r="DGP105" s="235"/>
      <c r="DGQ105" s="231"/>
      <c r="DGR105" s="231"/>
      <c r="DGS105" s="235"/>
      <c r="DGT105" s="6"/>
      <c r="DGU105" s="6"/>
      <c r="DGV105" s="6"/>
      <c r="DGW105" s="246"/>
      <c r="DGX105" s="251"/>
      <c r="DGY105" s="257"/>
      <c r="DGZ105" s="235"/>
      <c r="DHA105" s="235"/>
      <c r="DHB105" s="235"/>
      <c r="DHC105" s="99"/>
      <c r="DHD105" s="235"/>
      <c r="DHE105" s="235"/>
      <c r="DHF105" s="235"/>
      <c r="DHG105" s="226"/>
      <c r="DHH105" s="248"/>
      <c r="DHI105" s="253"/>
      <c r="DHJ105" s="228"/>
      <c r="DHK105" s="229"/>
      <c r="DHL105" s="99"/>
      <c r="DHM105" s="254"/>
      <c r="DHN105" s="235"/>
      <c r="DHO105" s="231"/>
      <c r="DHP105" s="231"/>
      <c r="DHQ105" s="235"/>
      <c r="DHR105" s="6"/>
      <c r="DHS105" s="6"/>
      <c r="DHT105" s="6"/>
      <c r="DHU105" s="246"/>
      <c r="DHV105" s="251"/>
      <c r="DHW105" s="257"/>
      <c r="DHX105" s="235"/>
      <c r="DHY105" s="235"/>
      <c r="DHZ105" s="235"/>
      <c r="DIA105" s="99"/>
      <c r="DIB105" s="235"/>
      <c r="DIC105" s="235"/>
      <c r="DID105" s="235"/>
      <c r="DIE105" s="226"/>
      <c r="DIF105" s="248"/>
      <c r="DIG105" s="253"/>
      <c r="DIH105" s="228"/>
      <c r="DII105" s="229"/>
      <c r="DIJ105" s="99"/>
      <c r="DIK105" s="254"/>
      <c r="DIL105" s="235"/>
      <c r="DIM105" s="231"/>
      <c r="DIN105" s="231"/>
      <c r="DIO105" s="235"/>
      <c r="DIP105" s="6"/>
      <c r="DIQ105" s="6"/>
      <c r="DIR105" s="6"/>
      <c r="DIS105" s="246"/>
      <c r="DIT105" s="251"/>
      <c r="DIU105" s="257"/>
      <c r="DIV105" s="235"/>
      <c r="DIW105" s="235"/>
      <c r="DIX105" s="235"/>
      <c r="DIY105" s="99"/>
      <c r="DIZ105" s="235"/>
      <c r="DJA105" s="235"/>
      <c r="DJB105" s="235"/>
      <c r="DJC105" s="226"/>
      <c r="DJD105" s="248"/>
      <c r="DJE105" s="253"/>
      <c r="DJF105" s="228"/>
      <c r="DJG105" s="229"/>
      <c r="DJH105" s="99"/>
      <c r="DJI105" s="254"/>
      <c r="DJJ105" s="235"/>
      <c r="DJK105" s="231"/>
      <c r="DJL105" s="231"/>
      <c r="DJM105" s="235"/>
      <c r="DJN105" s="6"/>
      <c r="DJO105" s="6"/>
      <c r="DJP105" s="6"/>
      <c r="DJQ105" s="246"/>
      <c r="DJR105" s="251"/>
      <c r="DJS105" s="257"/>
      <c r="DJT105" s="235"/>
      <c r="DJU105" s="235"/>
      <c r="DJV105" s="235"/>
      <c r="DJW105" s="99"/>
      <c r="DJX105" s="235"/>
      <c r="DJY105" s="235"/>
      <c r="DJZ105" s="235"/>
      <c r="DKA105" s="226"/>
      <c r="DKB105" s="248"/>
      <c r="DKC105" s="253"/>
      <c r="DKD105" s="228"/>
      <c r="DKE105" s="229"/>
      <c r="DKF105" s="99"/>
      <c r="DKG105" s="254"/>
      <c r="DKH105" s="235"/>
      <c r="DKI105" s="231"/>
      <c r="DKJ105" s="231"/>
      <c r="DKK105" s="235"/>
      <c r="DKL105" s="6"/>
      <c r="DKM105" s="6"/>
      <c r="DKN105" s="6"/>
      <c r="DKO105" s="246"/>
      <c r="DKP105" s="251"/>
      <c r="DKQ105" s="257"/>
      <c r="DKR105" s="235"/>
      <c r="DKS105" s="235"/>
      <c r="DKT105" s="235"/>
      <c r="DKU105" s="99"/>
      <c r="DKV105" s="235"/>
      <c r="DKW105" s="235"/>
      <c r="DKX105" s="235"/>
      <c r="DKY105" s="226"/>
      <c r="DKZ105" s="248"/>
      <c r="DLA105" s="253"/>
      <c r="DLB105" s="228"/>
      <c r="DLC105" s="229"/>
      <c r="DLD105" s="99"/>
      <c r="DLE105" s="254"/>
      <c r="DLF105" s="235"/>
      <c r="DLG105" s="231"/>
      <c r="DLH105" s="231"/>
      <c r="DLI105" s="235"/>
      <c r="DLJ105" s="6"/>
      <c r="DLK105" s="6"/>
      <c r="DLL105" s="6"/>
      <c r="DLM105" s="246"/>
      <c r="DLN105" s="251"/>
      <c r="DLO105" s="257"/>
      <c r="DLP105" s="235"/>
      <c r="DLQ105" s="235"/>
      <c r="DLR105" s="235"/>
      <c r="DLS105" s="99"/>
      <c r="DLT105" s="235"/>
      <c r="DLU105" s="235"/>
      <c r="DLV105" s="235"/>
      <c r="DLW105" s="226"/>
      <c r="DLX105" s="248"/>
      <c r="DLY105" s="253"/>
      <c r="DLZ105" s="228"/>
      <c r="DMA105" s="229"/>
      <c r="DMB105" s="99"/>
      <c r="DMC105" s="254"/>
      <c r="DMD105" s="235"/>
      <c r="DME105" s="231"/>
      <c r="DMF105" s="231"/>
      <c r="DMG105" s="235"/>
      <c r="DMH105" s="6"/>
      <c r="DMI105" s="6"/>
      <c r="DMJ105" s="6"/>
      <c r="DMK105" s="246"/>
      <c r="DML105" s="251"/>
      <c r="DMM105" s="257"/>
      <c r="DMN105" s="235"/>
      <c r="DMO105" s="235"/>
      <c r="DMP105" s="235"/>
      <c r="DMQ105" s="99"/>
      <c r="DMR105" s="235"/>
      <c r="DMS105" s="235"/>
      <c r="DMT105" s="235"/>
      <c r="DMU105" s="226"/>
      <c r="DMV105" s="248"/>
      <c r="DMW105" s="253"/>
      <c r="DMX105" s="228"/>
      <c r="DMY105" s="229"/>
      <c r="DMZ105" s="99"/>
      <c r="DNA105" s="254"/>
      <c r="DNB105" s="235"/>
      <c r="DNC105" s="231"/>
      <c r="DND105" s="231"/>
      <c r="DNE105" s="235"/>
      <c r="DNF105" s="6"/>
      <c r="DNG105" s="6"/>
      <c r="DNH105" s="6"/>
      <c r="DNI105" s="246"/>
      <c r="DNJ105" s="251"/>
      <c r="DNK105" s="257"/>
      <c r="DNL105" s="235"/>
      <c r="DNM105" s="235"/>
      <c r="DNN105" s="235"/>
      <c r="DNO105" s="99"/>
      <c r="DNP105" s="235"/>
      <c r="DNQ105" s="235"/>
      <c r="DNR105" s="235"/>
      <c r="DNS105" s="226"/>
      <c r="DNT105" s="248"/>
      <c r="DNU105" s="253"/>
      <c r="DNV105" s="228"/>
      <c r="DNW105" s="229"/>
      <c r="DNX105" s="99"/>
      <c r="DNY105" s="254"/>
      <c r="DNZ105" s="235"/>
      <c r="DOA105" s="231"/>
      <c r="DOB105" s="231"/>
      <c r="DOC105" s="235"/>
      <c r="DOD105" s="6"/>
      <c r="DOE105" s="6"/>
      <c r="DOF105" s="6"/>
      <c r="DOG105" s="246"/>
      <c r="DOH105" s="251"/>
      <c r="DOI105" s="257"/>
      <c r="DOJ105" s="235"/>
      <c r="DOK105" s="235"/>
      <c r="DOL105" s="235"/>
      <c r="DOM105" s="99"/>
      <c r="DON105" s="235"/>
      <c r="DOO105" s="235"/>
      <c r="DOP105" s="235"/>
      <c r="DOQ105" s="226"/>
      <c r="DOR105" s="248"/>
      <c r="DOS105" s="253"/>
      <c r="DOT105" s="228"/>
      <c r="DOU105" s="229"/>
      <c r="DOV105" s="99"/>
      <c r="DOW105" s="254"/>
      <c r="DOX105" s="235"/>
      <c r="DOY105" s="231"/>
      <c r="DOZ105" s="231"/>
      <c r="DPA105" s="235"/>
      <c r="DPB105" s="6"/>
      <c r="DPC105" s="6"/>
      <c r="DPD105" s="6"/>
      <c r="DPE105" s="246"/>
      <c r="DPF105" s="251"/>
      <c r="DPG105" s="257"/>
      <c r="DPH105" s="235"/>
      <c r="DPI105" s="235"/>
      <c r="DPJ105" s="235"/>
      <c r="DPK105" s="99"/>
      <c r="DPL105" s="235"/>
      <c r="DPM105" s="235"/>
      <c r="DPN105" s="235"/>
      <c r="DPO105" s="226"/>
      <c r="DPP105" s="248"/>
      <c r="DPQ105" s="253"/>
      <c r="DPR105" s="228"/>
      <c r="DPS105" s="229"/>
      <c r="DPT105" s="99"/>
      <c r="DPU105" s="254"/>
      <c r="DPV105" s="235"/>
      <c r="DPW105" s="231"/>
      <c r="DPX105" s="231"/>
      <c r="DPY105" s="235"/>
      <c r="DPZ105" s="6"/>
      <c r="DQA105" s="6"/>
      <c r="DQB105" s="6"/>
      <c r="DQC105" s="246"/>
      <c r="DQD105" s="251"/>
      <c r="DQE105" s="257"/>
      <c r="DQF105" s="235"/>
      <c r="DQG105" s="235"/>
      <c r="DQH105" s="235"/>
      <c r="DQI105" s="99"/>
      <c r="DQJ105" s="235"/>
      <c r="DQK105" s="235"/>
      <c r="DQL105" s="235"/>
      <c r="DQM105" s="226"/>
      <c r="DQN105" s="248"/>
      <c r="DQO105" s="253"/>
      <c r="DQP105" s="228"/>
      <c r="DQQ105" s="229"/>
      <c r="DQR105" s="99"/>
      <c r="DQS105" s="254"/>
      <c r="DQT105" s="235"/>
      <c r="DQU105" s="231"/>
      <c r="DQV105" s="231"/>
      <c r="DQW105" s="235"/>
      <c r="DQX105" s="6"/>
      <c r="DQY105" s="6"/>
      <c r="DQZ105" s="6"/>
      <c r="DRA105" s="246"/>
      <c r="DRB105" s="251"/>
      <c r="DRC105" s="257"/>
      <c r="DRD105" s="235"/>
      <c r="DRE105" s="235"/>
      <c r="DRF105" s="235"/>
      <c r="DRG105" s="99"/>
      <c r="DRH105" s="235"/>
      <c r="DRI105" s="235"/>
      <c r="DRJ105" s="235"/>
      <c r="DRK105" s="226"/>
      <c r="DRL105" s="248"/>
      <c r="DRM105" s="253"/>
      <c r="DRN105" s="228"/>
      <c r="DRO105" s="229"/>
      <c r="DRP105" s="99"/>
      <c r="DRQ105" s="254"/>
      <c r="DRR105" s="235"/>
      <c r="DRS105" s="231"/>
      <c r="DRT105" s="231"/>
      <c r="DRU105" s="235"/>
      <c r="DRV105" s="6"/>
      <c r="DRW105" s="6"/>
      <c r="DRX105" s="6"/>
      <c r="DRY105" s="246"/>
      <c r="DRZ105" s="251"/>
      <c r="DSA105" s="257"/>
      <c r="DSB105" s="235"/>
      <c r="DSC105" s="235"/>
      <c r="DSD105" s="235"/>
      <c r="DSE105" s="99"/>
      <c r="DSF105" s="235"/>
      <c r="DSG105" s="235"/>
      <c r="DSH105" s="235"/>
      <c r="DSI105" s="226"/>
      <c r="DSJ105" s="248"/>
      <c r="DSK105" s="253"/>
      <c r="DSL105" s="228"/>
      <c r="DSM105" s="229"/>
      <c r="DSN105" s="99"/>
      <c r="DSO105" s="254"/>
      <c r="DSP105" s="235"/>
      <c r="DSQ105" s="231"/>
      <c r="DSR105" s="231"/>
      <c r="DSS105" s="235"/>
      <c r="DST105" s="6"/>
      <c r="DSU105" s="6"/>
      <c r="DSV105" s="6"/>
      <c r="DSW105" s="246"/>
      <c r="DSX105" s="251"/>
      <c r="DSY105" s="257"/>
      <c r="DSZ105" s="235"/>
      <c r="DTA105" s="235"/>
      <c r="DTB105" s="235"/>
      <c r="DTC105" s="99"/>
      <c r="DTD105" s="235"/>
      <c r="DTE105" s="235"/>
      <c r="DTF105" s="235"/>
      <c r="DTG105" s="226"/>
      <c r="DTH105" s="248"/>
      <c r="DTI105" s="253"/>
      <c r="DTJ105" s="228"/>
      <c r="DTK105" s="229"/>
      <c r="DTL105" s="99"/>
      <c r="DTM105" s="254"/>
      <c r="DTN105" s="235"/>
      <c r="DTO105" s="231"/>
      <c r="DTP105" s="231"/>
      <c r="DTQ105" s="235"/>
      <c r="DTR105" s="6"/>
      <c r="DTS105" s="6"/>
      <c r="DTT105" s="6"/>
      <c r="DTU105" s="246"/>
      <c r="DTV105" s="251"/>
      <c r="DTW105" s="257"/>
      <c r="DTX105" s="235"/>
      <c r="DTY105" s="235"/>
      <c r="DTZ105" s="235"/>
      <c r="DUA105" s="99"/>
      <c r="DUB105" s="235"/>
      <c r="DUC105" s="235"/>
      <c r="DUD105" s="235"/>
      <c r="DUE105" s="226"/>
      <c r="DUF105" s="248"/>
      <c r="DUG105" s="253"/>
      <c r="DUH105" s="228"/>
      <c r="DUI105" s="229"/>
      <c r="DUJ105" s="99"/>
      <c r="DUK105" s="254"/>
      <c r="DUL105" s="235"/>
      <c r="DUM105" s="231"/>
      <c r="DUN105" s="231"/>
      <c r="DUO105" s="235"/>
      <c r="DUP105" s="6"/>
      <c r="DUQ105" s="6"/>
      <c r="DUR105" s="6"/>
      <c r="DUS105" s="246"/>
      <c r="DUT105" s="251"/>
      <c r="DUU105" s="257"/>
      <c r="DUV105" s="235"/>
      <c r="DUW105" s="235"/>
      <c r="DUX105" s="235"/>
      <c r="DUY105" s="99"/>
      <c r="DUZ105" s="235"/>
      <c r="DVA105" s="235"/>
      <c r="DVB105" s="235"/>
      <c r="DVC105" s="226"/>
      <c r="DVD105" s="248"/>
      <c r="DVE105" s="253"/>
      <c r="DVF105" s="228"/>
      <c r="DVG105" s="229"/>
      <c r="DVH105" s="99"/>
      <c r="DVI105" s="254"/>
      <c r="DVJ105" s="235"/>
      <c r="DVK105" s="231"/>
      <c r="DVL105" s="231"/>
      <c r="DVM105" s="235"/>
      <c r="DVN105" s="6"/>
      <c r="DVO105" s="6"/>
      <c r="DVP105" s="6"/>
      <c r="DVQ105" s="246"/>
      <c r="DVR105" s="251"/>
      <c r="DVS105" s="257"/>
      <c r="DVT105" s="235"/>
      <c r="DVU105" s="235"/>
      <c r="DVV105" s="235"/>
      <c r="DVW105" s="99"/>
      <c r="DVX105" s="235"/>
      <c r="DVY105" s="235"/>
      <c r="DVZ105" s="235"/>
      <c r="DWA105" s="226"/>
      <c r="DWB105" s="248"/>
      <c r="DWC105" s="253"/>
      <c r="DWD105" s="228"/>
      <c r="DWE105" s="229"/>
      <c r="DWF105" s="99"/>
      <c r="DWG105" s="254"/>
      <c r="DWH105" s="235"/>
      <c r="DWI105" s="231"/>
      <c r="DWJ105" s="231"/>
      <c r="DWK105" s="235"/>
      <c r="DWL105" s="6"/>
      <c r="DWM105" s="6"/>
      <c r="DWN105" s="6"/>
      <c r="DWO105" s="246"/>
      <c r="DWP105" s="251"/>
      <c r="DWQ105" s="257"/>
      <c r="DWR105" s="235"/>
      <c r="DWS105" s="235"/>
      <c r="DWT105" s="235"/>
      <c r="DWU105" s="99"/>
      <c r="DWV105" s="235"/>
      <c r="DWW105" s="235"/>
      <c r="DWX105" s="235"/>
      <c r="DWY105" s="226"/>
      <c r="DWZ105" s="248"/>
      <c r="DXA105" s="253"/>
      <c r="DXB105" s="228"/>
      <c r="DXC105" s="229"/>
      <c r="DXD105" s="99"/>
      <c r="DXE105" s="254"/>
      <c r="DXF105" s="235"/>
      <c r="DXG105" s="231"/>
      <c r="DXH105" s="231"/>
      <c r="DXI105" s="235"/>
      <c r="DXJ105" s="6"/>
      <c r="DXK105" s="6"/>
      <c r="DXL105" s="6"/>
      <c r="DXM105" s="246"/>
      <c r="DXN105" s="251"/>
      <c r="DXO105" s="257"/>
      <c r="DXP105" s="235"/>
      <c r="DXQ105" s="235"/>
      <c r="DXR105" s="235"/>
      <c r="DXS105" s="99"/>
      <c r="DXT105" s="235"/>
      <c r="DXU105" s="235"/>
      <c r="DXV105" s="235"/>
      <c r="DXW105" s="226"/>
      <c r="DXX105" s="248"/>
      <c r="DXY105" s="253"/>
      <c r="DXZ105" s="228"/>
      <c r="DYA105" s="229"/>
      <c r="DYB105" s="99"/>
      <c r="DYC105" s="254"/>
      <c r="DYD105" s="235"/>
      <c r="DYE105" s="231"/>
      <c r="DYF105" s="231"/>
      <c r="DYG105" s="235"/>
      <c r="DYH105" s="6"/>
      <c r="DYI105" s="6"/>
      <c r="DYJ105" s="6"/>
      <c r="DYK105" s="246"/>
      <c r="DYL105" s="251"/>
      <c r="DYM105" s="257"/>
      <c r="DYN105" s="235"/>
      <c r="DYO105" s="235"/>
      <c r="DYP105" s="235"/>
      <c r="DYQ105" s="99"/>
      <c r="DYR105" s="235"/>
      <c r="DYS105" s="235"/>
      <c r="DYT105" s="235"/>
      <c r="DYU105" s="226"/>
      <c r="DYV105" s="248"/>
      <c r="DYW105" s="253"/>
      <c r="DYX105" s="228"/>
      <c r="DYY105" s="229"/>
      <c r="DYZ105" s="99"/>
      <c r="DZA105" s="254"/>
      <c r="DZB105" s="235"/>
      <c r="DZC105" s="231"/>
      <c r="DZD105" s="231"/>
      <c r="DZE105" s="235"/>
      <c r="DZF105" s="6"/>
      <c r="DZG105" s="6"/>
      <c r="DZH105" s="6"/>
      <c r="DZI105" s="246"/>
      <c r="DZJ105" s="251"/>
      <c r="DZK105" s="257"/>
      <c r="DZL105" s="235"/>
      <c r="DZM105" s="235"/>
      <c r="DZN105" s="235"/>
      <c r="DZO105" s="99"/>
      <c r="DZP105" s="235"/>
      <c r="DZQ105" s="235"/>
      <c r="DZR105" s="235"/>
      <c r="DZS105" s="226"/>
      <c r="DZT105" s="248"/>
      <c r="DZU105" s="253"/>
      <c r="DZV105" s="228"/>
      <c r="DZW105" s="229"/>
      <c r="DZX105" s="99"/>
      <c r="DZY105" s="254"/>
      <c r="DZZ105" s="235"/>
      <c r="EAA105" s="231"/>
      <c r="EAB105" s="231"/>
      <c r="EAC105" s="235"/>
      <c r="EAD105" s="6"/>
      <c r="EAE105" s="6"/>
      <c r="EAF105" s="6"/>
      <c r="EAG105" s="246"/>
      <c r="EAH105" s="251"/>
      <c r="EAI105" s="257"/>
      <c r="EAJ105" s="235"/>
      <c r="EAK105" s="235"/>
      <c r="EAL105" s="235"/>
      <c r="EAM105" s="99"/>
      <c r="EAN105" s="235"/>
      <c r="EAO105" s="235"/>
      <c r="EAP105" s="235"/>
      <c r="EAQ105" s="226"/>
      <c r="EAR105" s="248"/>
      <c r="EAS105" s="253"/>
      <c r="EAT105" s="228"/>
      <c r="EAU105" s="229"/>
      <c r="EAV105" s="99"/>
      <c r="EAW105" s="254"/>
      <c r="EAX105" s="235"/>
      <c r="EAY105" s="231"/>
      <c r="EAZ105" s="231"/>
      <c r="EBA105" s="235"/>
      <c r="EBB105" s="6"/>
      <c r="EBC105" s="6"/>
      <c r="EBD105" s="6"/>
      <c r="EBE105" s="246"/>
      <c r="EBF105" s="251"/>
      <c r="EBG105" s="257"/>
      <c r="EBH105" s="235"/>
      <c r="EBI105" s="235"/>
      <c r="EBJ105" s="235"/>
      <c r="EBK105" s="99"/>
      <c r="EBL105" s="235"/>
      <c r="EBM105" s="235"/>
      <c r="EBN105" s="235"/>
      <c r="EBO105" s="226"/>
      <c r="EBP105" s="248"/>
      <c r="EBQ105" s="253"/>
      <c r="EBR105" s="228"/>
      <c r="EBS105" s="229"/>
      <c r="EBT105" s="99"/>
      <c r="EBU105" s="254"/>
      <c r="EBV105" s="235"/>
      <c r="EBW105" s="231"/>
      <c r="EBX105" s="231"/>
      <c r="EBY105" s="235"/>
      <c r="EBZ105" s="6"/>
      <c r="ECA105" s="6"/>
      <c r="ECB105" s="6"/>
      <c r="ECC105" s="246"/>
      <c r="ECD105" s="251"/>
      <c r="ECE105" s="257"/>
      <c r="ECF105" s="235"/>
      <c r="ECG105" s="235"/>
      <c r="ECH105" s="235"/>
      <c r="ECI105" s="99"/>
      <c r="ECJ105" s="235"/>
      <c r="ECK105" s="235"/>
      <c r="ECL105" s="235"/>
      <c r="ECM105" s="226"/>
      <c r="ECN105" s="248"/>
      <c r="ECO105" s="253"/>
      <c r="ECP105" s="228"/>
      <c r="ECQ105" s="229"/>
      <c r="ECR105" s="99"/>
      <c r="ECS105" s="254"/>
      <c r="ECT105" s="235"/>
      <c r="ECU105" s="231"/>
      <c r="ECV105" s="231"/>
      <c r="ECW105" s="235"/>
      <c r="ECX105" s="6"/>
      <c r="ECY105" s="6"/>
      <c r="ECZ105" s="6"/>
      <c r="EDA105" s="246"/>
      <c r="EDB105" s="251"/>
      <c r="EDC105" s="257"/>
      <c r="EDD105" s="235"/>
      <c r="EDE105" s="235"/>
      <c r="EDF105" s="235"/>
      <c r="EDG105" s="99"/>
      <c r="EDH105" s="235"/>
      <c r="EDI105" s="235"/>
      <c r="EDJ105" s="235"/>
      <c r="EDK105" s="226"/>
      <c r="EDL105" s="248"/>
      <c r="EDM105" s="253"/>
      <c r="EDN105" s="228"/>
      <c r="EDO105" s="229"/>
      <c r="EDP105" s="99"/>
      <c r="EDQ105" s="254"/>
      <c r="EDR105" s="235"/>
      <c r="EDS105" s="231"/>
      <c r="EDT105" s="231"/>
      <c r="EDU105" s="235"/>
      <c r="EDV105" s="6"/>
      <c r="EDW105" s="6"/>
      <c r="EDX105" s="6"/>
      <c r="EDY105" s="246"/>
      <c r="EDZ105" s="251"/>
      <c r="EEA105" s="257"/>
      <c r="EEB105" s="235"/>
      <c r="EEC105" s="235"/>
      <c r="EED105" s="235"/>
      <c r="EEE105" s="99"/>
      <c r="EEF105" s="235"/>
      <c r="EEG105" s="235"/>
      <c r="EEH105" s="235"/>
      <c r="EEI105" s="226"/>
      <c r="EEJ105" s="248"/>
      <c r="EEK105" s="253"/>
      <c r="EEL105" s="228"/>
      <c r="EEM105" s="229"/>
      <c r="EEN105" s="99"/>
      <c r="EEO105" s="254"/>
      <c r="EEP105" s="235"/>
      <c r="EEQ105" s="231"/>
      <c r="EER105" s="231"/>
      <c r="EES105" s="235"/>
      <c r="EET105" s="6"/>
      <c r="EEU105" s="6"/>
      <c r="EEV105" s="6"/>
      <c r="EEW105" s="246"/>
      <c r="EEX105" s="251"/>
      <c r="EEY105" s="257"/>
      <c r="EEZ105" s="235"/>
      <c r="EFA105" s="235"/>
      <c r="EFB105" s="235"/>
      <c r="EFC105" s="99"/>
      <c r="EFD105" s="235"/>
      <c r="EFE105" s="235"/>
      <c r="EFF105" s="235"/>
      <c r="EFG105" s="226"/>
      <c r="EFH105" s="248"/>
      <c r="EFI105" s="253"/>
      <c r="EFJ105" s="228"/>
      <c r="EFK105" s="229"/>
      <c r="EFL105" s="99"/>
      <c r="EFM105" s="254"/>
      <c r="EFN105" s="235"/>
      <c r="EFO105" s="231"/>
      <c r="EFP105" s="231"/>
      <c r="EFQ105" s="235"/>
      <c r="EFR105" s="6"/>
      <c r="EFS105" s="6"/>
      <c r="EFT105" s="6"/>
      <c r="EFU105" s="246"/>
      <c r="EFV105" s="251"/>
      <c r="EFW105" s="257"/>
      <c r="EFX105" s="235"/>
      <c r="EFY105" s="235"/>
      <c r="EFZ105" s="235"/>
      <c r="EGA105" s="99"/>
      <c r="EGB105" s="235"/>
      <c r="EGC105" s="235"/>
      <c r="EGD105" s="235"/>
      <c r="EGE105" s="226"/>
      <c r="EGF105" s="248"/>
      <c r="EGG105" s="253"/>
      <c r="EGH105" s="228"/>
      <c r="EGI105" s="229"/>
      <c r="EGJ105" s="99"/>
      <c r="EGK105" s="254"/>
      <c r="EGL105" s="235"/>
      <c r="EGM105" s="231"/>
      <c r="EGN105" s="231"/>
      <c r="EGO105" s="235"/>
      <c r="EGP105" s="6"/>
      <c r="EGQ105" s="6"/>
      <c r="EGR105" s="6"/>
      <c r="EGS105" s="246"/>
      <c r="EGT105" s="251"/>
      <c r="EGU105" s="257"/>
      <c r="EGV105" s="235"/>
      <c r="EGW105" s="235"/>
      <c r="EGX105" s="235"/>
      <c r="EGY105" s="99"/>
      <c r="EGZ105" s="235"/>
      <c r="EHA105" s="235"/>
      <c r="EHB105" s="235"/>
      <c r="EHC105" s="226"/>
      <c r="EHD105" s="248"/>
      <c r="EHE105" s="253"/>
      <c r="EHF105" s="228"/>
      <c r="EHG105" s="229"/>
      <c r="EHH105" s="99"/>
      <c r="EHI105" s="254"/>
      <c r="EHJ105" s="235"/>
      <c r="EHK105" s="231"/>
      <c r="EHL105" s="231"/>
      <c r="EHM105" s="235"/>
      <c r="EHN105" s="6"/>
      <c r="EHO105" s="6"/>
      <c r="EHP105" s="6"/>
      <c r="EHQ105" s="246"/>
      <c r="EHR105" s="251"/>
      <c r="EHS105" s="257"/>
      <c r="EHT105" s="235"/>
      <c r="EHU105" s="235"/>
      <c r="EHV105" s="235"/>
      <c r="EHW105" s="99"/>
      <c r="EHX105" s="235"/>
      <c r="EHY105" s="235"/>
      <c r="EHZ105" s="235"/>
      <c r="EIA105" s="226"/>
      <c r="EIB105" s="248"/>
      <c r="EIC105" s="253"/>
      <c r="EID105" s="228"/>
      <c r="EIE105" s="229"/>
      <c r="EIF105" s="99"/>
      <c r="EIG105" s="254"/>
      <c r="EIH105" s="235"/>
      <c r="EII105" s="231"/>
      <c r="EIJ105" s="231"/>
      <c r="EIK105" s="235"/>
      <c r="EIL105" s="6"/>
      <c r="EIM105" s="6"/>
      <c r="EIN105" s="6"/>
      <c r="EIO105" s="246"/>
      <c r="EIP105" s="251"/>
      <c r="EIQ105" s="257"/>
      <c r="EIR105" s="235"/>
      <c r="EIS105" s="235"/>
      <c r="EIT105" s="235"/>
      <c r="EIU105" s="99"/>
      <c r="EIV105" s="235"/>
      <c r="EIW105" s="235"/>
      <c r="EIX105" s="235"/>
      <c r="EIY105" s="226"/>
      <c r="EIZ105" s="248"/>
      <c r="EJA105" s="253"/>
      <c r="EJB105" s="228"/>
      <c r="EJC105" s="229"/>
      <c r="EJD105" s="99"/>
      <c r="EJE105" s="254"/>
      <c r="EJF105" s="235"/>
      <c r="EJG105" s="231"/>
      <c r="EJH105" s="231"/>
      <c r="EJI105" s="235"/>
      <c r="EJJ105" s="6"/>
      <c r="EJK105" s="6"/>
      <c r="EJL105" s="6"/>
      <c r="EJM105" s="246"/>
      <c r="EJN105" s="251"/>
      <c r="EJO105" s="257"/>
      <c r="EJP105" s="235"/>
      <c r="EJQ105" s="235"/>
      <c r="EJR105" s="235"/>
      <c r="EJS105" s="99"/>
      <c r="EJT105" s="235"/>
      <c r="EJU105" s="235"/>
      <c r="EJV105" s="235"/>
      <c r="EJW105" s="226"/>
      <c r="EJX105" s="248"/>
      <c r="EJY105" s="253"/>
      <c r="EJZ105" s="228"/>
      <c r="EKA105" s="229"/>
      <c r="EKB105" s="99"/>
      <c r="EKC105" s="254"/>
      <c r="EKD105" s="235"/>
      <c r="EKE105" s="231"/>
      <c r="EKF105" s="231"/>
      <c r="EKG105" s="235"/>
      <c r="EKH105" s="6"/>
      <c r="EKI105" s="6"/>
      <c r="EKJ105" s="6"/>
      <c r="EKK105" s="246"/>
      <c r="EKL105" s="251"/>
      <c r="EKM105" s="257"/>
      <c r="EKN105" s="235"/>
      <c r="EKO105" s="235"/>
      <c r="EKP105" s="235"/>
      <c r="EKQ105" s="99"/>
      <c r="EKR105" s="235"/>
      <c r="EKS105" s="235"/>
      <c r="EKT105" s="235"/>
      <c r="EKU105" s="226"/>
      <c r="EKV105" s="248"/>
      <c r="EKW105" s="253"/>
      <c r="EKX105" s="228"/>
      <c r="EKY105" s="229"/>
      <c r="EKZ105" s="99"/>
      <c r="ELA105" s="254"/>
      <c r="ELB105" s="235"/>
      <c r="ELC105" s="231"/>
      <c r="ELD105" s="231"/>
      <c r="ELE105" s="235"/>
      <c r="ELF105" s="6"/>
      <c r="ELG105" s="6"/>
      <c r="ELH105" s="6"/>
      <c r="ELI105" s="246"/>
      <c r="ELJ105" s="251"/>
      <c r="ELK105" s="257"/>
      <c r="ELL105" s="235"/>
      <c r="ELM105" s="235"/>
      <c r="ELN105" s="235"/>
      <c r="ELO105" s="99"/>
      <c r="ELP105" s="235"/>
      <c r="ELQ105" s="235"/>
      <c r="ELR105" s="235"/>
      <c r="ELS105" s="226"/>
      <c r="ELT105" s="248"/>
      <c r="ELU105" s="253"/>
      <c r="ELV105" s="228"/>
      <c r="ELW105" s="229"/>
      <c r="ELX105" s="99"/>
      <c r="ELY105" s="254"/>
      <c r="ELZ105" s="235"/>
      <c r="EMA105" s="231"/>
      <c r="EMB105" s="231"/>
      <c r="EMC105" s="235"/>
      <c r="EMD105" s="6"/>
      <c r="EME105" s="6"/>
      <c r="EMF105" s="6"/>
      <c r="EMG105" s="246"/>
      <c r="EMH105" s="251"/>
      <c r="EMI105" s="257"/>
      <c r="EMJ105" s="235"/>
      <c r="EMK105" s="235"/>
      <c r="EML105" s="235"/>
      <c r="EMM105" s="99"/>
      <c r="EMN105" s="235"/>
      <c r="EMO105" s="235"/>
      <c r="EMP105" s="235"/>
      <c r="EMQ105" s="226"/>
      <c r="EMR105" s="248"/>
      <c r="EMS105" s="253"/>
      <c r="EMT105" s="228"/>
      <c r="EMU105" s="229"/>
      <c r="EMV105" s="99"/>
      <c r="EMW105" s="254"/>
      <c r="EMX105" s="235"/>
      <c r="EMY105" s="231"/>
      <c r="EMZ105" s="231"/>
      <c r="ENA105" s="235"/>
      <c r="ENB105" s="6"/>
      <c r="ENC105" s="6"/>
      <c r="END105" s="6"/>
      <c r="ENE105" s="246"/>
      <c r="ENF105" s="251"/>
      <c r="ENG105" s="257"/>
      <c r="ENH105" s="235"/>
      <c r="ENI105" s="235"/>
      <c r="ENJ105" s="235"/>
      <c r="ENK105" s="99"/>
      <c r="ENL105" s="235"/>
      <c r="ENM105" s="235"/>
      <c r="ENN105" s="235"/>
      <c r="ENO105" s="226"/>
      <c r="ENP105" s="248"/>
      <c r="ENQ105" s="253"/>
      <c r="ENR105" s="228"/>
      <c r="ENS105" s="229"/>
      <c r="ENT105" s="99"/>
      <c r="ENU105" s="254"/>
      <c r="ENV105" s="235"/>
      <c r="ENW105" s="231"/>
      <c r="ENX105" s="231"/>
      <c r="ENY105" s="235"/>
      <c r="ENZ105" s="6"/>
      <c r="EOA105" s="6"/>
      <c r="EOB105" s="6"/>
      <c r="EOC105" s="246"/>
      <c r="EOD105" s="251"/>
      <c r="EOE105" s="257"/>
      <c r="EOF105" s="235"/>
      <c r="EOG105" s="235"/>
      <c r="EOH105" s="235"/>
      <c r="EOI105" s="99"/>
      <c r="EOJ105" s="235"/>
      <c r="EOK105" s="235"/>
      <c r="EOL105" s="235"/>
      <c r="EOM105" s="226"/>
      <c r="EON105" s="248"/>
      <c r="EOO105" s="253"/>
      <c r="EOP105" s="228"/>
      <c r="EOQ105" s="229"/>
      <c r="EOR105" s="99"/>
      <c r="EOS105" s="254"/>
      <c r="EOT105" s="235"/>
      <c r="EOU105" s="231"/>
      <c r="EOV105" s="231"/>
      <c r="EOW105" s="235"/>
      <c r="EOX105" s="6"/>
      <c r="EOY105" s="6"/>
      <c r="EOZ105" s="6"/>
      <c r="EPA105" s="246"/>
      <c r="EPB105" s="251"/>
      <c r="EPC105" s="257"/>
      <c r="EPD105" s="235"/>
      <c r="EPE105" s="235"/>
      <c r="EPF105" s="235"/>
      <c r="EPG105" s="99"/>
      <c r="EPH105" s="235"/>
      <c r="EPI105" s="235"/>
      <c r="EPJ105" s="235"/>
      <c r="EPK105" s="226"/>
      <c r="EPL105" s="248"/>
      <c r="EPM105" s="253"/>
      <c r="EPN105" s="228"/>
      <c r="EPO105" s="229"/>
      <c r="EPP105" s="99"/>
      <c r="EPQ105" s="254"/>
      <c r="EPR105" s="235"/>
      <c r="EPS105" s="231"/>
      <c r="EPT105" s="231"/>
      <c r="EPU105" s="235"/>
      <c r="EPV105" s="6"/>
      <c r="EPW105" s="6"/>
      <c r="EPX105" s="6"/>
      <c r="EPY105" s="246"/>
      <c r="EPZ105" s="251"/>
      <c r="EQA105" s="257"/>
      <c r="EQB105" s="235"/>
      <c r="EQC105" s="235"/>
      <c r="EQD105" s="235"/>
      <c r="EQE105" s="99"/>
      <c r="EQF105" s="235"/>
      <c r="EQG105" s="235"/>
      <c r="EQH105" s="235"/>
      <c r="EQI105" s="226"/>
      <c r="EQJ105" s="248"/>
      <c r="EQK105" s="253"/>
      <c r="EQL105" s="228"/>
      <c r="EQM105" s="229"/>
      <c r="EQN105" s="99"/>
      <c r="EQO105" s="254"/>
      <c r="EQP105" s="235"/>
      <c r="EQQ105" s="231"/>
      <c r="EQR105" s="231"/>
      <c r="EQS105" s="235"/>
      <c r="EQT105" s="6"/>
      <c r="EQU105" s="6"/>
      <c r="EQV105" s="6"/>
      <c r="EQW105" s="246"/>
      <c r="EQX105" s="251"/>
      <c r="EQY105" s="257"/>
      <c r="EQZ105" s="235"/>
      <c r="ERA105" s="235"/>
      <c r="ERB105" s="235"/>
      <c r="ERC105" s="99"/>
      <c r="ERD105" s="235"/>
      <c r="ERE105" s="235"/>
      <c r="ERF105" s="235"/>
      <c r="ERG105" s="226"/>
      <c r="ERH105" s="248"/>
      <c r="ERI105" s="253"/>
      <c r="ERJ105" s="228"/>
      <c r="ERK105" s="229"/>
      <c r="ERL105" s="99"/>
      <c r="ERM105" s="254"/>
      <c r="ERN105" s="235"/>
      <c r="ERO105" s="231"/>
      <c r="ERP105" s="231"/>
      <c r="ERQ105" s="235"/>
      <c r="ERR105" s="6"/>
      <c r="ERS105" s="6"/>
      <c r="ERT105" s="6"/>
      <c r="ERU105" s="246"/>
      <c r="ERV105" s="251"/>
      <c r="ERW105" s="257"/>
      <c r="ERX105" s="235"/>
      <c r="ERY105" s="235"/>
      <c r="ERZ105" s="235"/>
      <c r="ESA105" s="99"/>
      <c r="ESB105" s="235"/>
      <c r="ESC105" s="235"/>
      <c r="ESD105" s="235"/>
      <c r="ESE105" s="226"/>
      <c r="ESF105" s="248"/>
      <c r="ESG105" s="253"/>
      <c r="ESH105" s="228"/>
      <c r="ESI105" s="229"/>
      <c r="ESJ105" s="99"/>
      <c r="ESK105" s="254"/>
      <c r="ESL105" s="235"/>
      <c r="ESM105" s="231"/>
      <c r="ESN105" s="231"/>
      <c r="ESO105" s="235"/>
      <c r="ESP105" s="6"/>
      <c r="ESQ105" s="6"/>
      <c r="ESR105" s="6"/>
      <c r="ESS105" s="246"/>
      <c r="EST105" s="251"/>
      <c r="ESU105" s="257"/>
      <c r="ESV105" s="235"/>
      <c r="ESW105" s="235"/>
      <c r="ESX105" s="235"/>
      <c r="ESY105" s="99"/>
      <c r="ESZ105" s="235"/>
      <c r="ETA105" s="235"/>
      <c r="ETB105" s="235"/>
      <c r="ETC105" s="226"/>
      <c r="ETD105" s="248"/>
      <c r="ETE105" s="253"/>
      <c r="ETF105" s="228"/>
      <c r="ETG105" s="229"/>
      <c r="ETH105" s="99"/>
      <c r="ETI105" s="254"/>
      <c r="ETJ105" s="235"/>
      <c r="ETK105" s="231"/>
      <c r="ETL105" s="231"/>
      <c r="ETM105" s="235"/>
      <c r="ETN105" s="6"/>
      <c r="ETO105" s="6"/>
      <c r="ETP105" s="6"/>
      <c r="ETQ105" s="246"/>
      <c r="ETR105" s="251"/>
      <c r="ETS105" s="257"/>
      <c r="ETT105" s="235"/>
      <c r="ETU105" s="235"/>
      <c r="ETV105" s="235"/>
      <c r="ETW105" s="99"/>
      <c r="ETX105" s="235"/>
      <c r="ETY105" s="235"/>
      <c r="ETZ105" s="235"/>
      <c r="EUA105" s="226"/>
      <c r="EUB105" s="248"/>
      <c r="EUC105" s="253"/>
      <c r="EUD105" s="228"/>
      <c r="EUE105" s="229"/>
      <c r="EUF105" s="99"/>
      <c r="EUG105" s="254"/>
      <c r="EUH105" s="235"/>
      <c r="EUI105" s="231"/>
      <c r="EUJ105" s="231"/>
      <c r="EUK105" s="235"/>
      <c r="EUL105" s="6"/>
      <c r="EUM105" s="6"/>
      <c r="EUN105" s="6"/>
      <c r="EUO105" s="246"/>
      <c r="EUP105" s="251"/>
      <c r="EUQ105" s="257"/>
      <c r="EUR105" s="235"/>
      <c r="EUS105" s="235"/>
      <c r="EUT105" s="235"/>
      <c r="EUU105" s="99"/>
      <c r="EUV105" s="235"/>
      <c r="EUW105" s="235"/>
      <c r="EUX105" s="235"/>
      <c r="EUY105" s="226"/>
      <c r="EUZ105" s="248"/>
      <c r="EVA105" s="253"/>
      <c r="EVB105" s="228"/>
      <c r="EVC105" s="229"/>
      <c r="EVD105" s="99"/>
      <c r="EVE105" s="254"/>
      <c r="EVF105" s="235"/>
      <c r="EVG105" s="231"/>
      <c r="EVH105" s="231"/>
      <c r="EVI105" s="235"/>
      <c r="EVJ105" s="6"/>
      <c r="EVK105" s="6"/>
      <c r="EVL105" s="6"/>
      <c r="EVM105" s="246"/>
      <c r="EVN105" s="251"/>
      <c r="EVO105" s="257"/>
      <c r="EVP105" s="235"/>
      <c r="EVQ105" s="235"/>
      <c r="EVR105" s="235"/>
      <c r="EVS105" s="99"/>
      <c r="EVT105" s="235"/>
      <c r="EVU105" s="235"/>
      <c r="EVV105" s="235"/>
      <c r="EVW105" s="226"/>
      <c r="EVX105" s="248"/>
      <c r="EVY105" s="253"/>
      <c r="EVZ105" s="228"/>
      <c r="EWA105" s="229"/>
      <c r="EWB105" s="99"/>
      <c r="EWC105" s="254"/>
      <c r="EWD105" s="235"/>
      <c r="EWE105" s="231"/>
      <c r="EWF105" s="231"/>
      <c r="EWG105" s="235"/>
      <c r="EWH105" s="6"/>
      <c r="EWI105" s="6"/>
      <c r="EWJ105" s="6"/>
      <c r="EWK105" s="246"/>
      <c r="EWL105" s="251"/>
      <c r="EWM105" s="257"/>
      <c r="EWN105" s="235"/>
      <c r="EWO105" s="235"/>
      <c r="EWP105" s="235"/>
      <c r="EWQ105" s="99"/>
      <c r="EWR105" s="235"/>
      <c r="EWS105" s="235"/>
      <c r="EWT105" s="235"/>
      <c r="EWU105" s="226"/>
      <c r="EWV105" s="248"/>
      <c r="EWW105" s="253"/>
      <c r="EWX105" s="228"/>
      <c r="EWY105" s="229"/>
      <c r="EWZ105" s="99"/>
      <c r="EXA105" s="254"/>
      <c r="EXB105" s="235"/>
      <c r="EXC105" s="231"/>
      <c r="EXD105" s="231"/>
      <c r="EXE105" s="235"/>
      <c r="EXF105" s="6"/>
      <c r="EXG105" s="6"/>
      <c r="EXH105" s="6"/>
      <c r="EXI105" s="246"/>
      <c r="EXJ105" s="251"/>
      <c r="EXK105" s="257"/>
      <c r="EXL105" s="235"/>
      <c r="EXM105" s="235"/>
      <c r="EXN105" s="235"/>
      <c r="EXO105" s="99"/>
      <c r="EXP105" s="235"/>
      <c r="EXQ105" s="235"/>
      <c r="EXR105" s="235"/>
      <c r="EXS105" s="226"/>
      <c r="EXT105" s="248"/>
      <c r="EXU105" s="253"/>
      <c r="EXV105" s="228"/>
      <c r="EXW105" s="229"/>
      <c r="EXX105" s="99"/>
      <c r="EXY105" s="254"/>
      <c r="EXZ105" s="235"/>
      <c r="EYA105" s="231"/>
      <c r="EYB105" s="231"/>
      <c r="EYC105" s="235"/>
      <c r="EYD105" s="6"/>
      <c r="EYE105" s="6"/>
      <c r="EYF105" s="6"/>
      <c r="EYG105" s="246"/>
      <c r="EYH105" s="251"/>
      <c r="EYI105" s="257"/>
      <c r="EYJ105" s="235"/>
      <c r="EYK105" s="235"/>
      <c r="EYL105" s="235"/>
      <c r="EYM105" s="99"/>
      <c r="EYN105" s="235"/>
      <c r="EYO105" s="235"/>
      <c r="EYP105" s="235"/>
      <c r="EYQ105" s="226"/>
      <c r="EYR105" s="248"/>
      <c r="EYS105" s="253"/>
      <c r="EYT105" s="228"/>
      <c r="EYU105" s="229"/>
      <c r="EYV105" s="99"/>
      <c r="EYW105" s="254"/>
      <c r="EYX105" s="235"/>
      <c r="EYY105" s="231"/>
      <c r="EYZ105" s="231"/>
      <c r="EZA105" s="235"/>
      <c r="EZB105" s="6"/>
      <c r="EZC105" s="6"/>
      <c r="EZD105" s="6"/>
      <c r="EZE105" s="246"/>
      <c r="EZF105" s="251"/>
      <c r="EZG105" s="257"/>
      <c r="EZH105" s="235"/>
      <c r="EZI105" s="235"/>
      <c r="EZJ105" s="235"/>
      <c r="EZK105" s="99"/>
      <c r="EZL105" s="235"/>
      <c r="EZM105" s="235"/>
      <c r="EZN105" s="235"/>
      <c r="EZO105" s="226"/>
      <c r="EZP105" s="248"/>
      <c r="EZQ105" s="253"/>
      <c r="EZR105" s="228"/>
      <c r="EZS105" s="229"/>
      <c r="EZT105" s="99"/>
      <c r="EZU105" s="254"/>
      <c r="EZV105" s="235"/>
      <c r="EZW105" s="231"/>
      <c r="EZX105" s="231"/>
      <c r="EZY105" s="235"/>
      <c r="EZZ105" s="6"/>
      <c r="FAA105" s="6"/>
      <c r="FAB105" s="6"/>
      <c r="FAC105" s="246"/>
      <c r="FAD105" s="251"/>
      <c r="FAE105" s="257"/>
      <c r="FAF105" s="235"/>
      <c r="FAG105" s="235"/>
      <c r="FAH105" s="235"/>
      <c r="FAI105" s="99"/>
      <c r="FAJ105" s="235"/>
      <c r="FAK105" s="235"/>
      <c r="FAL105" s="235"/>
      <c r="FAM105" s="226"/>
      <c r="FAN105" s="248"/>
      <c r="FAO105" s="253"/>
      <c r="FAP105" s="228"/>
      <c r="FAQ105" s="229"/>
      <c r="FAR105" s="99"/>
      <c r="FAS105" s="254"/>
      <c r="FAT105" s="235"/>
      <c r="FAU105" s="231"/>
      <c r="FAV105" s="231"/>
      <c r="FAW105" s="235"/>
      <c r="FAX105" s="6"/>
      <c r="FAY105" s="6"/>
      <c r="FAZ105" s="6"/>
      <c r="FBA105" s="246"/>
      <c r="FBB105" s="251"/>
      <c r="FBC105" s="257"/>
      <c r="FBD105" s="235"/>
      <c r="FBE105" s="235"/>
      <c r="FBF105" s="235"/>
      <c r="FBG105" s="99"/>
      <c r="FBH105" s="235"/>
      <c r="FBI105" s="235"/>
      <c r="FBJ105" s="235"/>
      <c r="FBK105" s="226"/>
      <c r="FBL105" s="248"/>
      <c r="FBM105" s="253"/>
      <c r="FBN105" s="228"/>
      <c r="FBO105" s="229"/>
      <c r="FBP105" s="99"/>
      <c r="FBQ105" s="254"/>
      <c r="FBR105" s="235"/>
      <c r="FBS105" s="231"/>
      <c r="FBT105" s="231"/>
      <c r="FBU105" s="235"/>
      <c r="FBV105" s="6"/>
      <c r="FBW105" s="6"/>
      <c r="FBX105" s="6"/>
      <c r="FBY105" s="246"/>
      <c r="FBZ105" s="251"/>
      <c r="FCA105" s="257"/>
      <c r="FCB105" s="235"/>
      <c r="FCC105" s="235"/>
      <c r="FCD105" s="235"/>
      <c r="FCE105" s="99"/>
      <c r="FCF105" s="235"/>
      <c r="FCG105" s="235"/>
      <c r="FCH105" s="235"/>
      <c r="FCI105" s="226"/>
      <c r="FCJ105" s="248"/>
      <c r="FCK105" s="253"/>
      <c r="FCL105" s="228"/>
      <c r="FCM105" s="229"/>
      <c r="FCN105" s="99"/>
      <c r="FCO105" s="254"/>
      <c r="FCP105" s="235"/>
      <c r="FCQ105" s="231"/>
      <c r="FCR105" s="231"/>
      <c r="FCS105" s="235"/>
      <c r="FCT105" s="6"/>
      <c r="FCU105" s="6"/>
      <c r="FCV105" s="6"/>
      <c r="FCW105" s="246"/>
      <c r="FCX105" s="251"/>
      <c r="FCY105" s="257"/>
      <c r="FCZ105" s="235"/>
      <c r="FDA105" s="235"/>
      <c r="FDB105" s="235"/>
      <c r="FDC105" s="99"/>
      <c r="FDD105" s="235"/>
      <c r="FDE105" s="235"/>
      <c r="FDF105" s="235"/>
      <c r="FDG105" s="226"/>
      <c r="FDH105" s="248"/>
      <c r="FDI105" s="253"/>
      <c r="FDJ105" s="228"/>
      <c r="FDK105" s="229"/>
      <c r="FDL105" s="99"/>
      <c r="FDM105" s="254"/>
      <c r="FDN105" s="235"/>
      <c r="FDO105" s="231"/>
      <c r="FDP105" s="231"/>
      <c r="FDQ105" s="235"/>
      <c r="FDR105" s="6"/>
      <c r="FDS105" s="6"/>
      <c r="FDT105" s="6"/>
      <c r="FDU105" s="246"/>
      <c r="FDV105" s="251"/>
      <c r="FDW105" s="257"/>
      <c r="FDX105" s="235"/>
      <c r="FDY105" s="235"/>
      <c r="FDZ105" s="235"/>
      <c r="FEA105" s="99"/>
      <c r="FEB105" s="235"/>
      <c r="FEC105" s="235"/>
      <c r="FED105" s="235"/>
      <c r="FEE105" s="226"/>
      <c r="FEF105" s="248"/>
      <c r="FEG105" s="253"/>
      <c r="FEH105" s="228"/>
      <c r="FEI105" s="229"/>
      <c r="FEJ105" s="99"/>
      <c r="FEK105" s="254"/>
      <c r="FEL105" s="235"/>
      <c r="FEM105" s="231"/>
      <c r="FEN105" s="231"/>
      <c r="FEO105" s="235"/>
      <c r="FEP105" s="6"/>
      <c r="FEQ105" s="6"/>
      <c r="FER105" s="6"/>
      <c r="FES105" s="246"/>
      <c r="FET105" s="251"/>
      <c r="FEU105" s="257"/>
      <c r="FEV105" s="235"/>
      <c r="FEW105" s="235"/>
      <c r="FEX105" s="235"/>
      <c r="FEY105" s="99"/>
      <c r="FEZ105" s="235"/>
      <c r="FFA105" s="235"/>
      <c r="FFB105" s="235"/>
      <c r="FFC105" s="226"/>
      <c r="FFD105" s="248"/>
      <c r="FFE105" s="253"/>
      <c r="FFF105" s="228"/>
      <c r="FFG105" s="229"/>
      <c r="FFH105" s="99"/>
      <c r="FFI105" s="254"/>
      <c r="FFJ105" s="235"/>
      <c r="FFK105" s="231"/>
      <c r="FFL105" s="231"/>
      <c r="FFM105" s="235"/>
      <c r="FFN105" s="6"/>
      <c r="FFO105" s="6"/>
      <c r="FFP105" s="6"/>
      <c r="FFQ105" s="246"/>
      <c r="FFR105" s="251"/>
      <c r="FFS105" s="257"/>
      <c r="FFT105" s="235"/>
      <c r="FFU105" s="235"/>
      <c r="FFV105" s="235"/>
      <c r="FFW105" s="99"/>
      <c r="FFX105" s="235"/>
      <c r="FFY105" s="235"/>
      <c r="FFZ105" s="235"/>
      <c r="FGA105" s="226"/>
      <c r="FGB105" s="248"/>
      <c r="FGC105" s="253"/>
      <c r="FGD105" s="228"/>
      <c r="FGE105" s="229"/>
      <c r="FGF105" s="99"/>
      <c r="FGG105" s="254"/>
      <c r="FGH105" s="235"/>
      <c r="FGI105" s="231"/>
      <c r="FGJ105" s="231"/>
      <c r="FGK105" s="235"/>
      <c r="FGL105" s="6"/>
      <c r="FGM105" s="6"/>
      <c r="FGN105" s="6"/>
      <c r="FGO105" s="246"/>
      <c r="FGP105" s="251"/>
      <c r="FGQ105" s="257"/>
      <c r="FGR105" s="235"/>
      <c r="FGS105" s="235"/>
      <c r="FGT105" s="235"/>
      <c r="FGU105" s="99"/>
      <c r="FGV105" s="235"/>
      <c r="FGW105" s="235"/>
      <c r="FGX105" s="235"/>
      <c r="FGY105" s="226"/>
      <c r="FGZ105" s="248"/>
      <c r="FHA105" s="253"/>
      <c r="FHB105" s="228"/>
      <c r="FHC105" s="229"/>
      <c r="FHD105" s="99"/>
      <c r="FHE105" s="254"/>
      <c r="FHF105" s="235"/>
      <c r="FHG105" s="231"/>
      <c r="FHH105" s="231"/>
      <c r="FHI105" s="235"/>
      <c r="FHJ105" s="6"/>
      <c r="FHK105" s="6"/>
      <c r="FHL105" s="6"/>
      <c r="FHM105" s="246"/>
      <c r="FHN105" s="251"/>
      <c r="FHO105" s="257"/>
      <c r="FHP105" s="235"/>
      <c r="FHQ105" s="235"/>
      <c r="FHR105" s="235"/>
      <c r="FHS105" s="99"/>
      <c r="FHT105" s="235"/>
      <c r="FHU105" s="235"/>
      <c r="FHV105" s="235"/>
      <c r="FHW105" s="226"/>
      <c r="FHX105" s="248"/>
      <c r="FHY105" s="253"/>
      <c r="FHZ105" s="228"/>
      <c r="FIA105" s="229"/>
      <c r="FIB105" s="99"/>
      <c r="FIC105" s="254"/>
      <c r="FID105" s="235"/>
      <c r="FIE105" s="231"/>
      <c r="FIF105" s="231"/>
      <c r="FIG105" s="235"/>
      <c r="FIH105" s="6"/>
      <c r="FII105" s="6"/>
      <c r="FIJ105" s="6"/>
      <c r="FIK105" s="246"/>
      <c r="FIL105" s="251"/>
      <c r="FIM105" s="257"/>
      <c r="FIN105" s="235"/>
      <c r="FIO105" s="235"/>
      <c r="FIP105" s="235"/>
      <c r="FIQ105" s="99"/>
      <c r="FIR105" s="235"/>
      <c r="FIS105" s="235"/>
      <c r="FIT105" s="235"/>
      <c r="FIU105" s="226"/>
      <c r="FIV105" s="248"/>
      <c r="FIW105" s="253"/>
      <c r="FIX105" s="228"/>
      <c r="FIY105" s="229"/>
      <c r="FIZ105" s="99"/>
      <c r="FJA105" s="254"/>
      <c r="FJB105" s="235"/>
      <c r="FJC105" s="231"/>
      <c r="FJD105" s="231"/>
      <c r="FJE105" s="235"/>
      <c r="FJF105" s="6"/>
      <c r="FJG105" s="6"/>
      <c r="FJH105" s="6"/>
      <c r="FJI105" s="246"/>
      <c r="FJJ105" s="251"/>
      <c r="FJK105" s="257"/>
      <c r="FJL105" s="235"/>
      <c r="FJM105" s="235"/>
      <c r="FJN105" s="235"/>
      <c r="FJO105" s="99"/>
      <c r="FJP105" s="235"/>
      <c r="FJQ105" s="235"/>
      <c r="FJR105" s="235"/>
      <c r="FJS105" s="226"/>
      <c r="FJT105" s="248"/>
      <c r="FJU105" s="253"/>
      <c r="FJV105" s="228"/>
      <c r="FJW105" s="229"/>
      <c r="FJX105" s="99"/>
      <c r="FJY105" s="254"/>
      <c r="FJZ105" s="235"/>
      <c r="FKA105" s="231"/>
      <c r="FKB105" s="231"/>
      <c r="FKC105" s="235"/>
      <c r="FKD105" s="6"/>
      <c r="FKE105" s="6"/>
      <c r="FKF105" s="6"/>
      <c r="FKG105" s="246"/>
      <c r="FKH105" s="251"/>
      <c r="FKI105" s="257"/>
      <c r="FKJ105" s="235"/>
      <c r="FKK105" s="235"/>
      <c r="FKL105" s="235"/>
      <c r="FKM105" s="99"/>
      <c r="FKN105" s="235"/>
      <c r="FKO105" s="235"/>
      <c r="FKP105" s="235"/>
      <c r="FKQ105" s="226"/>
      <c r="FKR105" s="248"/>
      <c r="FKS105" s="253"/>
      <c r="FKT105" s="228"/>
      <c r="FKU105" s="229"/>
      <c r="FKV105" s="99"/>
      <c r="FKW105" s="254"/>
      <c r="FKX105" s="235"/>
      <c r="FKY105" s="231"/>
      <c r="FKZ105" s="231"/>
      <c r="FLA105" s="235"/>
      <c r="FLB105" s="6"/>
      <c r="FLC105" s="6"/>
      <c r="FLD105" s="6"/>
      <c r="FLE105" s="246"/>
      <c r="FLF105" s="251"/>
      <c r="FLG105" s="257"/>
      <c r="FLH105" s="235"/>
      <c r="FLI105" s="235"/>
      <c r="FLJ105" s="235"/>
      <c r="FLK105" s="99"/>
      <c r="FLL105" s="235"/>
      <c r="FLM105" s="235"/>
      <c r="FLN105" s="235"/>
      <c r="FLO105" s="226"/>
      <c r="FLP105" s="248"/>
      <c r="FLQ105" s="253"/>
      <c r="FLR105" s="228"/>
      <c r="FLS105" s="229"/>
      <c r="FLT105" s="99"/>
      <c r="FLU105" s="254"/>
      <c r="FLV105" s="235"/>
      <c r="FLW105" s="231"/>
      <c r="FLX105" s="231"/>
      <c r="FLY105" s="235"/>
      <c r="FLZ105" s="6"/>
      <c r="FMA105" s="6"/>
      <c r="FMB105" s="6"/>
      <c r="FMC105" s="246"/>
      <c r="FMD105" s="251"/>
      <c r="FME105" s="257"/>
      <c r="FMF105" s="235"/>
      <c r="FMG105" s="235"/>
      <c r="FMH105" s="235"/>
      <c r="FMI105" s="99"/>
      <c r="FMJ105" s="235"/>
      <c r="FMK105" s="235"/>
      <c r="FML105" s="235"/>
      <c r="FMM105" s="226"/>
      <c r="FMN105" s="248"/>
      <c r="FMO105" s="253"/>
      <c r="FMP105" s="228"/>
      <c r="FMQ105" s="229"/>
      <c r="FMR105" s="99"/>
      <c r="FMS105" s="254"/>
      <c r="FMT105" s="235"/>
      <c r="FMU105" s="231"/>
      <c r="FMV105" s="231"/>
      <c r="FMW105" s="235"/>
      <c r="FMX105" s="6"/>
      <c r="FMY105" s="6"/>
      <c r="FMZ105" s="6"/>
      <c r="FNA105" s="246"/>
      <c r="FNB105" s="251"/>
      <c r="FNC105" s="257"/>
      <c r="FND105" s="235"/>
      <c r="FNE105" s="235"/>
      <c r="FNF105" s="235"/>
      <c r="FNG105" s="99"/>
      <c r="FNH105" s="235"/>
      <c r="FNI105" s="235"/>
      <c r="FNJ105" s="235"/>
      <c r="FNK105" s="226"/>
      <c r="FNL105" s="248"/>
      <c r="FNM105" s="253"/>
      <c r="FNN105" s="228"/>
      <c r="FNO105" s="229"/>
      <c r="FNP105" s="99"/>
      <c r="FNQ105" s="254"/>
      <c r="FNR105" s="235"/>
      <c r="FNS105" s="231"/>
      <c r="FNT105" s="231"/>
      <c r="FNU105" s="235"/>
      <c r="FNV105" s="6"/>
      <c r="FNW105" s="6"/>
      <c r="FNX105" s="6"/>
      <c r="FNY105" s="246"/>
      <c r="FNZ105" s="251"/>
      <c r="FOA105" s="257"/>
      <c r="FOB105" s="235"/>
      <c r="FOC105" s="235"/>
      <c r="FOD105" s="235"/>
      <c r="FOE105" s="99"/>
      <c r="FOF105" s="235"/>
      <c r="FOG105" s="235"/>
      <c r="FOH105" s="235"/>
      <c r="FOI105" s="226"/>
      <c r="FOJ105" s="248"/>
      <c r="FOK105" s="253"/>
      <c r="FOL105" s="228"/>
      <c r="FOM105" s="229"/>
      <c r="FON105" s="99"/>
      <c r="FOO105" s="254"/>
      <c r="FOP105" s="235"/>
      <c r="FOQ105" s="231"/>
      <c r="FOR105" s="231"/>
      <c r="FOS105" s="235"/>
      <c r="FOT105" s="6"/>
      <c r="FOU105" s="6"/>
      <c r="FOV105" s="6"/>
      <c r="FOW105" s="246"/>
      <c r="FOX105" s="251"/>
      <c r="FOY105" s="257"/>
      <c r="FOZ105" s="235"/>
      <c r="FPA105" s="235"/>
      <c r="FPB105" s="235"/>
      <c r="FPC105" s="99"/>
      <c r="FPD105" s="235"/>
      <c r="FPE105" s="235"/>
      <c r="FPF105" s="235"/>
      <c r="FPG105" s="226"/>
      <c r="FPH105" s="248"/>
      <c r="FPI105" s="253"/>
      <c r="FPJ105" s="228"/>
      <c r="FPK105" s="229"/>
      <c r="FPL105" s="99"/>
      <c r="FPM105" s="254"/>
      <c r="FPN105" s="235"/>
      <c r="FPO105" s="231"/>
      <c r="FPP105" s="231"/>
      <c r="FPQ105" s="235"/>
      <c r="FPR105" s="6"/>
      <c r="FPS105" s="6"/>
      <c r="FPT105" s="6"/>
      <c r="FPU105" s="246"/>
      <c r="FPV105" s="251"/>
      <c r="FPW105" s="257"/>
      <c r="FPX105" s="235"/>
      <c r="FPY105" s="235"/>
      <c r="FPZ105" s="235"/>
      <c r="FQA105" s="99"/>
      <c r="FQB105" s="235"/>
      <c r="FQC105" s="235"/>
      <c r="FQD105" s="235"/>
      <c r="FQE105" s="226"/>
      <c r="FQF105" s="248"/>
      <c r="FQG105" s="253"/>
      <c r="FQH105" s="228"/>
      <c r="FQI105" s="229"/>
      <c r="FQJ105" s="99"/>
      <c r="FQK105" s="254"/>
      <c r="FQL105" s="235"/>
      <c r="FQM105" s="231"/>
      <c r="FQN105" s="231"/>
      <c r="FQO105" s="235"/>
      <c r="FQP105" s="6"/>
      <c r="FQQ105" s="6"/>
      <c r="FQR105" s="6"/>
      <c r="FQS105" s="246"/>
      <c r="FQT105" s="251"/>
      <c r="FQU105" s="257"/>
      <c r="FQV105" s="235"/>
      <c r="FQW105" s="235"/>
      <c r="FQX105" s="235"/>
      <c r="FQY105" s="99"/>
      <c r="FQZ105" s="235"/>
      <c r="FRA105" s="235"/>
      <c r="FRB105" s="235"/>
      <c r="FRC105" s="226"/>
      <c r="FRD105" s="248"/>
      <c r="FRE105" s="253"/>
      <c r="FRF105" s="228"/>
      <c r="FRG105" s="229"/>
      <c r="FRH105" s="99"/>
      <c r="FRI105" s="254"/>
      <c r="FRJ105" s="235"/>
      <c r="FRK105" s="231"/>
      <c r="FRL105" s="231"/>
      <c r="FRM105" s="235"/>
      <c r="FRN105" s="6"/>
      <c r="FRO105" s="6"/>
      <c r="FRP105" s="6"/>
      <c r="FRQ105" s="246"/>
      <c r="FRR105" s="251"/>
      <c r="FRS105" s="257"/>
      <c r="FRT105" s="235"/>
      <c r="FRU105" s="235"/>
      <c r="FRV105" s="235"/>
      <c r="FRW105" s="99"/>
      <c r="FRX105" s="235"/>
      <c r="FRY105" s="235"/>
      <c r="FRZ105" s="235"/>
      <c r="FSA105" s="226"/>
      <c r="FSB105" s="248"/>
      <c r="FSC105" s="253"/>
      <c r="FSD105" s="228"/>
      <c r="FSE105" s="229"/>
      <c r="FSF105" s="99"/>
      <c r="FSG105" s="254"/>
      <c r="FSH105" s="235"/>
      <c r="FSI105" s="231"/>
      <c r="FSJ105" s="231"/>
      <c r="FSK105" s="235"/>
      <c r="FSL105" s="6"/>
      <c r="FSM105" s="6"/>
      <c r="FSN105" s="6"/>
      <c r="FSO105" s="246"/>
      <c r="FSP105" s="251"/>
      <c r="FSQ105" s="257"/>
      <c r="FSR105" s="235"/>
      <c r="FSS105" s="235"/>
      <c r="FST105" s="235"/>
      <c r="FSU105" s="99"/>
      <c r="FSV105" s="235"/>
      <c r="FSW105" s="235"/>
      <c r="FSX105" s="235"/>
      <c r="FSY105" s="226"/>
      <c r="FSZ105" s="248"/>
      <c r="FTA105" s="253"/>
      <c r="FTB105" s="228"/>
      <c r="FTC105" s="229"/>
      <c r="FTD105" s="99"/>
      <c r="FTE105" s="254"/>
      <c r="FTF105" s="235"/>
      <c r="FTG105" s="231"/>
      <c r="FTH105" s="231"/>
      <c r="FTI105" s="235"/>
      <c r="FTJ105" s="6"/>
      <c r="FTK105" s="6"/>
      <c r="FTL105" s="6"/>
      <c r="FTM105" s="246"/>
      <c r="FTN105" s="251"/>
      <c r="FTO105" s="257"/>
      <c r="FTP105" s="235"/>
      <c r="FTQ105" s="235"/>
      <c r="FTR105" s="235"/>
      <c r="FTS105" s="99"/>
      <c r="FTT105" s="235"/>
      <c r="FTU105" s="235"/>
      <c r="FTV105" s="235"/>
      <c r="FTW105" s="226"/>
      <c r="FTX105" s="248"/>
      <c r="FTY105" s="253"/>
      <c r="FTZ105" s="228"/>
      <c r="FUA105" s="229"/>
      <c r="FUB105" s="99"/>
      <c r="FUC105" s="254"/>
      <c r="FUD105" s="235"/>
      <c r="FUE105" s="231"/>
      <c r="FUF105" s="231"/>
      <c r="FUG105" s="235"/>
      <c r="FUH105" s="6"/>
      <c r="FUI105" s="6"/>
      <c r="FUJ105" s="6"/>
      <c r="FUK105" s="246"/>
      <c r="FUL105" s="251"/>
      <c r="FUM105" s="257"/>
      <c r="FUN105" s="235"/>
      <c r="FUO105" s="235"/>
      <c r="FUP105" s="235"/>
      <c r="FUQ105" s="99"/>
      <c r="FUR105" s="235"/>
      <c r="FUS105" s="235"/>
      <c r="FUT105" s="235"/>
      <c r="FUU105" s="226"/>
      <c r="FUV105" s="248"/>
      <c r="FUW105" s="253"/>
      <c r="FUX105" s="228"/>
      <c r="FUY105" s="229"/>
      <c r="FUZ105" s="99"/>
      <c r="FVA105" s="254"/>
      <c r="FVB105" s="235"/>
      <c r="FVC105" s="231"/>
      <c r="FVD105" s="231"/>
      <c r="FVE105" s="235"/>
      <c r="FVF105" s="6"/>
      <c r="FVG105" s="6"/>
      <c r="FVH105" s="6"/>
      <c r="FVI105" s="246"/>
      <c r="FVJ105" s="251"/>
      <c r="FVK105" s="257"/>
      <c r="FVL105" s="235"/>
      <c r="FVM105" s="235"/>
      <c r="FVN105" s="235"/>
      <c r="FVO105" s="99"/>
      <c r="FVP105" s="235"/>
      <c r="FVQ105" s="235"/>
      <c r="FVR105" s="235"/>
      <c r="FVS105" s="226"/>
      <c r="FVT105" s="248"/>
      <c r="FVU105" s="253"/>
      <c r="FVV105" s="228"/>
      <c r="FVW105" s="229"/>
      <c r="FVX105" s="99"/>
      <c r="FVY105" s="254"/>
      <c r="FVZ105" s="235"/>
      <c r="FWA105" s="231"/>
      <c r="FWB105" s="231"/>
      <c r="FWC105" s="235"/>
      <c r="FWD105" s="6"/>
      <c r="FWE105" s="6"/>
      <c r="FWF105" s="6"/>
      <c r="FWG105" s="246"/>
      <c r="FWH105" s="251"/>
      <c r="FWI105" s="257"/>
      <c r="FWJ105" s="235"/>
      <c r="FWK105" s="235"/>
      <c r="FWL105" s="235"/>
      <c r="FWM105" s="99"/>
      <c r="FWN105" s="235"/>
      <c r="FWO105" s="235"/>
      <c r="FWP105" s="235"/>
      <c r="FWQ105" s="226"/>
      <c r="FWR105" s="248"/>
      <c r="FWS105" s="253"/>
      <c r="FWT105" s="228"/>
      <c r="FWU105" s="229"/>
      <c r="FWV105" s="99"/>
      <c r="FWW105" s="254"/>
      <c r="FWX105" s="235"/>
      <c r="FWY105" s="231"/>
      <c r="FWZ105" s="231"/>
      <c r="FXA105" s="235"/>
      <c r="FXB105" s="6"/>
      <c r="FXC105" s="6"/>
      <c r="FXD105" s="6"/>
      <c r="FXE105" s="246"/>
      <c r="FXF105" s="251"/>
      <c r="FXG105" s="257"/>
      <c r="FXH105" s="235"/>
      <c r="FXI105" s="235"/>
      <c r="FXJ105" s="235"/>
      <c r="FXK105" s="99"/>
      <c r="FXL105" s="235"/>
      <c r="FXM105" s="235"/>
      <c r="FXN105" s="235"/>
      <c r="FXO105" s="226"/>
      <c r="FXP105" s="248"/>
      <c r="FXQ105" s="253"/>
      <c r="FXR105" s="228"/>
      <c r="FXS105" s="229"/>
      <c r="FXT105" s="99"/>
      <c r="FXU105" s="254"/>
      <c r="FXV105" s="235"/>
      <c r="FXW105" s="231"/>
      <c r="FXX105" s="231"/>
      <c r="FXY105" s="235"/>
      <c r="FXZ105" s="6"/>
      <c r="FYA105" s="6"/>
      <c r="FYB105" s="6"/>
      <c r="FYC105" s="246"/>
      <c r="FYD105" s="251"/>
      <c r="FYE105" s="257"/>
      <c r="FYF105" s="235"/>
      <c r="FYG105" s="235"/>
      <c r="FYH105" s="235"/>
      <c r="FYI105" s="99"/>
      <c r="FYJ105" s="235"/>
      <c r="FYK105" s="235"/>
      <c r="FYL105" s="235"/>
      <c r="FYM105" s="226"/>
      <c r="FYN105" s="248"/>
      <c r="FYO105" s="253"/>
      <c r="FYP105" s="228"/>
      <c r="FYQ105" s="229"/>
      <c r="FYR105" s="99"/>
      <c r="FYS105" s="254"/>
      <c r="FYT105" s="235"/>
      <c r="FYU105" s="231"/>
      <c r="FYV105" s="231"/>
      <c r="FYW105" s="235"/>
      <c r="FYX105" s="6"/>
      <c r="FYY105" s="6"/>
      <c r="FYZ105" s="6"/>
      <c r="FZA105" s="246"/>
      <c r="FZB105" s="251"/>
      <c r="FZC105" s="257"/>
      <c r="FZD105" s="235"/>
      <c r="FZE105" s="235"/>
      <c r="FZF105" s="235"/>
      <c r="FZG105" s="99"/>
      <c r="FZH105" s="235"/>
      <c r="FZI105" s="235"/>
      <c r="FZJ105" s="235"/>
      <c r="FZK105" s="226"/>
      <c r="FZL105" s="248"/>
      <c r="FZM105" s="253"/>
      <c r="FZN105" s="228"/>
      <c r="FZO105" s="229"/>
      <c r="FZP105" s="99"/>
      <c r="FZQ105" s="254"/>
      <c r="FZR105" s="235"/>
      <c r="FZS105" s="231"/>
      <c r="FZT105" s="231"/>
      <c r="FZU105" s="235"/>
      <c r="FZV105" s="6"/>
      <c r="FZW105" s="6"/>
      <c r="FZX105" s="6"/>
      <c r="FZY105" s="246"/>
      <c r="FZZ105" s="251"/>
      <c r="GAA105" s="257"/>
      <c r="GAB105" s="235"/>
      <c r="GAC105" s="235"/>
      <c r="GAD105" s="235"/>
      <c r="GAE105" s="99"/>
      <c r="GAF105" s="235"/>
      <c r="GAG105" s="235"/>
      <c r="GAH105" s="235"/>
      <c r="GAI105" s="226"/>
      <c r="GAJ105" s="248"/>
      <c r="GAK105" s="253"/>
      <c r="GAL105" s="228"/>
      <c r="GAM105" s="229"/>
      <c r="GAN105" s="99"/>
      <c r="GAO105" s="254"/>
      <c r="GAP105" s="235"/>
      <c r="GAQ105" s="231"/>
      <c r="GAR105" s="231"/>
      <c r="GAS105" s="235"/>
      <c r="GAT105" s="6"/>
      <c r="GAU105" s="6"/>
      <c r="GAV105" s="6"/>
      <c r="GAW105" s="246"/>
      <c r="GAX105" s="251"/>
      <c r="GAY105" s="257"/>
      <c r="GAZ105" s="235"/>
      <c r="GBA105" s="235"/>
      <c r="GBB105" s="235"/>
      <c r="GBC105" s="99"/>
      <c r="GBD105" s="235"/>
      <c r="GBE105" s="235"/>
      <c r="GBF105" s="235"/>
      <c r="GBG105" s="226"/>
      <c r="GBH105" s="248"/>
      <c r="GBI105" s="253"/>
      <c r="GBJ105" s="228"/>
      <c r="GBK105" s="229"/>
      <c r="GBL105" s="99"/>
      <c r="GBM105" s="254"/>
      <c r="GBN105" s="235"/>
      <c r="GBO105" s="231"/>
      <c r="GBP105" s="231"/>
      <c r="GBQ105" s="235"/>
      <c r="GBR105" s="6"/>
      <c r="GBS105" s="6"/>
      <c r="GBT105" s="6"/>
      <c r="GBU105" s="246"/>
      <c r="GBV105" s="251"/>
      <c r="GBW105" s="257"/>
      <c r="GBX105" s="235"/>
      <c r="GBY105" s="235"/>
      <c r="GBZ105" s="235"/>
      <c r="GCA105" s="99"/>
      <c r="GCB105" s="235"/>
      <c r="GCC105" s="235"/>
      <c r="GCD105" s="235"/>
      <c r="GCE105" s="226"/>
      <c r="GCF105" s="248"/>
      <c r="GCG105" s="253"/>
      <c r="GCH105" s="228"/>
      <c r="GCI105" s="229"/>
      <c r="GCJ105" s="99"/>
      <c r="GCK105" s="254"/>
      <c r="GCL105" s="235"/>
      <c r="GCM105" s="231"/>
      <c r="GCN105" s="231"/>
      <c r="GCO105" s="235"/>
      <c r="GCP105" s="6"/>
      <c r="GCQ105" s="6"/>
      <c r="GCR105" s="6"/>
      <c r="GCS105" s="246"/>
      <c r="GCT105" s="251"/>
      <c r="GCU105" s="257"/>
      <c r="GCV105" s="235"/>
      <c r="GCW105" s="235"/>
      <c r="GCX105" s="235"/>
      <c r="GCY105" s="99"/>
      <c r="GCZ105" s="235"/>
      <c r="GDA105" s="235"/>
      <c r="GDB105" s="235"/>
      <c r="GDC105" s="226"/>
      <c r="GDD105" s="248"/>
      <c r="GDE105" s="253"/>
      <c r="GDF105" s="228"/>
      <c r="GDG105" s="229"/>
      <c r="GDH105" s="99"/>
      <c r="GDI105" s="254"/>
      <c r="GDJ105" s="235"/>
      <c r="GDK105" s="231"/>
      <c r="GDL105" s="231"/>
      <c r="GDM105" s="235"/>
      <c r="GDN105" s="6"/>
      <c r="GDO105" s="6"/>
      <c r="GDP105" s="6"/>
      <c r="GDQ105" s="246"/>
      <c r="GDR105" s="251"/>
      <c r="GDS105" s="257"/>
      <c r="GDT105" s="235"/>
      <c r="GDU105" s="235"/>
      <c r="GDV105" s="235"/>
      <c r="GDW105" s="99"/>
      <c r="GDX105" s="235"/>
      <c r="GDY105" s="235"/>
      <c r="GDZ105" s="235"/>
      <c r="GEA105" s="226"/>
      <c r="GEB105" s="248"/>
      <c r="GEC105" s="253"/>
      <c r="GED105" s="228"/>
      <c r="GEE105" s="229"/>
      <c r="GEF105" s="99"/>
      <c r="GEG105" s="254"/>
      <c r="GEH105" s="235"/>
      <c r="GEI105" s="231"/>
      <c r="GEJ105" s="231"/>
      <c r="GEK105" s="235"/>
      <c r="GEL105" s="6"/>
      <c r="GEM105" s="6"/>
      <c r="GEN105" s="6"/>
      <c r="GEO105" s="246"/>
      <c r="GEP105" s="251"/>
      <c r="GEQ105" s="257"/>
      <c r="GER105" s="235"/>
      <c r="GES105" s="235"/>
      <c r="GET105" s="235"/>
      <c r="GEU105" s="99"/>
      <c r="GEV105" s="235"/>
      <c r="GEW105" s="235"/>
      <c r="GEX105" s="235"/>
      <c r="GEY105" s="226"/>
      <c r="GEZ105" s="248"/>
      <c r="GFA105" s="253"/>
      <c r="GFB105" s="228"/>
      <c r="GFC105" s="229"/>
      <c r="GFD105" s="99"/>
      <c r="GFE105" s="254"/>
      <c r="GFF105" s="235"/>
      <c r="GFG105" s="231"/>
      <c r="GFH105" s="231"/>
      <c r="GFI105" s="235"/>
      <c r="GFJ105" s="6"/>
      <c r="GFK105" s="6"/>
      <c r="GFL105" s="6"/>
      <c r="GFM105" s="246"/>
      <c r="GFN105" s="251"/>
      <c r="GFO105" s="257"/>
      <c r="GFP105" s="235"/>
      <c r="GFQ105" s="235"/>
      <c r="GFR105" s="235"/>
      <c r="GFS105" s="99"/>
      <c r="GFT105" s="235"/>
      <c r="GFU105" s="235"/>
      <c r="GFV105" s="235"/>
      <c r="GFW105" s="226"/>
      <c r="GFX105" s="248"/>
      <c r="GFY105" s="253"/>
      <c r="GFZ105" s="228"/>
      <c r="GGA105" s="229"/>
      <c r="GGB105" s="99"/>
      <c r="GGC105" s="254"/>
      <c r="GGD105" s="235"/>
      <c r="GGE105" s="231"/>
      <c r="GGF105" s="231"/>
      <c r="GGG105" s="235"/>
      <c r="GGH105" s="6"/>
      <c r="GGI105" s="6"/>
      <c r="GGJ105" s="6"/>
      <c r="GGK105" s="246"/>
      <c r="GGL105" s="251"/>
      <c r="GGM105" s="257"/>
      <c r="GGN105" s="235"/>
      <c r="GGO105" s="235"/>
      <c r="GGP105" s="235"/>
      <c r="GGQ105" s="99"/>
      <c r="GGR105" s="235"/>
      <c r="GGS105" s="235"/>
      <c r="GGT105" s="235"/>
      <c r="GGU105" s="226"/>
      <c r="GGV105" s="248"/>
      <c r="GGW105" s="253"/>
      <c r="GGX105" s="228"/>
      <c r="GGY105" s="229"/>
      <c r="GGZ105" s="99"/>
      <c r="GHA105" s="254"/>
      <c r="GHB105" s="235"/>
      <c r="GHC105" s="231"/>
      <c r="GHD105" s="231"/>
      <c r="GHE105" s="235"/>
      <c r="GHF105" s="6"/>
      <c r="GHG105" s="6"/>
      <c r="GHH105" s="6"/>
      <c r="GHI105" s="246"/>
      <c r="GHJ105" s="251"/>
      <c r="GHK105" s="257"/>
      <c r="GHL105" s="235"/>
      <c r="GHM105" s="235"/>
      <c r="GHN105" s="235"/>
      <c r="GHO105" s="99"/>
      <c r="GHP105" s="235"/>
      <c r="GHQ105" s="235"/>
      <c r="GHR105" s="235"/>
      <c r="GHS105" s="226"/>
      <c r="GHT105" s="248"/>
      <c r="GHU105" s="253"/>
      <c r="GHV105" s="228"/>
      <c r="GHW105" s="229"/>
      <c r="GHX105" s="99"/>
      <c r="GHY105" s="254"/>
      <c r="GHZ105" s="235"/>
      <c r="GIA105" s="231"/>
      <c r="GIB105" s="231"/>
      <c r="GIC105" s="235"/>
      <c r="GID105" s="6"/>
      <c r="GIE105" s="6"/>
      <c r="GIF105" s="6"/>
      <c r="GIG105" s="246"/>
      <c r="GIH105" s="251"/>
      <c r="GII105" s="257"/>
      <c r="GIJ105" s="235"/>
      <c r="GIK105" s="235"/>
      <c r="GIL105" s="235"/>
      <c r="GIM105" s="99"/>
      <c r="GIN105" s="235"/>
      <c r="GIO105" s="235"/>
      <c r="GIP105" s="235"/>
      <c r="GIQ105" s="226"/>
      <c r="GIR105" s="248"/>
      <c r="GIS105" s="253"/>
      <c r="GIT105" s="228"/>
      <c r="GIU105" s="229"/>
      <c r="GIV105" s="99"/>
      <c r="GIW105" s="254"/>
      <c r="GIX105" s="235"/>
      <c r="GIY105" s="231"/>
      <c r="GIZ105" s="231"/>
      <c r="GJA105" s="235"/>
      <c r="GJB105" s="6"/>
      <c r="GJC105" s="6"/>
      <c r="GJD105" s="6"/>
      <c r="GJE105" s="246"/>
      <c r="GJF105" s="251"/>
      <c r="GJG105" s="257"/>
      <c r="GJH105" s="235"/>
      <c r="GJI105" s="235"/>
      <c r="GJJ105" s="235"/>
      <c r="GJK105" s="99"/>
      <c r="GJL105" s="235"/>
      <c r="GJM105" s="235"/>
      <c r="GJN105" s="235"/>
      <c r="GJO105" s="226"/>
      <c r="GJP105" s="248"/>
      <c r="GJQ105" s="253"/>
      <c r="GJR105" s="228"/>
      <c r="GJS105" s="229"/>
      <c r="GJT105" s="99"/>
      <c r="GJU105" s="254"/>
      <c r="GJV105" s="235"/>
      <c r="GJW105" s="231"/>
      <c r="GJX105" s="231"/>
      <c r="GJY105" s="235"/>
      <c r="GJZ105" s="6"/>
      <c r="GKA105" s="6"/>
      <c r="GKB105" s="6"/>
      <c r="GKC105" s="246"/>
      <c r="GKD105" s="251"/>
      <c r="GKE105" s="257"/>
      <c r="GKF105" s="235"/>
      <c r="GKG105" s="235"/>
      <c r="GKH105" s="235"/>
      <c r="GKI105" s="99"/>
      <c r="GKJ105" s="235"/>
      <c r="GKK105" s="235"/>
      <c r="GKL105" s="235"/>
      <c r="GKM105" s="226"/>
      <c r="GKN105" s="248"/>
      <c r="GKO105" s="253"/>
      <c r="GKP105" s="228"/>
      <c r="GKQ105" s="229"/>
      <c r="GKR105" s="99"/>
      <c r="GKS105" s="254"/>
      <c r="GKT105" s="235"/>
      <c r="GKU105" s="231"/>
      <c r="GKV105" s="231"/>
      <c r="GKW105" s="235"/>
      <c r="GKX105" s="6"/>
      <c r="GKY105" s="6"/>
      <c r="GKZ105" s="6"/>
      <c r="GLA105" s="246"/>
      <c r="GLB105" s="251"/>
      <c r="GLC105" s="257"/>
      <c r="GLD105" s="235"/>
      <c r="GLE105" s="235"/>
      <c r="GLF105" s="235"/>
      <c r="GLG105" s="99"/>
      <c r="GLH105" s="235"/>
      <c r="GLI105" s="235"/>
      <c r="GLJ105" s="235"/>
      <c r="GLK105" s="226"/>
      <c r="GLL105" s="248"/>
      <c r="GLM105" s="253"/>
      <c r="GLN105" s="228"/>
      <c r="GLO105" s="229"/>
      <c r="GLP105" s="99"/>
      <c r="GLQ105" s="254"/>
      <c r="GLR105" s="235"/>
      <c r="GLS105" s="231"/>
      <c r="GLT105" s="231"/>
      <c r="GLU105" s="235"/>
      <c r="GLV105" s="6"/>
      <c r="GLW105" s="6"/>
      <c r="GLX105" s="6"/>
      <c r="GLY105" s="246"/>
      <c r="GLZ105" s="251"/>
      <c r="GMA105" s="257"/>
      <c r="GMB105" s="235"/>
      <c r="GMC105" s="235"/>
      <c r="GMD105" s="235"/>
      <c r="GME105" s="99"/>
      <c r="GMF105" s="235"/>
      <c r="GMG105" s="235"/>
      <c r="GMH105" s="235"/>
      <c r="GMI105" s="226"/>
      <c r="GMJ105" s="248"/>
      <c r="GMK105" s="253"/>
      <c r="GML105" s="228"/>
      <c r="GMM105" s="229"/>
      <c r="GMN105" s="99"/>
      <c r="GMO105" s="254"/>
      <c r="GMP105" s="235"/>
      <c r="GMQ105" s="231"/>
      <c r="GMR105" s="231"/>
      <c r="GMS105" s="235"/>
      <c r="GMT105" s="6"/>
      <c r="GMU105" s="6"/>
      <c r="GMV105" s="6"/>
      <c r="GMW105" s="246"/>
      <c r="GMX105" s="251"/>
      <c r="GMY105" s="257"/>
      <c r="GMZ105" s="235"/>
      <c r="GNA105" s="235"/>
      <c r="GNB105" s="235"/>
      <c r="GNC105" s="99"/>
      <c r="GND105" s="235"/>
      <c r="GNE105" s="235"/>
      <c r="GNF105" s="235"/>
      <c r="GNG105" s="226"/>
      <c r="GNH105" s="248"/>
      <c r="GNI105" s="253"/>
      <c r="GNJ105" s="228"/>
      <c r="GNK105" s="229"/>
      <c r="GNL105" s="99"/>
      <c r="GNM105" s="254"/>
      <c r="GNN105" s="235"/>
      <c r="GNO105" s="231"/>
      <c r="GNP105" s="231"/>
      <c r="GNQ105" s="235"/>
      <c r="GNR105" s="6"/>
      <c r="GNS105" s="6"/>
      <c r="GNT105" s="6"/>
      <c r="GNU105" s="246"/>
      <c r="GNV105" s="251"/>
      <c r="GNW105" s="257"/>
      <c r="GNX105" s="235"/>
      <c r="GNY105" s="235"/>
      <c r="GNZ105" s="235"/>
      <c r="GOA105" s="99"/>
      <c r="GOB105" s="235"/>
      <c r="GOC105" s="235"/>
      <c r="GOD105" s="235"/>
      <c r="GOE105" s="226"/>
      <c r="GOF105" s="248"/>
      <c r="GOG105" s="253"/>
      <c r="GOH105" s="228"/>
      <c r="GOI105" s="229"/>
      <c r="GOJ105" s="99"/>
      <c r="GOK105" s="254"/>
      <c r="GOL105" s="235"/>
      <c r="GOM105" s="231"/>
      <c r="GON105" s="231"/>
      <c r="GOO105" s="235"/>
      <c r="GOP105" s="6"/>
      <c r="GOQ105" s="6"/>
      <c r="GOR105" s="6"/>
      <c r="GOS105" s="246"/>
      <c r="GOT105" s="251"/>
      <c r="GOU105" s="257"/>
      <c r="GOV105" s="235"/>
      <c r="GOW105" s="235"/>
      <c r="GOX105" s="235"/>
      <c r="GOY105" s="99"/>
      <c r="GOZ105" s="235"/>
      <c r="GPA105" s="235"/>
      <c r="GPB105" s="235"/>
      <c r="GPC105" s="226"/>
      <c r="GPD105" s="248"/>
      <c r="GPE105" s="253"/>
      <c r="GPF105" s="228"/>
      <c r="GPG105" s="229"/>
      <c r="GPH105" s="99"/>
      <c r="GPI105" s="254"/>
      <c r="GPJ105" s="235"/>
      <c r="GPK105" s="231"/>
      <c r="GPL105" s="231"/>
      <c r="GPM105" s="235"/>
      <c r="GPN105" s="6"/>
      <c r="GPO105" s="6"/>
      <c r="GPP105" s="6"/>
      <c r="GPQ105" s="246"/>
      <c r="GPR105" s="251"/>
      <c r="GPS105" s="257"/>
      <c r="GPT105" s="235"/>
      <c r="GPU105" s="235"/>
      <c r="GPV105" s="235"/>
      <c r="GPW105" s="99"/>
      <c r="GPX105" s="235"/>
      <c r="GPY105" s="235"/>
      <c r="GPZ105" s="235"/>
      <c r="GQA105" s="226"/>
      <c r="GQB105" s="248"/>
      <c r="GQC105" s="253"/>
      <c r="GQD105" s="228"/>
      <c r="GQE105" s="229"/>
      <c r="GQF105" s="99"/>
      <c r="GQG105" s="254"/>
      <c r="GQH105" s="235"/>
      <c r="GQI105" s="231"/>
      <c r="GQJ105" s="231"/>
      <c r="GQK105" s="235"/>
      <c r="GQL105" s="6"/>
      <c r="GQM105" s="6"/>
      <c r="GQN105" s="6"/>
      <c r="GQO105" s="246"/>
      <c r="GQP105" s="251"/>
      <c r="GQQ105" s="257"/>
      <c r="GQR105" s="235"/>
      <c r="GQS105" s="235"/>
      <c r="GQT105" s="235"/>
      <c r="GQU105" s="99"/>
      <c r="GQV105" s="235"/>
      <c r="GQW105" s="235"/>
      <c r="GQX105" s="235"/>
      <c r="GQY105" s="226"/>
      <c r="GQZ105" s="248"/>
      <c r="GRA105" s="253"/>
      <c r="GRB105" s="228"/>
      <c r="GRC105" s="229"/>
      <c r="GRD105" s="99"/>
      <c r="GRE105" s="254"/>
      <c r="GRF105" s="235"/>
      <c r="GRG105" s="231"/>
      <c r="GRH105" s="231"/>
      <c r="GRI105" s="235"/>
      <c r="GRJ105" s="6"/>
      <c r="GRK105" s="6"/>
      <c r="GRL105" s="6"/>
      <c r="GRM105" s="246"/>
      <c r="GRN105" s="251"/>
      <c r="GRO105" s="257"/>
      <c r="GRP105" s="235"/>
      <c r="GRQ105" s="235"/>
      <c r="GRR105" s="235"/>
      <c r="GRS105" s="99"/>
      <c r="GRT105" s="235"/>
      <c r="GRU105" s="235"/>
      <c r="GRV105" s="235"/>
      <c r="GRW105" s="226"/>
      <c r="GRX105" s="248"/>
      <c r="GRY105" s="253"/>
      <c r="GRZ105" s="228"/>
      <c r="GSA105" s="229"/>
      <c r="GSB105" s="99"/>
      <c r="GSC105" s="254"/>
      <c r="GSD105" s="235"/>
      <c r="GSE105" s="231"/>
      <c r="GSF105" s="231"/>
      <c r="GSG105" s="235"/>
      <c r="GSH105" s="6"/>
      <c r="GSI105" s="6"/>
      <c r="GSJ105" s="6"/>
      <c r="GSK105" s="246"/>
      <c r="GSL105" s="251"/>
      <c r="GSM105" s="257"/>
      <c r="GSN105" s="235"/>
      <c r="GSO105" s="235"/>
      <c r="GSP105" s="235"/>
      <c r="GSQ105" s="99"/>
      <c r="GSR105" s="235"/>
      <c r="GSS105" s="235"/>
      <c r="GST105" s="235"/>
      <c r="GSU105" s="226"/>
      <c r="GSV105" s="248"/>
      <c r="GSW105" s="253"/>
      <c r="GSX105" s="228"/>
      <c r="GSY105" s="229"/>
      <c r="GSZ105" s="99"/>
      <c r="GTA105" s="254"/>
      <c r="GTB105" s="235"/>
      <c r="GTC105" s="231"/>
      <c r="GTD105" s="231"/>
      <c r="GTE105" s="235"/>
      <c r="GTF105" s="6"/>
      <c r="GTG105" s="6"/>
      <c r="GTH105" s="6"/>
      <c r="GTI105" s="246"/>
      <c r="GTJ105" s="251"/>
      <c r="GTK105" s="257"/>
      <c r="GTL105" s="235"/>
      <c r="GTM105" s="235"/>
      <c r="GTN105" s="235"/>
      <c r="GTO105" s="99"/>
      <c r="GTP105" s="235"/>
      <c r="GTQ105" s="235"/>
      <c r="GTR105" s="235"/>
      <c r="GTS105" s="226"/>
      <c r="GTT105" s="248"/>
      <c r="GTU105" s="253"/>
      <c r="GTV105" s="228"/>
      <c r="GTW105" s="229"/>
      <c r="GTX105" s="99"/>
      <c r="GTY105" s="254"/>
      <c r="GTZ105" s="235"/>
      <c r="GUA105" s="231"/>
      <c r="GUB105" s="231"/>
      <c r="GUC105" s="235"/>
      <c r="GUD105" s="6"/>
      <c r="GUE105" s="6"/>
      <c r="GUF105" s="6"/>
      <c r="GUG105" s="246"/>
      <c r="GUH105" s="251"/>
      <c r="GUI105" s="257"/>
      <c r="GUJ105" s="235"/>
      <c r="GUK105" s="235"/>
      <c r="GUL105" s="235"/>
      <c r="GUM105" s="99"/>
      <c r="GUN105" s="235"/>
      <c r="GUO105" s="235"/>
      <c r="GUP105" s="235"/>
      <c r="GUQ105" s="226"/>
      <c r="GUR105" s="248"/>
      <c r="GUS105" s="253"/>
      <c r="GUT105" s="228"/>
      <c r="GUU105" s="229"/>
      <c r="GUV105" s="99"/>
      <c r="GUW105" s="254"/>
      <c r="GUX105" s="235"/>
      <c r="GUY105" s="231"/>
      <c r="GUZ105" s="231"/>
      <c r="GVA105" s="235"/>
      <c r="GVB105" s="6"/>
      <c r="GVC105" s="6"/>
      <c r="GVD105" s="6"/>
      <c r="GVE105" s="246"/>
      <c r="GVF105" s="251"/>
      <c r="GVG105" s="257"/>
      <c r="GVH105" s="235"/>
      <c r="GVI105" s="235"/>
      <c r="GVJ105" s="235"/>
      <c r="GVK105" s="99"/>
      <c r="GVL105" s="235"/>
      <c r="GVM105" s="235"/>
      <c r="GVN105" s="235"/>
      <c r="GVO105" s="226"/>
      <c r="GVP105" s="248"/>
      <c r="GVQ105" s="253"/>
      <c r="GVR105" s="228"/>
      <c r="GVS105" s="229"/>
      <c r="GVT105" s="99"/>
      <c r="GVU105" s="254"/>
      <c r="GVV105" s="235"/>
      <c r="GVW105" s="231"/>
      <c r="GVX105" s="231"/>
      <c r="GVY105" s="235"/>
      <c r="GVZ105" s="6"/>
      <c r="GWA105" s="6"/>
      <c r="GWB105" s="6"/>
      <c r="GWC105" s="246"/>
      <c r="GWD105" s="251"/>
      <c r="GWE105" s="257"/>
      <c r="GWF105" s="235"/>
      <c r="GWG105" s="235"/>
      <c r="GWH105" s="235"/>
      <c r="GWI105" s="99"/>
      <c r="GWJ105" s="235"/>
      <c r="GWK105" s="235"/>
      <c r="GWL105" s="235"/>
      <c r="GWM105" s="226"/>
      <c r="GWN105" s="248"/>
      <c r="GWO105" s="253"/>
      <c r="GWP105" s="228"/>
      <c r="GWQ105" s="229"/>
      <c r="GWR105" s="99"/>
      <c r="GWS105" s="254"/>
      <c r="GWT105" s="235"/>
      <c r="GWU105" s="231"/>
      <c r="GWV105" s="231"/>
      <c r="GWW105" s="235"/>
      <c r="GWX105" s="6"/>
      <c r="GWY105" s="6"/>
      <c r="GWZ105" s="6"/>
      <c r="GXA105" s="246"/>
      <c r="GXB105" s="251"/>
      <c r="GXC105" s="257"/>
      <c r="GXD105" s="235"/>
      <c r="GXE105" s="235"/>
      <c r="GXF105" s="235"/>
      <c r="GXG105" s="99"/>
      <c r="GXH105" s="235"/>
      <c r="GXI105" s="235"/>
      <c r="GXJ105" s="235"/>
      <c r="GXK105" s="226"/>
      <c r="GXL105" s="248"/>
      <c r="GXM105" s="253"/>
      <c r="GXN105" s="228"/>
      <c r="GXO105" s="229"/>
      <c r="GXP105" s="99"/>
      <c r="GXQ105" s="254"/>
      <c r="GXR105" s="235"/>
      <c r="GXS105" s="231"/>
      <c r="GXT105" s="231"/>
      <c r="GXU105" s="235"/>
      <c r="GXV105" s="6"/>
      <c r="GXW105" s="6"/>
      <c r="GXX105" s="6"/>
      <c r="GXY105" s="246"/>
      <c r="GXZ105" s="251"/>
      <c r="GYA105" s="257"/>
      <c r="GYB105" s="235"/>
      <c r="GYC105" s="235"/>
      <c r="GYD105" s="235"/>
      <c r="GYE105" s="99"/>
      <c r="GYF105" s="235"/>
      <c r="GYG105" s="235"/>
      <c r="GYH105" s="235"/>
      <c r="GYI105" s="226"/>
      <c r="GYJ105" s="248"/>
      <c r="GYK105" s="253"/>
      <c r="GYL105" s="228"/>
      <c r="GYM105" s="229"/>
      <c r="GYN105" s="99"/>
      <c r="GYO105" s="254"/>
      <c r="GYP105" s="235"/>
      <c r="GYQ105" s="231"/>
      <c r="GYR105" s="231"/>
      <c r="GYS105" s="235"/>
      <c r="GYT105" s="6"/>
      <c r="GYU105" s="6"/>
      <c r="GYV105" s="6"/>
      <c r="GYW105" s="246"/>
      <c r="GYX105" s="251"/>
      <c r="GYY105" s="257"/>
      <c r="GYZ105" s="235"/>
      <c r="GZA105" s="235"/>
      <c r="GZB105" s="235"/>
      <c r="GZC105" s="99"/>
      <c r="GZD105" s="235"/>
      <c r="GZE105" s="235"/>
      <c r="GZF105" s="235"/>
      <c r="GZG105" s="226"/>
      <c r="GZH105" s="248"/>
      <c r="GZI105" s="253"/>
      <c r="GZJ105" s="228"/>
      <c r="GZK105" s="229"/>
      <c r="GZL105" s="99"/>
      <c r="GZM105" s="254"/>
      <c r="GZN105" s="235"/>
      <c r="GZO105" s="231"/>
      <c r="GZP105" s="231"/>
      <c r="GZQ105" s="235"/>
      <c r="GZR105" s="6"/>
      <c r="GZS105" s="6"/>
      <c r="GZT105" s="6"/>
      <c r="GZU105" s="246"/>
      <c r="GZV105" s="251"/>
      <c r="GZW105" s="257"/>
      <c r="GZX105" s="235"/>
      <c r="GZY105" s="235"/>
      <c r="GZZ105" s="235"/>
      <c r="HAA105" s="99"/>
      <c r="HAB105" s="235"/>
      <c r="HAC105" s="235"/>
      <c r="HAD105" s="235"/>
      <c r="HAE105" s="226"/>
      <c r="HAF105" s="248"/>
      <c r="HAG105" s="253"/>
      <c r="HAH105" s="228"/>
      <c r="HAI105" s="229"/>
      <c r="HAJ105" s="99"/>
      <c r="HAK105" s="254"/>
      <c r="HAL105" s="235"/>
      <c r="HAM105" s="231"/>
      <c r="HAN105" s="231"/>
      <c r="HAO105" s="235"/>
      <c r="HAP105" s="6"/>
      <c r="HAQ105" s="6"/>
      <c r="HAR105" s="6"/>
      <c r="HAS105" s="246"/>
      <c r="HAT105" s="251"/>
      <c r="HAU105" s="257"/>
      <c r="HAV105" s="235"/>
      <c r="HAW105" s="235"/>
      <c r="HAX105" s="235"/>
      <c r="HAY105" s="99"/>
      <c r="HAZ105" s="235"/>
      <c r="HBA105" s="235"/>
      <c r="HBB105" s="235"/>
      <c r="HBC105" s="226"/>
      <c r="HBD105" s="248"/>
      <c r="HBE105" s="253"/>
      <c r="HBF105" s="228"/>
      <c r="HBG105" s="229"/>
      <c r="HBH105" s="99"/>
      <c r="HBI105" s="254"/>
      <c r="HBJ105" s="235"/>
      <c r="HBK105" s="231"/>
      <c r="HBL105" s="231"/>
      <c r="HBM105" s="235"/>
      <c r="HBN105" s="6"/>
      <c r="HBO105" s="6"/>
      <c r="HBP105" s="6"/>
      <c r="HBQ105" s="246"/>
      <c r="HBR105" s="251"/>
      <c r="HBS105" s="257"/>
      <c r="HBT105" s="235"/>
      <c r="HBU105" s="235"/>
      <c r="HBV105" s="235"/>
      <c r="HBW105" s="99"/>
      <c r="HBX105" s="235"/>
      <c r="HBY105" s="235"/>
      <c r="HBZ105" s="235"/>
      <c r="HCA105" s="226"/>
      <c r="HCB105" s="248"/>
      <c r="HCC105" s="253"/>
      <c r="HCD105" s="228"/>
      <c r="HCE105" s="229"/>
      <c r="HCF105" s="99"/>
      <c r="HCG105" s="254"/>
      <c r="HCH105" s="235"/>
      <c r="HCI105" s="231"/>
      <c r="HCJ105" s="231"/>
      <c r="HCK105" s="235"/>
      <c r="HCL105" s="6"/>
      <c r="HCM105" s="6"/>
      <c r="HCN105" s="6"/>
      <c r="HCO105" s="246"/>
      <c r="HCP105" s="251"/>
      <c r="HCQ105" s="257"/>
      <c r="HCR105" s="235"/>
      <c r="HCS105" s="235"/>
      <c r="HCT105" s="235"/>
      <c r="HCU105" s="99"/>
      <c r="HCV105" s="235"/>
      <c r="HCW105" s="235"/>
      <c r="HCX105" s="235"/>
      <c r="HCY105" s="226"/>
      <c r="HCZ105" s="248"/>
      <c r="HDA105" s="253"/>
      <c r="HDB105" s="228"/>
      <c r="HDC105" s="229"/>
      <c r="HDD105" s="99"/>
      <c r="HDE105" s="254"/>
      <c r="HDF105" s="235"/>
      <c r="HDG105" s="231"/>
      <c r="HDH105" s="231"/>
      <c r="HDI105" s="235"/>
      <c r="HDJ105" s="6"/>
      <c r="HDK105" s="6"/>
      <c r="HDL105" s="6"/>
      <c r="HDM105" s="246"/>
      <c r="HDN105" s="251"/>
      <c r="HDO105" s="257"/>
      <c r="HDP105" s="235"/>
      <c r="HDQ105" s="235"/>
      <c r="HDR105" s="235"/>
      <c r="HDS105" s="99"/>
      <c r="HDT105" s="235"/>
      <c r="HDU105" s="235"/>
      <c r="HDV105" s="235"/>
      <c r="HDW105" s="226"/>
      <c r="HDX105" s="248"/>
      <c r="HDY105" s="253"/>
      <c r="HDZ105" s="228"/>
      <c r="HEA105" s="229"/>
      <c r="HEB105" s="99"/>
      <c r="HEC105" s="254"/>
      <c r="HED105" s="235"/>
      <c r="HEE105" s="231"/>
      <c r="HEF105" s="231"/>
      <c r="HEG105" s="235"/>
      <c r="HEH105" s="6"/>
      <c r="HEI105" s="6"/>
      <c r="HEJ105" s="6"/>
      <c r="HEK105" s="246"/>
      <c r="HEL105" s="251"/>
      <c r="HEM105" s="257"/>
      <c r="HEN105" s="235"/>
      <c r="HEO105" s="235"/>
      <c r="HEP105" s="235"/>
      <c r="HEQ105" s="99"/>
      <c r="HER105" s="235"/>
      <c r="HES105" s="235"/>
      <c r="HET105" s="235"/>
      <c r="HEU105" s="226"/>
      <c r="HEV105" s="248"/>
      <c r="HEW105" s="253"/>
      <c r="HEX105" s="228"/>
      <c r="HEY105" s="229"/>
      <c r="HEZ105" s="99"/>
      <c r="HFA105" s="254"/>
      <c r="HFB105" s="235"/>
      <c r="HFC105" s="231"/>
      <c r="HFD105" s="231"/>
      <c r="HFE105" s="235"/>
      <c r="HFF105" s="6"/>
      <c r="HFG105" s="6"/>
      <c r="HFH105" s="6"/>
      <c r="HFI105" s="246"/>
      <c r="HFJ105" s="251"/>
      <c r="HFK105" s="257"/>
      <c r="HFL105" s="235"/>
      <c r="HFM105" s="235"/>
      <c r="HFN105" s="235"/>
      <c r="HFO105" s="99"/>
      <c r="HFP105" s="235"/>
      <c r="HFQ105" s="235"/>
      <c r="HFR105" s="235"/>
      <c r="HFS105" s="226"/>
      <c r="HFT105" s="248"/>
      <c r="HFU105" s="253"/>
      <c r="HFV105" s="228"/>
      <c r="HFW105" s="229"/>
      <c r="HFX105" s="99"/>
      <c r="HFY105" s="254"/>
      <c r="HFZ105" s="235"/>
      <c r="HGA105" s="231"/>
      <c r="HGB105" s="231"/>
      <c r="HGC105" s="235"/>
      <c r="HGD105" s="6"/>
      <c r="HGE105" s="6"/>
      <c r="HGF105" s="6"/>
      <c r="HGG105" s="246"/>
      <c r="HGH105" s="251"/>
      <c r="HGI105" s="257"/>
      <c r="HGJ105" s="235"/>
      <c r="HGK105" s="235"/>
      <c r="HGL105" s="235"/>
      <c r="HGM105" s="99"/>
      <c r="HGN105" s="235"/>
      <c r="HGO105" s="235"/>
      <c r="HGP105" s="235"/>
      <c r="HGQ105" s="226"/>
      <c r="HGR105" s="248"/>
      <c r="HGS105" s="253"/>
      <c r="HGT105" s="228"/>
      <c r="HGU105" s="229"/>
      <c r="HGV105" s="99"/>
      <c r="HGW105" s="254"/>
      <c r="HGX105" s="235"/>
      <c r="HGY105" s="231"/>
      <c r="HGZ105" s="231"/>
      <c r="HHA105" s="235"/>
      <c r="HHB105" s="6"/>
      <c r="HHC105" s="6"/>
      <c r="HHD105" s="6"/>
      <c r="HHE105" s="246"/>
      <c r="HHF105" s="251"/>
      <c r="HHG105" s="257"/>
      <c r="HHH105" s="235"/>
      <c r="HHI105" s="235"/>
      <c r="HHJ105" s="235"/>
      <c r="HHK105" s="99"/>
      <c r="HHL105" s="235"/>
      <c r="HHM105" s="235"/>
      <c r="HHN105" s="235"/>
      <c r="HHO105" s="226"/>
      <c r="HHP105" s="248"/>
      <c r="HHQ105" s="253"/>
      <c r="HHR105" s="228"/>
      <c r="HHS105" s="229"/>
      <c r="HHT105" s="99"/>
      <c r="HHU105" s="254"/>
      <c r="HHV105" s="235"/>
      <c r="HHW105" s="231"/>
      <c r="HHX105" s="231"/>
      <c r="HHY105" s="235"/>
      <c r="HHZ105" s="6"/>
      <c r="HIA105" s="6"/>
      <c r="HIB105" s="6"/>
      <c r="HIC105" s="246"/>
      <c r="HID105" s="251"/>
      <c r="HIE105" s="257"/>
      <c r="HIF105" s="235"/>
      <c r="HIG105" s="235"/>
      <c r="HIH105" s="235"/>
      <c r="HII105" s="99"/>
      <c r="HIJ105" s="235"/>
      <c r="HIK105" s="235"/>
      <c r="HIL105" s="235"/>
      <c r="HIM105" s="226"/>
      <c r="HIN105" s="248"/>
      <c r="HIO105" s="253"/>
      <c r="HIP105" s="228"/>
      <c r="HIQ105" s="229"/>
      <c r="HIR105" s="99"/>
      <c r="HIS105" s="254"/>
      <c r="HIT105" s="235"/>
      <c r="HIU105" s="231"/>
      <c r="HIV105" s="231"/>
      <c r="HIW105" s="235"/>
      <c r="HIX105" s="6"/>
      <c r="HIY105" s="6"/>
      <c r="HIZ105" s="6"/>
      <c r="HJA105" s="246"/>
      <c r="HJB105" s="251"/>
      <c r="HJC105" s="257"/>
      <c r="HJD105" s="235"/>
      <c r="HJE105" s="235"/>
      <c r="HJF105" s="235"/>
      <c r="HJG105" s="99"/>
      <c r="HJH105" s="235"/>
      <c r="HJI105" s="235"/>
      <c r="HJJ105" s="235"/>
      <c r="HJK105" s="226"/>
      <c r="HJL105" s="248"/>
      <c r="HJM105" s="253"/>
      <c r="HJN105" s="228"/>
      <c r="HJO105" s="229"/>
      <c r="HJP105" s="99"/>
      <c r="HJQ105" s="254"/>
      <c r="HJR105" s="235"/>
      <c r="HJS105" s="231"/>
      <c r="HJT105" s="231"/>
      <c r="HJU105" s="235"/>
      <c r="HJV105" s="6"/>
      <c r="HJW105" s="6"/>
      <c r="HJX105" s="6"/>
      <c r="HJY105" s="246"/>
      <c r="HJZ105" s="251"/>
      <c r="HKA105" s="257"/>
      <c r="HKB105" s="235"/>
      <c r="HKC105" s="235"/>
      <c r="HKD105" s="235"/>
      <c r="HKE105" s="99"/>
      <c r="HKF105" s="235"/>
      <c r="HKG105" s="235"/>
      <c r="HKH105" s="235"/>
      <c r="HKI105" s="226"/>
      <c r="HKJ105" s="248"/>
      <c r="HKK105" s="253"/>
      <c r="HKL105" s="228"/>
      <c r="HKM105" s="229"/>
      <c r="HKN105" s="99"/>
      <c r="HKO105" s="254"/>
      <c r="HKP105" s="235"/>
      <c r="HKQ105" s="231"/>
      <c r="HKR105" s="231"/>
      <c r="HKS105" s="235"/>
      <c r="HKT105" s="6"/>
      <c r="HKU105" s="6"/>
      <c r="HKV105" s="6"/>
      <c r="HKW105" s="246"/>
      <c r="HKX105" s="251"/>
      <c r="HKY105" s="257"/>
      <c r="HKZ105" s="235"/>
      <c r="HLA105" s="235"/>
      <c r="HLB105" s="235"/>
      <c r="HLC105" s="99"/>
      <c r="HLD105" s="235"/>
      <c r="HLE105" s="235"/>
      <c r="HLF105" s="235"/>
      <c r="HLG105" s="226"/>
      <c r="HLH105" s="248"/>
      <c r="HLI105" s="253"/>
      <c r="HLJ105" s="228"/>
      <c r="HLK105" s="229"/>
      <c r="HLL105" s="99"/>
      <c r="HLM105" s="254"/>
      <c r="HLN105" s="235"/>
      <c r="HLO105" s="231"/>
      <c r="HLP105" s="231"/>
      <c r="HLQ105" s="235"/>
      <c r="HLR105" s="6"/>
      <c r="HLS105" s="6"/>
      <c r="HLT105" s="6"/>
      <c r="HLU105" s="246"/>
      <c r="HLV105" s="251"/>
      <c r="HLW105" s="257"/>
      <c r="HLX105" s="235"/>
      <c r="HLY105" s="235"/>
      <c r="HLZ105" s="235"/>
      <c r="HMA105" s="99"/>
      <c r="HMB105" s="235"/>
      <c r="HMC105" s="235"/>
      <c r="HMD105" s="235"/>
      <c r="HME105" s="226"/>
      <c r="HMF105" s="248"/>
      <c r="HMG105" s="253"/>
      <c r="HMH105" s="228"/>
      <c r="HMI105" s="229"/>
      <c r="HMJ105" s="99"/>
      <c r="HMK105" s="254"/>
      <c r="HML105" s="235"/>
      <c r="HMM105" s="231"/>
      <c r="HMN105" s="231"/>
      <c r="HMO105" s="235"/>
      <c r="HMP105" s="6"/>
      <c r="HMQ105" s="6"/>
      <c r="HMR105" s="6"/>
      <c r="HMS105" s="246"/>
      <c r="HMT105" s="251"/>
      <c r="HMU105" s="257"/>
      <c r="HMV105" s="235"/>
      <c r="HMW105" s="235"/>
      <c r="HMX105" s="235"/>
      <c r="HMY105" s="99"/>
      <c r="HMZ105" s="235"/>
      <c r="HNA105" s="235"/>
      <c r="HNB105" s="235"/>
      <c r="HNC105" s="226"/>
      <c r="HND105" s="248"/>
      <c r="HNE105" s="253"/>
      <c r="HNF105" s="228"/>
      <c r="HNG105" s="229"/>
      <c r="HNH105" s="99"/>
      <c r="HNI105" s="254"/>
      <c r="HNJ105" s="235"/>
      <c r="HNK105" s="231"/>
      <c r="HNL105" s="231"/>
      <c r="HNM105" s="235"/>
      <c r="HNN105" s="6"/>
      <c r="HNO105" s="6"/>
      <c r="HNP105" s="6"/>
      <c r="HNQ105" s="246"/>
      <c r="HNR105" s="251"/>
      <c r="HNS105" s="257"/>
      <c r="HNT105" s="235"/>
      <c r="HNU105" s="235"/>
      <c r="HNV105" s="235"/>
      <c r="HNW105" s="99"/>
      <c r="HNX105" s="235"/>
      <c r="HNY105" s="235"/>
      <c r="HNZ105" s="235"/>
      <c r="HOA105" s="226"/>
      <c r="HOB105" s="248"/>
      <c r="HOC105" s="253"/>
      <c r="HOD105" s="228"/>
      <c r="HOE105" s="229"/>
      <c r="HOF105" s="99"/>
      <c r="HOG105" s="254"/>
      <c r="HOH105" s="235"/>
      <c r="HOI105" s="231"/>
      <c r="HOJ105" s="231"/>
      <c r="HOK105" s="235"/>
      <c r="HOL105" s="6"/>
      <c r="HOM105" s="6"/>
      <c r="HON105" s="6"/>
      <c r="HOO105" s="246"/>
      <c r="HOP105" s="251"/>
      <c r="HOQ105" s="257"/>
      <c r="HOR105" s="235"/>
      <c r="HOS105" s="235"/>
      <c r="HOT105" s="235"/>
      <c r="HOU105" s="99"/>
      <c r="HOV105" s="235"/>
      <c r="HOW105" s="235"/>
      <c r="HOX105" s="235"/>
      <c r="HOY105" s="226"/>
      <c r="HOZ105" s="248"/>
      <c r="HPA105" s="253"/>
      <c r="HPB105" s="228"/>
      <c r="HPC105" s="229"/>
      <c r="HPD105" s="99"/>
      <c r="HPE105" s="254"/>
      <c r="HPF105" s="235"/>
      <c r="HPG105" s="231"/>
      <c r="HPH105" s="231"/>
      <c r="HPI105" s="235"/>
      <c r="HPJ105" s="6"/>
      <c r="HPK105" s="6"/>
      <c r="HPL105" s="6"/>
      <c r="HPM105" s="246"/>
      <c r="HPN105" s="251"/>
      <c r="HPO105" s="257"/>
      <c r="HPP105" s="235"/>
      <c r="HPQ105" s="235"/>
      <c r="HPR105" s="235"/>
      <c r="HPS105" s="99"/>
      <c r="HPT105" s="235"/>
      <c r="HPU105" s="235"/>
      <c r="HPV105" s="235"/>
      <c r="HPW105" s="226"/>
      <c r="HPX105" s="248"/>
      <c r="HPY105" s="253"/>
      <c r="HPZ105" s="228"/>
      <c r="HQA105" s="229"/>
      <c r="HQB105" s="99"/>
      <c r="HQC105" s="254"/>
      <c r="HQD105" s="235"/>
      <c r="HQE105" s="231"/>
      <c r="HQF105" s="231"/>
      <c r="HQG105" s="235"/>
      <c r="HQH105" s="6"/>
      <c r="HQI105" s="6"/>
      <c r="HQJ105" s="6"/>
      <c r="HQK105" s="246"/>
      <c r="HQL105" s="251"/>
      <c r="HQM105" s="257"/>
      <c r="HQN105" s="235"/>
      <c r="HQO105" s="235"/>
      <c r="HQP105" s="235"/>
      <c r="HQQ105" s="99"/>
      <c r="HQR105" s="235"/>
      <c r="HQS105" s="235"/>
      <c r="HQT105" s="235"/>
      <c r="HQU105" s="226"/>
      <c r="HQV105" s="248"/>
      <c r="HQW105" s="253"/>
      <c r="HQX105" s="228"/>
      <c r="HQY105" s="229"/>
      <c r="HQZ105" s="99"/>
      <c r="HRA105" s="254"/>
      <c r="HRB105" s="235"/>
      <c r="HRC105" s="231"/>
      <c r="HRD105" s="231"/>
      <c r="HRE105" s="235"/>
      <c r="HRF105" s="6"/>
      <c r="HRG105" s="6"/>
      <c r="HRH105" s="6"/>
      <c r="HRI105" s="246"/>
      <c r="HRJ105" s="251"/>
      <c r="HRK105" s="257"/>
      <c r="HRL105" s="235"/>
      <c r="HRM105" s="235"/>
      <c r="HRN105" s="235"/>
      <c r="HRO105" s="99"/>
      <c r="HRP105" s="235"/>
      <c r="HRQ105" s="235"/>
      <c r="HRR105" s="235"/>
      <c r="HRS105" s="226"/>
      <c r="HRT105" s="248"/>
      <c r="HRU105" s="253"/>
      <c r="HRV105" s="228"/>
      <c r="HRW105" s="229"/>
      <c r="HRX105" s="99"/>
      <c r="HRY105" s="254"/>
      <c r="HRZ105" s="235"/>
      <c r="HSA105" s="231"/>
      <c r="HSB105" s="231"/>
      <c r="HSC105" s="235"/>
      <c r="HSD105" s="6"/>
      <c r="HSE105" s="6"/>
      <c r="HSF105" s="6"/>
      <c r="HSG105" s="246"/>
      <c r="HSH105" s="251"/>
      <c r="HSI105" s="257"/>
      <c r="HSJ105" s="235"/>
      <c r="HSK105" s="235"/>
      <c r="HSL105" s="235"/>
      <c r="HSM105" s="99"/>
      <c r="HSN105" s="235"/>
      <c r="HSO105" s="235"/>
      <c r="HSP105" s="235"/>
      <c r="HSQ105" s="226"/>
      <c r="HSR105" s="248"/>
      <c r="HSS105" s="253"/>
      <c r="HST105" s="228"/>
      <c r="HSU105" s="229"/>
      <c r="HSV105" s="99"/>
      <c r="HSW105" s="254"/>
      <c r="HSX105" s="235"/>
      <c r="HSY105" s="231"/>
      <c r="HSZ105" s="231"/>
      <c r="HTA105" s="235"/>
      <c r="HTB105" s="6"/>
      <c r="HTC105" s="6"/>
      <c r="HTD105" s="6"/>
      <c r="HTE105" s="246"/>
      <c r="HTF105" s="251"/>
      <c r="HTG105" s="257"/>
      <c r="HTH105" s="235"/>
      <c r="HTI105" s="235"/>
      <c r="HTJ105" s="235"/>
      <c r="HTK105" s="99"/>
      <c r="HTL105" s="235"/>
      <c r="HTM105" s="235"/>
      <c r="HTN105" s="235"/>
      <c r="HTO105" s="226"/>
      <c r="HTP105" s="248"/>
      <c r="HTQ105" s="253"/>
      <c r="HTR105" s="228"/>
      <c r="HTS105" s="229"/>
      <c r="HTT105" s="99"/>
      <c r="HTU105" s="254"/>
      <c r="HTV105" s="235"/>
      <c r="HTW105" s="231"/>
      <c r="HTX105" s="231"/>
      <c r="HTY105" s="235"/>
      <c r="HTZ105" s="6"/>
      <c r="HUA105" s="6"/>
      <c r="HUB105" s="6"/>
      <c r="HUC105" s="246"/>
      <c r="HUD105" s="251"/>
      <c r="HUE105" s="257"/>
      <c r="HUF105" s="235"/>
      <c r="HUG105" s="235"/>
      <c r="HUH105" s="235"/>
      <c r="HUI105" s="99"/>
      <c r="HUJ105" s="235"/>
      <c r="HUK105" s="235"/>
      <c r="HUL105" s="235"/>
      <c r="HUM105" s="226"/>
      <c r="HUN105" s="248"/>
      <c r="HUO105" s="253"/>
      <c r="HUP105" s="228"/>
      <c r="HUQ105" s="229"/>
      <c r="HUR105" s="99"/>
      <c r="HUS105" s="254"/>
      <c r="HUT105" s="235"/>
      <c r="HUU105" s="231"/>
      <c r="HUV105" s="231"/>
      <c r="HUW105" s="235"/>
      <c r="HUX105" s="6"/>
      <c r="HUY105" s="6"/>
      <c r="HUZ105" s="6"/>
      <c r="HVA105" s="246"/>
      <c r="HVB105" s="251"/>
      <c r="HVC105" s="257"/>
      <c r="HVD105" s="235"/>
      <c r="HVE105" s="235"/>
      <c r="HVF105" s="235"/>
      <c r="HVG105" s="99"/>
      <c r="HVH105" s="235"/>
      <c r="HVI105" s="235"/>
      <c r="HVJ105" s="235"/>
      <c r="HVK105" s="226"/>
      <c r="HVL105" s="248"/>
      <c r="HVM105" s="253"/>
      <c r="HVN105" s="228"/>
      <c r="HVO105" s="229"/>
      <c r="HVP105" s="99"/>
      <c r="HVQ105" s="254"/>
      <c r="HVR105" s="235"/>
      <c r="HVS105" s="231"/>
      <c r="HVT105" s="231"/>
      <c r="HVU105" s="235"/>
      <c r="HVV105" s="6"/>
      <c r="HVW105" s="6"/>
      <c r="HVX105" s="6"/>
      <c r="HVY105" s="246"/>
      <c r="HVZ105" s="251"/>
      <c r="HWA105" s="257"/>
      <c r="HWB105" s="235"/>
      <c r="HWC105" s="235"/>
      <c r="HWD105" s="235"/>
      <c r="HWE105" s="99"/>
      <c r="HWF105" s="235"/>
      <c r="HWG105" s="235"/>
      <c r="HWH105" s="235"/>
      <c r="HWI105" s="226"/>
      <c r="HWJ105" s="248"/>
      <c r="HWK105" s="253"/>
      <c r="HWL105" s="228"/>
      <c r="HWM105" s="229"/>
      <c r="HWN105" s="99"/>
      <c r="HWO105" s="254"/>
      <c r="HWP105" s="235"/>
      <c r="HWQ105" s="231"/>
      <c r="HWR105" s="231"/>
      <c r="HWS105" s="235"/>
      <c r="HWT105" s="6"/>
      <c r="HWU105" s="6"/>
      <c r="HWV105" s="6"/>
      <c r="HWW105" s="246"/>
      <c r="HWX105" s="251"/>
      <c r="HWY105" s="257"/>
      <c r="HWZ105" s="235"/>
      <c r="HXA105" s="235"/>
      <c r="HXB105" s="235"/>
      <c r="HXC105" s="99"/>
      <c r="HXD105" s="235"/>
      <c r="HXE105" s="235"/>
      <c r="HXF105" s="235"/>
      <c r="HXG105" s="226"/>
      <c r="HXH105" s="248"/>
      <c r="HXI105" s="253"/>
      <c r="HXJ105" s="228"/>
      <c r="HXK105" s="229"/>
      <c r="HXL105" s="99"/>
      <c r="HXM105" s="254"/>
      <c r="HXN105" s="235"/>
      <c r="HXO105" s="231"/>
      <c r="HXP105" s="231"/>
      <c r="HXQ105" s="235"/>
      <c r="HXR105" s="6"/>
      <c r="HXS105" s="6"/>
      <c r="HXT105" s="6"/>
      <c r="HXU105" s="246"/>
      <c r="HXV105" s="251"/>
      <c r="HXW105" s="257"/>
      <c r="HXX105" s="235"/>
      <c r="HXY105" s="235"/>
      <c r="HXZ105" s="235"/>
      <c r="HYA105" s="99"/>
      <c r="HYB105" s="235"/>
      <c r="HYC105" s="235"/>
      <c r="HYD105" s="235"/>
      <c r="HYE105" s="226"/>
      <c r="HYF105" s="248"/>
      <c r="HYG105" s="253"/>
      <c r="HYH105" s="228"/>
      <c r="HYI105" s="229"/>
      <c r="HYJ105" s="99"/>
      <c r="HYK105" s="254"/>
      <c r="HYL105" s="235"/>
      <c r="HYM105" s="231"/>
      <c r="HYN105" s="231"/>
      <c r="HYO105" s="235"/>
      <c r="HYP105" s="6"/>
      <c r="HYQ105" s="6"/>
      <c r="HYR105" s="6"/>
      <c r="HYS105" s="246"/>
      <c r="HYT105" s="251"/>
      <c r="HYU105" s="257"/>
      <c r="HYV105" s="235"/>
      <c r="HYW105" s="235"/>
      <c r="HYX105" s="235"/>
      <c r="HYY105" s="99"/>
      <c r="HYZ105" s="235"/>
      <c r="HZA105" s="235"/>
      <c r="HZB105" s="235"/>
      <c r="HZC105" s="226"/>
      <c r="HZD105" s="248"/>
      <c r="HZE105" s="253"/>
      <c r="HZF105" s="228"/>
      <c r="HZG105" s="229"/>
      <c r="HZH105" s="99"/>
      <c r="HZI105" s="254"/>
      <c r="HZJ105" s="235"/>
      <c r="HZK105" s="231"/>
      <c r="HZL105" s="231"/>
      <c r="HZM105" s="235"/>
      <c r="HZN105" s="6"/>
      <c r="HZO105" s="6"/>
      <c r="HZP105" s="6"/>
      <c r="HZQ105" s="246"/>
      <c r="HZR105" s="251"/>
      <c r="HZS105" s="257"/>
      <c r="HZT105" s="235"/>
      <c r="HZU105" s="235"/>
      <c r="HZV105" s="235"/>
      <c r="HZW105" s="99"/>
      <c r="HZX105" s="235"/>
      <c r="HZY105" s="235"/>
      <c r="HZZ105" s="235"/>
      <c r="IAA105" s="226"/>
      <c r="IAB105" s="248"/>
      <c r="IAC105" s="253"/>
      <c r="IAD105" s="228"/>
      <c r="IAE105" s="229"/>
      <c r="IAF105" s="99"/>
      <c r="IAG105" s="254"/>
      <c r="IAH105" s="235"/>
      <c r="IAI105" s="231"/>
      <c r="IAJ105" s="231"/>
      <c r="IAK105" s="235"/>
      <c r="IAL105" s="6"/>
      <c r="IAM105" s="6"/>
      <c r="IAN105" s="6"/>
      <c r="IAO105" s="246"/>
      <c r="IAP105" s="251"/>
      <c r="IAQ105" s="257"/>
      <c r="IAR105" s="235"/>
      <c r="IAS105" s="235"/>
      <c r="IAT105" s="235"/>
      <c r="IAU105" s="99"/>
      <c r="IAV105" s="235"/>
      <c r="IAW105" s="235"/>
      <c r="IAX105" s="235"/>
      <c r="IAY105" s="226"/>
      <c r="IAZ105" s="248"/>
      <c r="IBA105" s="253"/>
      <c r="IBB105" s="228"/>
      <c r="IBC105" s="229"/>
      <c r="IBD105" s="99"/>
      <c r="IBE105" s="254"/>
      <c r="IBF105" s="235"/>
      <c r="IBG105" s="231"/>
      <c r="IBH105" s="231"/>
      <c r="IBI105" s="235"/>
      <c r="IBJ105" s="6"/>
      <c r="IBK105" s="6"/>
      <c r="IBL105" s="6"/>
      <c r="IBM105" s="246"/>
      <c r="IBN105" s="251"/>
      <c r="IBO105" s="257"/>
      <c r="IBP105" s="235"/>
      <c r="IBQ105" s="235"/>
      <c r="IBR105" s="235"/>
      <c r="IBS105" s="99"/>
      <c r="IBT105" s="235"/>
      <c r="IBU105" s="235"/>
      <c r="IBV105" s="235"/>
      <c r="IBW105" s="226"/>
      <c r="IBX105" s="248"/>
      <c r="IBY105" s="253"/>
      <c r="IBZ105" s="228"/>
      <c r="ICA105" s="229"/>
      <c r="ICB105" s="99"/>
      <c r="ICC105" s="254"/>
      <c r="ICD105" s="235"/>
      <c r="ICE105" s="231"/>
      <c r="ICF105" s="231"/>
      <c r="ICG105" s="235"/>
      <c r="ICH105" s="6"/>
      <c r="ICI105" s="6"/>
      <c r="ICJ105" s="6"/>
      <c r="ICK105" s="246"/>
      <c r="ICL105" s="251"/>
      <c r="ICM105" s="257"/>
      <c r="ICN105" s="235"/>
      <c r="ICO105" s="235"/>
      <c r="ICP105" s="235"/>
      <c r="ICQ105" s="99"/>
      <c r="ICR105" s="235"/>
      <c r="ICS105" s="235"/>
      <c r="ICT105" s="235"/>
      <c r="ICU105" s="226"/>
      <c r="ICV105" s="248"/>
      <c r="ICW105" s="253"/>
      <c r="ICX105" s="228"/>
      <c r="ICY105" s="229"/>
      <c r="ICZ105" s="99"/>
      <c r="IDA105" s="254"/>
      <c r="IDB105" s="235"/>
      <c r="IDC105" s="231"/>
      <c r="IDD105" s="231"/>
      <c r="IDE105" s="235"/>
      <c r="IDF105" s="6"/>
      <c r="IDG105" s="6"/>
      <c r="IDH105" s="6"/>
      <c r="IDI105" s="246"/>
      <c r="IDJ105" s="251"/>
      <c r="IDK105" s="257"/>
      <c r="IDL105" s="235"/>
      <c r="IDM105" s="235"/>
      <c r="IDN105" s="235"/>
      <c r="IDO105" s="99"/>
      <c r="IDP105" s="235"/>
      <c r="IDQ105" s="235"/>
      <c r="IDR105" s="235"/>
      <c r="IDS105" s="226"/>
      <c r="IDT105" s="248"/>
      <c r="IDU105" s="253"/>
      <c r="IDV105" s="228"/>
      <c r="IDW105" s="229"/>
      <c r="IDX105" s="99"/>
      <c r="IDY105" s="254"/>
      <c r="IDZ105" s="235"/>
      <c r="IEA105" s="231"/>
      <c r="IEB105" s="231"/>
      <c r="IEC105" s="235"/>
      <c r="IED105" s="6"/>
      <c r="IEE105" s="6"/>
      <c r="IEF105" s="6"/>
      <c r="IEG105" s="246"/>
      <c r="IEH105" s="251"/>
      <c r="IEI105" s="257"/>
      <c r="IEJ105" s="235"/>
      <c r="IEK105" s="235"/>
      <c r="IEL105" s="235"/>
      <c r="IEM105" s="99"/>
      <c r="IEN105" s="235"/>
      <c r="IEO105" s="235"/>
      <c r="IEP105" s="235"/>
      <c r="IEQ105" s="226"/>
      <c r="IER105" s="248"/>
      <c r="IES105" s="253"/>
      <c r="IET105" s="228"/>
      <c r="IEU105" s="229"/>
      <c r="IEV105" s="99"/>
      <c r="IEW105" s="254"/>
      <c r="IEX105" s="235"/>
      <c r="IEY105" s="231"/>
      <c r="IEZ105" s="231"/>
      <c r="IFA105" s="235"/>
      <c r="IFB105" s="6"/>
      <c r="IFC105" s="6"/>
      <c r="IFD105" s="6"/>
      <c r="IFE105" s="246"/>
      <c r="IFF105" s="251"/>
      <c r="IFG105" s="257"/>
      <c r="IFH105" s="235"/>
      <c r="IFI105" s="235"/>
      <c r="IFJ105" s="235"/>
      <c r="IFK105" s="99"/>
      <c r="IFL105" s="235"/>
      <c r="IFM105" s="235"/>
      <c r="IFN105" s="235"/>
      <c r="IFO105" s="226"/>
      <c r="IFP105" s="248"/>
      <c r="IFQ105" s="253"/>
      <c r="IFR105" s="228"/>
      <c r="IFS105" s="229"/>
      <c r="IFT105" s="99"/>
      <c r="IFU105" s="254"/>
      <c r="IFV105" s="235"/>
      <c r="IFW105" s="231"/>
      <c r="IFX105" s="231"/>
      <c r="IFY105" s="235"/>
      <c r="IFZ105" s="6"/>
      <c r="IGA105" s="6"/>
      <c r="IGB105" s="6"/>
      <c r="IGC105" s="246"/>
      <c r="IGD105" s="251"/>
      <c r="IGE105" s="257"/>
      <c r="IGF105" s="235"/>
      <c r="IGG105" s="235"/>
      <c r="IGH105" s="235"/>
      <c r="IGI105" s="99"/>
      <c r="IGJ105" s="235"/>
      <c r="IGK105" s="235"/>
      <c r="IGL105" s="235"/>
      <c r="IGM105" s="226"/>
      <c r="IGN105" s="248"/>
      <c r="IGO105" s="253"/>
      <c r="IGP105" s="228"/>
      <c r="IGQ105" s="229"/>
      <c r="IGR105" s="99"/>
      <c r="IGS105" s="254"/>
      <c r="IGT105" s="235"/>
      <c r="IGU105" s="231"/>
      <c r="IGV105" s="231"/>
      <c r="IGW105" s="235"/>
      <c r="IGX105" s="6"/>
      <c r="IGY105" s="6"/>
      <c r="IGZ105" s="6"/>
      <c r="IHA105" s="246"/>
      <c r="IHB105" s="251"/>
      <c r="IHC105" s="257"/>
      <c r="IHD105" s="235"/>
      <c r="IHE105" s="235"/>
      <c r="IHF105" s="235"/>
      <c r="IHG105" s="99"/>
      <c r="IHH105" s="235"/>
      <c r="IHI105" s="235"/>
      <c r="IHJ105" s="235"/>
      <c r="IHK105" s="226"/>
      <c r="IHL105" s="248"/>
      <c r="IHM105" s="253"/>
      <c r="IHN105" s="228"/>
      <c r="IHO105" s="229"/>
      <c r="IHP105" s="99"/>
      <c r="IHQ105" s="254"/>
      <c r="IHR105" s="235"/>
      <c r="IHS105" s="231"/>
      <c r="IHT105" s="231"/>
      <c r="IHU105" s="235"/>
      <c r="IHV105" s="6"/>
      <c r="IHW105" s="6"/>
      <c r="IHX105" s="6"/>
      <c r="IHY105" s="246"/>
      <c r="IHZ105" s="251"/>
      <c r="IIA105" s="257"/>
      <c r="IIB105" s="235"/>
      <c r="IIC105" s="235"/>
      <c r="IID105" s="235"/>
      <c r="IIE105" s="99"/>
      <c r="IIF105" s="235"/>
      <c r="IIG105" s="235"/>
      <c r="IIH105" s="235"/>
      <c r="III105" s="226"/>
      <c r="IIJ105" s="248"/>
      <c r="IIK105" s="253"/>
      <c r="IIL105" s="228"/>
      <c r="IIM105" s="229"/>
      <c r="IIN105" s="99"/>
      <c r="IIO105" s="254"/>
      <c r="IIP105" s="235"/>
      <c r="IIQ105" s="231"/>
      <c r="IIR105" s="231"/>
      <c r="IIS105" s="235"/>
      <c r="IIT105" s="6"/>
      <c r="IIU105" s="6"/>
      <c r="IIV105" s="6"/>
      <c r="IIW105" s="246"/>
      <c r="IIX105" s="251"/>
      <c r="IIY105" s="257"/>
      <c r="IIZ105" s="235"/>
      <c r="IJA105" s="235"/>
      <c r="IJB105" s="235"/>
      <c r="IJC105" s="99"/>
      <c r="IJD105" s="235"/>
      <c r="IJE105" s="235"/>
      <c r="IJF105" s="235"/>
      <c r="IJG105" s="226"/>
      <c r="IJH105" s="248"/>
      <c r="IJI105" s="253"/>
      <c r="IJJ105" s="228"/>
      <c r="IJK105" s="229"/>
      <c r="IJL105" s="99"/>
      <c r="IJM105" s="254"/>
      <c r="IJN105" s="235"/>
      <c r="IJO105" s="231"/>
      <c r="IJP105" s="231"/>
      <c r="IJQ105" s="235"/>
      <c r="IJR105" s="6"/>
      <c r="IJS105" s="6"/>
      <c r="IJT105" s="6"/>
      <c r="IJU105" s="246"/>
      <c r="IJV105" s="251"/>
      <c r="IJW105" s="257"/>
      <c r="IJX105" s="235"/>
      <c r="IJY105" s="235"/>
      <c r="IJZ105" s="235"/>
      <c r="IKA105" s="99"/>
      <c r="IKB105" s="235"/>
      <c r="IKC105" s="235"/>
      <c r="IKD105" s="235"/>
      <c r="IKE105" s="226"/>
      <c r="IKF105" s="248"/>
      <c r="IKG105" s="253"/>
      <c r="IKH105" s="228"/>
      <c r="IKI105" s="229"/>
      <c r="IKJ105" s="99"/>
      <c r="IKK105" s="254"/>
      <c r="IKL105" s="235"/>
      <c r="IKM105" s="231"/>
      <c r="IKN105" s="231"/>
      <c r="IKO105" s="235"/>
      <c r="IKP105" s="6"/>
      <c r="IKQ105" s="6"/>
      <c r="IKR105" s="6"/>
      <c r="IKS105" s="246"/>
      <c r="IKT105" s="251"/>
      <c r="IKU105" s="257"/>
      <c r="IKV105" s="235"/>
      <c r="IKW105" s="235"/>
      <c r="IKX105" s="235"/>
      <c r="IKY105" s="99"/>
      <c r="IKZ105" s="235"/>
      <c r="ILA105" s="235"/>
      <c r="ILB105" s="235"/>
      <c r="ILC105" s="226"/>
      <c r="ILD105" s="248"/>
      <c r="ILE105" s="253"/>
      <c r="ILF105" s="228"/>
      <c r="ILG105" s="229"/>
      <c r="ILH105" s="99"/>
      <c r="ILI105" s="254"/>
      <c r="ILJ105" s="235"/>
      <c r="ILK105" s="231"/>
      <c r="ILL105" s="231"/>
      <c r="ILM105" s="235"/>
      <c r="ILN105" s="6"/>
      <c r="ILO105" s="6"/>
      <c r="ILP105" s="6"/>
      <c r="ILQ105" s="246"/>
      <c r="ILR105" s="251"/>
      <c r="ILS105" s="257"/>
      <c r="ILT105" s="235"/>
      <c r="ILU105" s="235"/>
      <c r="ILV105" s="235"/>
      <c r="ILW105" s="99"/>
      <c r="ILX105" s="235"/>
      <c r="ILY105" s="235"/>
      <c r="ILZ105" s="235"/>
      <c r="IMA105" s="226"/>
      <c r="IMB105" s="248"/>
      <c r="IMC105" s="253"/>
      <c r="IMD105" s="228"/>
      <c r="IME105" s="229"/>
      <c r="IMF105" s="99"/>
      <c r="IMG105" s="254"/>
      <c r="IMH105" s="235"/>
      <c r="IMI105" s="231"/>
      <c r="IMJ105" s="231"/>
      <c r="IMK105" s="235"/>
      <c r="IML105" s="6"/>
      <c r="IMM105" s="6"/>
      <c r="IMN105" s="6"/>
      <c r="IMO105" s="246"/>
      <c r="IMP105" s="251"/>
      <c r="IMQ105" s="257"/>
      <c r="IMR105" s="235"/>
      <c r="IMS105" s="235"/>
      <c r="IMT105" s="235"/>
      <c r="IMU105" s="99"/>
      <c r="IMV105" s="235"/>
      <c r="IMW105" s="235"/>
      <c r="IMX105" s="235"/>
      <c r="IMY105" s="226"/>
      <c r="IMZ105" s="248"/>
      <c r="INA105" s="253"/>
      <c r="INB105" s="228"/>
      <c r="INC105" s="229"/>
      <c r="IND105" s="99"/>
      <c r="INE105" s="254"/>
      <c r="INF105" s="235"/>
      <c r="ING105" s="231"/>
      <c r="INH105" s="231"/>
      <c r="INI105" s="235"/>
      <c r="INJ105" s="6"/>
      <c r="INK105" s="6"/>
      <c r="INL105" s="6"/>
      <c r="INM105" s="246"/>
      <c r="INN105" s="251"/>
      <c r="INO105" s="257"/>
      <c r="INP105" s="235"/>
      <c r="INQ105" s="235"/>
      <c r="INR105" s="235"/>
      <c r="INS105" s="99"/>
      <c r="INT105" s="235"/>
      <c r="INU105" s="235"/>
      <c r="INV105" s="235"/>
      <c r="INW105" s="226"/>
      <c r="INX105" s="248"/>
      <c r="INY105" s="253"/>
      <c r="INZ105" s="228"/>
      <c r="IOA105" s="229"/>
      <c r="IOB105" s="99"/>
      <c r="IOC105" s="254"/>
      <c r="IOD105" s="235"/>
      <c r="IOE105" s="231"/>
      <c r="IOF105" s="231"/>
      <c r="IOG105" s="235"/>
      <c r="IOH105" s="6"/>
      <c r="IOI105" s="6"/>
      <c r="IOJ105" s="6"/>
      <c r="IOK105" s="246"/>
      <c r="IOL105" s="251"/>
      <c r="IOM105" s="257"/>
      <c r="ION105" s="235"/>
      <c r="IOO105" s="235"/>
      <c r="IOP105" s="235"/>
      <c r="IOQ105" s="99"/>
      <c r="IOR105" s="235"/>
      <c r="IOS105" s="235"/>
      <c r="IOT105" s="235"/>
      <c r="IOU105" s="226"/>
      <c r="IOV105" s="248"/>
      <c r="IOW105" s="253"/>
      <c r="IOX105" s="228"/>
      <c r="IOY105" s="229"/>
      <c r="IOZ105" s="99"/>
      <c r="IPA105" s="254"/>
      <c r="IPB105" s="235"/>
      <c r="IPC105" s="231"/>
      <c r="IPD105" s="231"/>
      <c r="IPE105" s="235"/>
      <c r="IPF105" s="6"/>
      <c r="IPG105" s="6"/>
      <c r="IPH105" s="6"/>
      <c r="IPI105" s="246"/>
      <c r="IPJ105" s="251"/>
      <c r="IPK105" s="257"/>
      <c r="IPL105" s="235"/>
      <c r="IPM105" s="235"/>
      <c r="IPN105" s="235"/>
      <c r="IPO105" s="99"/>
      <c r="IPP105" s="235"/>
      <c r="IPQ105" s="235"/>
      <c r="IPR105" s="235"/>
      <c r="IPS105" s="226"/>
      <c r="IPT105" s="248"/>
      <c r="IPU105" s="253"/>
      <c r="IPV105" s="228"/>
      <c r="IPW105" s="229"/>
      <c r="IPX105" s="99"/>
      <c r="IPY105" s="254"/>
      <c r="IPZ105" s="235"/>
      <c r="IQA105" s="231"/>
      <c r="IQB105" s="231"/>
      <c r="IQC105" s="235"/>
      <c r="IQD105" s="6"/>
      <c r="IQE105" s="6"/>
      <c r="IQF105" s="6"/>
      <c r="IQG105" s="246"/>
      <c r="IQH105" s="251"/>
      <c r="IQI105" s="257"/>
      <c r="IQJ105" s="235"/>
      <c r="IQK105" s="235"/>
      <c r="IQL105" s="235"/>
      <c r="IQM105" s="99"/>
      <c r="IQN105" s="235"/>
      <c r="IQO105" s="235"/>
      <c r="IQP105" s="235"/>
      <c r="IQQ105" s="226"/>
      <c r="IQR105" s="248"/>
      <c r="IQS105" s="253"/>
      <c r="IQT105" s="228"/>
      <c r="IQU105" s="229"/>
      <c r="IQV105" s="99"/>
      <c r="IQW105" s="254"/>
      <c r="IQX105" s="235"/>
      <c r="IQY105" s="231"/>
      <c r="IQZ105" s="231"/>
      <c r="IRA105" s="235"/>
      <c r="IRB105" s="6"/>
      <c r="IRC105" s="6"/>
      <c r="IRD105" s="6"/>
      <c r="IRE105" s="246"/>
      <c r="IRF105" s="251"/>
      <c r="IRG105" s="257"/>
      <c r="IRH105" s="235"/>
      <c r="IRI105" s="235"/>
      <c r="IRJ105" s="235"/>
      <c r="IRK105" s="99"/>
      <c r="IRL105" s="235"/>
      <c r="IRM105" s="235"/>
      <c r="IRN105" s="235"/>
      <c r="IRO105" s="226"/>
      <c r="IRP105" s="248"/>
      <c r="IRQ105" s="253"/>
      <c r="IRR105" s="228"/>
      <c r="IRS105" s="229"/>
      <c r="IRT105" s="99"/>
      <c r="IRU105" s="254"/>
      <c r="IRV105" s="235"/>
      <c r="IRW105" s="231"/>
      <c r="IRX105" s="231"/>
      <c r="IRY105" s="235"/>
      <c r="IRZ105" s="6"/>
      <c r="ISA105" s="6"/>
      <c r="ISB105" s="6"/>
      <c r="ISC105" s="246"/>
      <c r="ISD105" s="251"/>
      <c r="ISE105" s="257"/>
      <c r="ISF105" s="235"/>
      <c r="ISG105" s="235"/>
      <c r="ISH105" s="235"/>
      <c r="ISI105" s="99"/>
      <c r="ISJ105" s="235"/>
      <c r="ISK105" s="235"/>
      <c r="ISL105" s="235"/>
      <c r="ISM105" s="226"/>
      <c r="ISN105" s="248"/>
      <c r="ISO105" s="253"/>
      <c r="ISP105" s="228"/>
      <c r="ISQ105" s="229"/>
      <c r="ISR105" s="99"/>
      <c r="ISS105" s="254"/>
      <c r="IST105" s="235"/>
      <c r="ISU105" s="231"/>
      <c r="ISV105" s="231"/>
      <c r="ISW105" s="235"/>
      <c r="ISX105" s="6"/>
      <c r="ISY105" s="6"/>
      <c r="ISZ105" s="6"/>
      <c r="ITA105" s="246"/>
      <c r="ITB105" s="251"/>
      <c r="ITC105" s="257"/>
      <c r="ITD105" s="235"/>
      <c r="ITE105" s="235"/>
      <c r="ITF105" s="235"/>
      <c r="ITG105" s="99"/>
      <c r="ITH105" s="235"/>
      <c r="ITI105" s="235"/>
      <c r="ITJ105" s="235"/>
      <c r="ITK105" s="226"/>
      <c r="ITL105" s="248"/>
      <c r="ITM105" s="253"/>
      <c r="ITN105" s="228"/>
      <c r="ITO105" s="229"/>
      <c r="ITP105" s="99"/>
      <c r="ITQ105" s="254"/>
      <c r="ITR105" s="235"/>
      <c r="ITS105" s="231"/>
      <c r="ITT105" s="231"/>
      <c r="ITU105" s="235"/>
      <c r="ITV105" s="6"/>
      <c r="ITW105" s="6"/>
      <c r="ITX105" s="6"/>
      <c r="ITY105" s="246"/>
      <c r="ITZ105" s="251"/>
      <c r="IUA105" s="257"/>
      <c r="IUB105" s="235"/>
      <c r="IUC105" s="235"/>
      <c r="IUD105" s="235"/>
      <c r="IUE105" s="99"/>
      <c r="IUF105" s="235"/>
      <c r="IUG105" s="235"/>
      <c r="IUH105" s="235"/>
      <c r="IUI105" s="226"/>
      <c r="IUJ105" s="248"/>
      <c r="IUK105" s="253"/>
      <c r="IUL105" s="228"/>
      <c r="IUM105" s="229"/>
      <c r="IUN105" s="99"/>
      <c r="IUO105" s="254"/>
      <c r="IUP105" s="235"/>
      <c r="IUQ105" s="231"/>
      <c r="IUR105" s="231"/>
      <c r="IUS105" s="235"/>
      <c r="IUT105" s="6"/>
      <c r="IUU105" s="6"/>
      <c r="IUV105" s="6"/>
      <c r="IUW105" s="246"/>
      <c r="IUX105" s="251"/>
      <c r="IUY105" s="257"/>
      <c r="IUZ105" s="235"/>
      <c r="IVA105" s="235"/>
      <c r="IVB105" s="235"/>
      <c r="IVC105" s="99"/>
      <c r="IVD105" s="235"/>
      <c r="IVE105" s="235"/>
      <c r="IVF105" s="235"/>
      <c r="IVG105" s="226"/>
      <c r="IVH105" s="248"/>
      <c r="IVI105" s="253"/>
      <c r="IVJ105" s="228"/>
      <c r="IVK105" s="229"/>
      <c r="IVL105" s="99"/>
      <c r="IVM105" s="254"/>
      <c r="IVN105" s="235"/>
      <c r="IVO105" s="231"/>
      <c r="IVP105" s="231"/>
      <c r="IVQ105" s="235"/>
      <c r="IVR105" s="6"/>
      <c r="IVS105" s="6"/>
      <c r="IVT105" s="6"/>
      <c r="IVU105" s="246"/>
      <c r="IVV105" s="251"/>
      <c r="IVW105" s="257"/>
      <c r="IVX105" s="235"/>
      <c r="IVY105" s="235"/>
      <c r="IVZ105" s="235"/>
      <c r="IWA105" s="99"/>
      <c r="IWB105" s="235"/>
      <c r="IWC105" s="235"/>
      <c r="IWD105" s="235"/>
      <c r="IWE105" s="226"/>
      <c r="IWF105" s="248"/>
      <c r="IWG105" s="253"/>
      <c r="IWH105" s="228"/>
      <c r="IWI105" s="229"/>
      <c r="IWJ105" s="99"/>
      <c r="IWK105" s="254"/>
      <c r="IWL105" s="235"/>
      <c r="IWM105" s="231"/>
      <c r="IWN105" s="231"/>
      <c r="IWO105" s="235"/>
      <c r="IWP105" s="6"/>
      <c r="IWQ105" s="6"/>
      <c r="IWR105" s="6"/>
      <c r="IWS105" s="246"/>
      <c r="IWT105" s="251"/>
      <c r="IWU105" s="257"/>
      <c r="IWV105" s="235"/>
      <c r="IWW105" s="235"/>
      <c r="IWX105" s="235"/>
      <c r="IWY105" s="99"/>
      <c r="IWZ105" s="235"/>
      <c r="IXA105" s="235"/>
      <c r="IXB105" s="235"/>
      <c r="IXC105" s="226"/>
      <c r="IXD105" s="248"/>
      <c r="IXE105" s="253"/>
      <c r="IXF105" s="228"/>
      <c r="IXG105" s="229"/>
      <c r="IXH105" s="99"/>
      <c r="IXI105" s="254"/>
      <c r="IXJ105" s="235"/>
      <c r="IXK105" s="231"/>
      <c r="IXL105" s="231"/>
      <c r="IXM105" s="235"/>
      <c r="IXN105" s="6"/>
      <c r="IXO105" s="6"/>
      <c r="IXP105" s="6"/>
      <c r="IXQ105" s="246"/>
      <c r="IXR105" s="251"/>
      <c r="IXS105" s="257"/>
      <c r="IXT105" s="235"/>
      <c r="IXU105" s="235"/>
      <c r="IXV105" s="235"/>
      <c r="IXW105" s="99"/>
      <c r="IXX105" s="235"/>
      <c r="IXY105" s="235"/>
      <c r="IXZ105" s="235"/>
      <c r="IYA105" s="226"/>
      <c r="IYB105" s="248"/>
      <c r="IYC105" s="253"/>
      <c r="IYD105" s="228"/>
      <c r="IYE105" s="229"/>
      <c r="IYF105" s="99"/>
      <c r="IYG105" s="254"/>
      <c r="IYH105" s="235"/>
      <c r="IYI105" s="231"/>
      <c r="IYJ105" s="231"/>
      <c r="IYK105" s="235"/>
      <c r="IYL105" s="6"/>
      <c r="IYM105" s="6"/>
      <c r="IYN105" s="6"/>
      <c r="IYO105" s="246"/>
      <c r="IYP105" s="251"/>
      <c r="IYQ105" s="257"/>
      <c r="IYR105" s="235"/>
      <c r="IYS105" s="235"/>
      <c r="IYT105" s="235"/>
      <c r="IYU105" s="99"/>
      <c r="IYV105" s="235"/>
      <c r="IYW105" s="235"/>
      <c r="IYX105" s="235"/>
      <c r="IYY105" s="226"/>
      <c r="IYZ105" s="248"/>
      <c r="IZA105" s="253"/>
      <c r="IZB105" s="228"/>
      <c r="IZC105" s="229"/>
      <c r="IZD105" s="99"/>
      <c r="IZE105" s="254"/>
      <c r="IZF105" s="235"/>
      <c r="IZG105" s="231"/>
      <c r="IZH105" s="231"/>
      <c r="IZI105" s="235"/>
      <c r="IZJ105" s="6"/>
      <c r="IZK105" s="6"/>
      <c r="IZL105" s="6"/>
      <c r="IZM105" s="246"/>
      <c r="IZN105" s="251"/>
      <c r="IZO105" s="257"/>
      <c r="IZP105" s="235"/>
      <c r="IZQ105" s="235"/>
      <c r="IZR105" s="235"/>
      <c r="IZS105" s="99"/>
      <c r="IZT105" s="235"/>
      <c r="IZU105" s="235"/>
      <c r="IZV105" s="235"/>
      <c r="IZW105" s="226"/>
      <c r="IZX105" s="248"/>
      <c r="IZY105" s="253"/>
      <c r="IZZ105" s="228"/>
      <c r="JAA105" s="229"/>
      <c r="JAB105" s="99"/>
      <c r="JAC105" s="254"/>
      <c r="JAD105" s="235"/>
      <c r="JAE105" s="231"/>
      <c r="JAF105" s="231"/>
      <c r="JAG105" s="235"/>
      <c r="JAH105" s="6"/>
      <c r="JAI105" s="6"/>
      <c r="JAJ105" s="6"/>
      <c r="JAK105" s="246"/>
      <c r="JAL105" s="251"/>
      <c r="JAM105" s="257"/>
      <c r="JAN105" s="235"/>
      <c r="JAO105" s="235"/>
      <c r="JAP105" s="235"/>
      <c r="JAQ105" s="99"/>
      <c r="JAR105" s="235"/>
      <c r="JAS105" s="235"/>
      <c r="JAT105" s="235"/>
      <c r="JAU105" s="226"/>
      <c r="JAV105" s="248"/>
      <c r="JAW105" s="253"/>
      <c r="JAX105" s="228"/>
      <c r="JAY105" s="229"/>
      <c r="JAZ105" s="99"/>
      <c r="JBA105" s="254"/>
      <c r="JBB105" s="235"/>
      <c r="JBC105" s="231"/>
      <c r="JBD105" s="231"/>
      <c r="JBE105" s="235"/>
      <c r="JBF105" s="6"/>
      <c r="JBG105" s="6"/>
      <c r="JBH105" s="6"/>
      <c r="JBI105" s="246"/>
      <c r="JBJ105" s="251"/>
      <c r="JBK105" s="257"/>
      <c r="JBL105" s="235"/>
      <c r="JBM105" s="235"/>
      <c r="JBN105" s="235"/>
      <c r="JBO105" s="99"/>
      <c r="JBP105" s="235"/>
      <c r="JBQ105" s="235"/>
      <c r="JBR105" s="235"/>
      <c r="JBS105" s="226"/>
      <c r="JBT105" s="248"/>
      <c r="JBU105" s="253"/>
      <c r="JBV105" s="228"/>
      <c r="JBW105" s="229"/>
      <c r="JBX105" s="99"/>
      <c r="JBY105" s="254"/>
      <c r="JBZ105" s="235"/>
      <c r="JCA105" s="231"/>
      <c r="JCB105" s="231"/>
      <c r="JCC105" s="235"/>
      <c r="JCD105" s="6"/>
      <c r="JCE105" s="6"/>
      <c r="JCF105" s="6"/>
      <c r="JCG105" s="246"/>
      <c r="JCH105" s="251"/>
      <c r="JCI105" s="257"/>
      <c r="JCJ105" s="235"/>
      <c r="JCK105" s="235"/>
      <c r="JCL105" s="235"/>
      <c r="JCM105" s="99"/>
      <c r="JCN105" s="235"/>
      <c r="JCO105" s="235"/>
      <c r="JCP105" s="235"/>
      <c r="JCQ105" s="226"/>
      <c r="JCR105" s="248"/>
      <c r="JCS105" s="253"/>
      <c r="JCT105" s="228"/>
      <c r="JCU105" s="229"/>
      <c r="JCV105" s="99"/>
      <c r="JCW105" s="254"/>
      <c r="JCX105" s="235"/>
      <c r="JCY105" s="231"/>
      <c r="JCZ105" s="231"/>
      <c r="JDA105" s="235"/>
      <c r="JDB105" s="6"/>
      <c r="JDC105" s="6"/>
      <c r="JDD105" s="6"/>
      <c r="JDE105" s="246"/>
      <c r="JDF105" s="251"/>
      <c r="JDG105" s="257"/>
      <c r="JDH105" s="235"/>
      <c r="JDI105" s="235"/>
      <c r="JDJ105" s="235"/>
      <c r="JDK105" s="99"/>
      <c r="JDL105" s="235"/>
      <c r="JDM105" s="235"/>
      <c r="JDN105" s="235"/>
      <c r="JDO105" s="226"/>
      <c r="JDP105" s="248"/>
      <c r="JDQ105" s="253"/>
      <c r="JDR105" s="228"/>
      <c r="JDS105" s="229"/>
      <c r="JDT105" s="99"/>
      <c r="JDU105" s="254"/>
      <c r="JDV105" s="235"/>
      <c r="JDW105" s="231"/>
      <c r="JDX105" s="231"/>
      <c r="JDY105" s="235"/>
      <c r="JDZ105" s="6"/>
      <c r="JEA105" s="6"/>
      <c r="JEB105" s="6"/>
      <c r="JEC105" s="246"/>
      <c r="JED105" s="251"/>
      <c r="JEE105" s="257"/>
      <c r="JEF105" s="235"/>
      <c r="JEG105" s="235"/>
      <c r="JEH105" s="235"/>
      <c r="JEI105" s="99"/>
      <c r="JEJ105" s="235"/>
      <c r="JEK105" s="235"/>
      <c r="JEL105" s="235"/>
      <c r="JEM105" s="226"/>
      <c r="JEN105" s="248"/>
      <c r="JEO105" s="253"/>
      <c r="JEP105" s="228"/>
      <c r="JEQ105" s="229"/>
      <c r="JER105" s="99"/>
      <c r="JES105" s="254"/>
      <c r="JET105" s="235"/>
      <c r="JEU105" s="231"/>
      <c r="JEV105" s="231"/>
      <c r="JEW105" s="235"/>
      <c r="JEX105" s="6"/>
      <c r="JEY105" s="6"/>
      <c r="JEZ105" s="6"/>
      <c r="JFA105" s="246"/>
      <c r="JFB105" s="251"/>
      <c r="JFC105" s="257"/>
      <c r="JFD105" s="235"/>
      <c r="JFE105" s="235"/>
      <c r="JFF105" s="235"/>
      <c r="JFG105" s="99"/>
      <c r="JFH105" s="235"/>
      <c r="JFI105" s="235"/>
      <c r="JFJ105" s="235"/>
      <c r="JFK105" s="226"/>
      <c r="JFL105" s="248"/>
      <c r="JFM105" s="253"/>
      <c r="JFN105" s="228"/>
      <c r="JFO105" s="229"/>
      <c r="JFP105" s="99"/>
      <c r="JFQ105" s="254"/>
      <c r="JFR105" s="235"/>
      <c r="JFS105" s="231"/>
      <c r="JFT105" s="231"/>
      <c r="JFU105" s="235"/>
      <c r="JFV105" s="6"/>
      <c r="JFW105" s="6"/>
      <c r="JFX105" s="6"/>
      <c r="JFY105" s="246"/>
      <c r="JFZ105" s="251"/>
      <c r="JGA105" s="257"/>
      <c r="JGB105" s="235"/>
      <c r="JGC105" s="235"/>
      <c r="JGD105" s="235"/>
      <c r="JGE105" s="99"/>
      <c r="JGF105" s="235"/>
      <c r="JGG105" s="235"/>
      <c r="JGH105" s="235"/>
      <c r="JGI105" s="226"/>
      <c r="JGJ105" s="248"/>
      <c r="JGK105" s="253"/>
      <c r="JGL105" s="228"/>
      <c r="JGM105" s="229"/>
      <c r="JGN105" s="99"/>
      <c r="JGO105" s="254"/>
      <c r="JGP105" s="235"/>
      <c r="JGQ105" s="231"/>
      <c r="JGR105" s="231"/>
      <c r="JGS105" s="235"/>
      <c r="JGT105" s="6"/>
      <c r="JGU105" s="6"/>
      <c r="JGV105" s="6"/>
      <c r="JGW105" s="246"/>
      <c r="JGX105" s="251"/>
      <c r="JGY105" s="257"/>
      <c r="JGZ105" s="235"/>
      <c r="JHA105" s="235"/>
      <c r="JHB105" s="235"/>
      <c r="JHC105" s="99"/>
      <c r="JHD105" s="235"/>
      <c r="JHE105" s="235"/>
      <c r="JHF105" s="235"/>
      <c r="JHG105" s="226"/>
      <c r="JHH105" s="248"/>
      <c r="JHI105" s="253"/>
      <c r="JHJ105" s="228"/>
      <c r="JHK105" s="229"/>
      <c r="JHL105" s="99"/>
      <c r="JHM105" s="254"/>
      <c r="JHN105" s="235"/>
      <c r="JHO105" s="231"/>
      <c r="JHP105" s="231"/>
      <c r="JHQ105" s="235"/>
      <c r="JHR105" s="6"/>
      <c r="JHS105" s="6"/>
      <c r="JHT105" s="6"/>
      <c r="JHU105" s="246"/>
      <c r="JHV105" s="251"/>
      <c r="JHW105" s="257"/>
      <c r="JHX105" s="235"/>
      <c r="JHY105" s="235"/>
      <c r="JHZ105" s="235"/>
      <c r="JIA105" s="99"/>
      <c r="JIB105" s="235"/>
      <c r="JIC105" s="235"/>
      <c r="JID105" s="235"/>
      <c r="JIE105" s="226"/>
      <c r="JIF105" s="248"/>
      <c r="JIG105" s="253"/>
      <c r="JIH105" s="228"/>
      <c r="JII105" s="229"/>
      <c r="JIJ105" s="99"/>
      <c r="JIK105" s="254"/>
      <c r="JIL105" s="235"/>
      <c r="JIM105" s="231"/>
      <c r="JIN105" s="231"/>
      <c r="JIO105" s="235"/>
      <c r="JIP105" s="6"/>
      <c r="JIQ105" s="6"/>
      <c r="JIR105" s="6"/>
      <c r="JIS105" s="246"/>
      <c r="JIT105" s="251"/>
      <c r="JIU105" s="257"/>
      <c r="JIV105" s="235"/>
      <c r="JIW105" s="235"/>
      <c r="JIX105" s="235"/>
      <c r="JIY105" s="99"/>
      <c r="JIZ105" s="235"/>
      <c r="JJA105" s="235"/>
      <c r="JJB105" s="235"/>
      <c r="JJC105" s="226"/>
      <c r="JJD105" s="248"/>
      <c r="JJE105" s="253"/>
      <c r="JJF105" s="228"/>
      <c r="JJG105" s="229"/>
      <c r="JJH105" s="99"/>
      <c r="JJI105" s="254"/>
      <c r="JJJ105" s="235"/>
      <c r="JJK105" s="231"/>
      <c r="JJL105" s="231"/>
      <c r="JJM105" s="235"/>
      <c r="JJN105" s="6"/>
      <c r="JJO105" s="6"/>
      <c r="JJP105" s="6"/>
      <c r="JJQ105" s="246"/>
      <c r="JJR105" s="251"/>
      <c r="JJS105" s="257"/>
      <c r="JJT105" s="235"/>
      <c r="JJU105" s="235"/>
      <c r="JJV105" s="235"/>
      <c r="JJW105" s="99"/>
      <c r="JJX105" s="235"/>
      <c r="JJY105" s="235"/>
      <c r="JJZ105" s="235"/>
      <c r="JKA105" s="226"/>
      <c r="JKB105" s="248"/>
      <c r="JKC105" s="253"/>
      <c r="JKD105" s="228"/>
      <c r="JKE105" s="229"/>
      <c r="JKF105" s="99"/>
      <c r="JKG105" s="254"/>
      <c r="JKH105" s="235"/>
      <c r="JKI105" s="231"/>
      <c r="JKJ105" s="231"/>
      <c r="JKK105" s="235"/>
      <c r="JKL105" s="6"/>
      <c r="JKM105" s="6"/>
      <c r="JKN105" s="6"/>
      <c r="JKO105" s="246"/>
      <c r="JKP105" s="251"/>
      <c r="JKQ105" s="257"/>
      <c r="JKR105" s="235"/>
      <c r="JKS105" s="235"/>
      <c r="JKT105" s="235"/>
      <c r="JKU105" s="99"/>
      <c r="JKV105" s="235"/>
      <c r="JKW105" s="235"/>
      <c r="JKX105" s="235"/>
      <c r="JKY105" s="226"/>
      <c r="JKZ105" s="248"/>
      <c r="JLA105" s="253"/>
      <c r="JLB105" s="228"/>
      <c r="JLC105" s="229"/>
      <c r="JLD105" s="99"/>
      <c r="JLE105" s="254"/>
      <c r="JLF105" s="235"/>
      <c r="JLG105" s="231"/>
      <c r="JLH105" s="231"/>
      <c r="JLI105" s="235"/>
      <c r="JLJ105" s="6"/>
      <c r="JLK105" s="6"/>
      <c r="JLL105" s="6"/>
      <c r="JLM105" s="246"/>
      <c r="JLN105" s="251"/>
      <c r="JLO105" s="257"/>
      <c r="JLP105" s="235"/>
      <c r="JLQ105" s="235"/>
      <c r="JLR105" s="235"/>
      <c r="JLS105" s="99"/>
      <c r="JLT105" s="235"/>
      <c r="JLU105" s="235"/>
      <c r="JLV105" s="235"/>
      <c r="JLW105" s="226"/>
      <c r="JLX105" s="248"/>
      <c r="JLY105" s="253"/>
      <c r="JLZ105" s="228"/>
      <c r="JMA105" s="229"/>
      <c r="JMB105" s="99"/>
      <c r="JMC105" s="254"/>
      <c r="JMD105" s="235"/>
      <c r="JME105" s="231"/>
      <c r="JMF105" s="231"/>
      <c r="JMG105" s="235"/>
      <c r="JMH105" s="6"/>
      <c r="JMI105" s="6"/>
      <c r="JMJ105" s="6"/>
      <c r="JMK105" s="246"/>
      <c r="JML105" s="251"/>
      <c r="JMM105" s="257"/>
      <c r="JMN105" s="235"/>
      <c r="JMO105" s="235"/>
      <c r="JMP105" s="235"/>
      <c r="JMQ105" s="99"/>
      <c r="JMR105" s="235"/>
      <c r="JMS105" s="235"/>
      <c r="JMT105" s="235"/>
      <c r="JMU105" s="226"/>
      <c r="JMV105" s="248"/>
      <c r="JMW105" s="253"/>
      <c r="JMX105" s="228"/>
      <c r="JMY105" s="229"/>
      <c r="JMZ105" s="99"/>
      <c r="JNA105" s="254"/>
      <c r="JNB105" s="235"/>
      <c r="JNC105" s="231"/>
      <c r="JND105" s="231"/>
      <c r="JNE105" s="235"/>
      <c r="JNF105" s="6"/>
      <c r="JNG105" s="6"/>
      <c r="JNH105" s="6"/>
      <c r="JNI105" s="246"/>
      <c r="JNJ105" s="251"/>
      <c r="JNK105" s="257"/>
      <c r="JNL105" s="235"/>
      <c r="JNM105" s="235"/>
      <c r="JNN105" s="235"/>
      <c r="JNO105" s="99"/>
      <c r="JNP105" s="235"/>
      <c r="JNQ105" s="235"/>
      <c r="JNR105" s="235"/>
      <c r="JNS105" s="226"/>
      <c r="JNT105" s="248"/>
      <c r="JNU105" s="253"/>
      <c r="JNV105" s="228"/>
      <c r="JNW105" s="229"/>
      <c r="JNX105" s="99"/>
      <c r="JNY105" s="254"/>
      <c r="JNZ105" s="235"/>
      <c r="JOA105" s="231"/>
      <c r="JOB105" s="231"/>
      <c r="JOC105" s="235"/>
      <c r="JOD105" s="6"/>
      <c r="JOE105" s="6"/>
      <c r="JOF105" s="6"/>
      <c r="JOG105" s="246"/>
      <c r="JOH105" s="251"/>
      <c r="JOI105" s="257"/>
      <c r="JOJ105" s="235"/>
      <c r="JOK105" s="235"/>
      <c r="JOL105" s="235"/>
      <c r="JOM105" s="99"/>
      <c r="JON105" s="235"/>
      <c r="JOO105" s="235"/>
      <c r="JOP105" s="235"/>
      <c r="JOQ105" s="226"/>
      <c r="JOR105" s="248"/>
      <c r="JOS105" s="253"/>
      <c r="JOT105" s="228"/>
      <c r="JOU105" s="229"/>
      <c r="JOV105" s="99"/>
      <c r="JOW105" s="254"/>
      <c r="JOX105" s="235"/>
      <c r="JOY105" s="231"/>
      <c r="JOZ105" s="231"/>
      <c r="JPA105" s="235"/>
      <c r="JPB105" s="6"/>
      <c r="JPC105" s="6"/>
      <c r="JPD105" s="6"/>
      <c r="JPE105" s="246"/>
      <c r="JPF105" s="251"/>
      <c r="JPG105" s="257"/>
      <c r="JPH105" s="235"/>
      <c r="JPI105" s="235"/>
      <c r="JPJ105" s="235"/>
      <c r="JPK105" s="99"/>
      <c r="JPL105" s="235"/>
      <c r="JPM105" s="235"/>
      <c r="JPN105" s="235"/>
      <c r="JPO105" s="226"/>
      <c r="JPP105" s="248"/>
      <c r="JPQ105" s="253"/>
      <c r="JPR105" s="228"/>
      <c r="JPS105" s="229"/>
      <c r="JPT105" s="99"/>
      <c r="JPU105" s="254"/>
      <c r="JPV105" s="235"/>
      <c r="JPW105" s="231"/>
      <c r="JPX105" s="231"/>
      <c r="JPY105" s="235"/>
      <c r="JPZ105" s="6"/>
      <c r="JQA105" s="6"/>
      <c r="JQB105" s="6"/>
      <c r="JQC105" s="246"/>
      <c r="JQD105" s="251"/>
      <c r="JQE105" s="257"/>
      <c r="JQF105" s="235"/>
      <c r="JQG105" s="235"/>
      <c r="JQH105" s="235"/>
      <c r="JQI105" s="99"/>
      <c r="JQJ105" s="235"/>
      <c r="JQK105" s="235"/>
      <c r="JQL105" s="235"/>
      <c r="JQM105" s="226"/>
      <c r="JQN105" s="248"/>
      <c r="JQO105" s="253"/>
      <c r="JQP105" s="228"/>
      <c r="JQQ105" s="229"/>
      <c r="JQR105" s="99"/>
      <c r="JQS105" s="254"/>
      <c r="JQT105" s="235"/>
      <c r="JQU105" s="231"/>
      <c r="JQV105" s="231"/>
      <c r="JQW105" s="235"/>
      <c r="JQX105" s="6"/>
      <c r="JQY105" s="6"/>
      <c r="JQZ105" s="6"/>
      <c r="JRA105" s="246"/>
      <c r="JRB105" s="251"/>
      <c r="JRC105" s="257"/>
      <c r="JRD105" s="235"/>
      <c r="JRE105" s="235"/>
      <c r="JRF105" s="235"/>
      <c r="JRG105" s="99"/>
      <c r="JRH105" s="235"/>
      <c r="JRI105" s="235"/>
      <c r="JRJ105" s="235"/>
      <c r="JRK105" s="226"/>
      <c r="JRL105" s="248"/>
      <c r="JRM105" s="253"/>
      <c r="JRN105" s="228"/>
      <c r="JRO105" s="229"/>
      <c r="JRP105" s="99"/>
      <c r="JRQ105" s="254"/>
      <c r="JRR105" s="235"/>
      <c r="JRS105" s="231"/>
      <c r="JRT105" s="231"/>
      <c r="JRU105" s="235"/>
      <c r="JRV105" s="6"/>
      <c r="JRW105" s="6"/>
      <c r="JRX105" s="6"/>
      <c r="JRY105" s="246"/>
      <c r="JRZ105" s="251"/>
      <c r="JSA105" s="257"/>
      <c r="JSB105" s="235"/>
      <c r="JSC105" s="235"/>
      <c r="JSD105" s="235"/>
      <c r="JSE105" s="99"/>
      <c r="JSF105" s="235"/>
      <c r="JSG105" s="235"/>
      <c r="JSH105" s="235"/>
      <c r="JSI105" s="226"/>
      <c r="JSJ105" s="248"/>
      <c r="JSK105" s="253"/>
      <c r="JSL105" s="228"/>
      <c r="JSM105" s="229"/>
      <c r="JSN105" s="99"/>
      <c r="JSO105" s="254"/>
      <c r="JSP105" s="235"/>
      <c r="JSQ105" s="231"/>
      <c r="JSR105" s="231"/>
      <c r="JSS105" s="235"/>
      <c r="JST105" s="6"/>
      <c r="JSU105" s="6"/>
      <c r="JSV105" s="6"/>
      <c r="JSW105" s="246"/>
      <c r="JSX105" s="251"/>
      <c r="JSY105" s="257"/>
      <c r="JSZ105" s="235"/>
      <c r="JTA105" s="235"/>
      <c r="JTB105" s="235"/>
      <c r="JTC105" s="99"/>
      <c r="JTD105" s="235"/>
      <c r="JTE105" s="235"/>
      <c r="JTF105" s="235"/>
      <c r="JTG105" s="226"/>
      <c r="JTH105" s="248"/>
      <c r="JTI105" s="253"/>
      <c r="JTJ105" s="228"/>
      <c r="JTK105" s="229"/>
      <c r="JTL105" s="99"/>
      <c r="JTM105" s="254"/>
      <c r="JTN105" s="235"/>
      <c r="JTO105" s="231"/>
      <c r="JTP105" s="231"/>
      <c r="JTQ105" s="235"/>
      <c r="JTR105" s="6"/>
      <c r="JTS105" s="6"/>
      <c r="JTT105" s="6"/>
      <c r="JTU105" s="246"/>
      <c r="JTV105" s="251"/>
      <c r="JTW105" s="257"/>
      <c r="JTX105" s="235"/>
      <c r="JTY105" s="235"/>
      <c r="JTZ105" s="235"/>
      <c r="JUA105" s="99"/>
      <c r="JUB105" s="235"/>
      <c r="JUC105" s="235"/>
      <c r="JUD105" s="235"/>
      <c r="JUE105" s="226"/>
      <c r="JUF105" s="248"/>
      <c r="JUG105" s="253"/>
      <c r="JUH105" s="228"/>
      <c r="JUI105" s="229"/>
      <c r="JUJ105" s="99"/>
      <c r="JUK105" s="254"/>
      <c r="JUL105" s="235"/>
      <c r="JUM105" s="231"/>
      <c r="JUN105" s="231"/>
      <c r="JUO105" s="235"/>
      <c r="JUP105" s="6"/>
      <c r="JUQ105" s="6"/>
      <c r="JUR105" s="6"/>
      <c r="JUS105" s="246"/>
      <c r="JUT105" s="251"/>
      <c r="JUU105" s="257"/>
      <c r="JUV105" s="235"/>
      <c r="JUW105" s="235"/>
      <c r="JUX105" s="235"/>
      <c r="JUY105" s="99"/>
      <c r="JUZ105" s="235"/>
      <c r="JVA105" s="235"/>
      <c r="JVB105" s="235"/>
      <c r="JVC105" s="226"/>
      <c r="JVD105" s="248"/>
      <c r="JVE105" s="253"/>
      <c r="JVF105" s="228"/>
      <c r="JVG105" s="229"/>
      <c r="JVH105" s="99"/>
      <c r="JVI105" s="254"/>
      <c r="JVJ105" s="235"/>
      <c r="JVK105" s="231"/>
      <c r="JVL105" s="231"/>
      <c r="JVM105" s="235"/>
      <c r="JVN105" s="6"/>
      <c r="JVO105" s="6"/>
      <c r="JVP105" s="6"/>
      <c r="JVQ105" s="246"/>
      <c r="JVR105" s="251"/>
      <c r="JVS105" s="257"/>
      <c r="JVT105" s="235"/>
      <c r="JVU105" s="235"/>
      <c r="JVV105" s="235"/>
      <c r="JVW105" s="99"/>
      <c r="JVX105" s="235"/>
      <c r="JVY105" s="235"/>
      <c r="JVZ105" s="235"/>
      <c r="JWA105" s="226"/>
      <c r="JWB105" s="248"/>
      <c r="JWC105" s="253"/>
      <c r="JWD105" s="228"/>
      <c r="JWE105" s="229"/>
      <c r="JWF105" s="99"/>
      <c r="JWG105" s="254"/>
      <c r="JWH105" s="235"/>
      <c r="JWI105" s="231"/>
      <c r="JWJ105" s="231"/>
      <c r="JWK105" s="235"/>
      <c r="JWL105" s="6"/>
      <c r="JWM105" s="6"/>
      <c r="JWN105" s="6"/>
      <c r="JWO105" s="246"/>
      <c r="JWP105" s="251"/>
      <c r="JWQ105" s="257"/>
      <c r="JWR105" s="235"/>
      <c r="JWS105" s="235"/>
      <c r="JWT105" s="235"/>
      <c r="JWU105" s="99"/>
      <c r="JWV105" s="235"/>
      <c r="JWW105" s="235"/>
      <c r="JWX105" s="235"/>
      <c r="JWY105" s="226"/>
      <c r="JWZ105" s="248"/>
      <c r="JXA105" s="253"/>
      <c r="JXB105" s="228"/>
      <c r="JXC105" s="229"/>
      <c r="JXD105" s="99"/>
      <c r="JXE105" s="254"/>
      <c r="JXF105" s="235"/>
      <c r="JXG105" s="231"/>
      <c r="JXH105" s="231"/>
      <c r="JXI105" s="235"/>
      <c r="JXJ105" s="6"/>
      <c r="JXK105" s="6"/>
      <c r="JXL105" s="6"/>
      <c r="JXM105" s="246"/>
      <c r="JXN105" s="251"/>
      <c r="JXO105" s="257"/>
      <c r="JXP105" s="235"/>
      <c r="JXQ105" s="235"/>
      <c r="JXR105" s="235"/>
      <c r="JXS105" s="99"/>
      <c r="JXT105" s="235"/>
      <c r="JXU105" s="235"/>
      <c r="JXV105" s="235"/>
      <c r="JXW105" s="226"/>
      <c r="JXX105" s="248"/>
      <c r="JXY105" s="253"/>
      <c r="JXZ105" s="228"/>
      <c r="JYA105" s="229"/>
      <c r="JYB105" s="99"/>
      <c r="JYC105" s="254"/>
      <c r="JYD105" s="235"/>
      <c r="JYE105" s="231"/>
      <c r="JYF105" s="231"/>
      <c r="JYG105" s="235"/>
      <c r="JYH105" s="6"/>
      <c r="JYI105" s="6"/>
      <c r="JYJ105" s="6"/>
      <c r="JYK105" s="246"/>
      <c r="JYL105" s="251"/>
      <c r="JYM105" s="257"/>
      <c r="JYN105" s="235"/>
      <c r="JYO105" s="235"/>
      <c r="JYP105" s="235"/>
      <c r="JYQ105" s="99"/>
      <c r="JYR105" s="235"/>
      <c r="JYS105" s="235"/>
      <c r="JYT105" s="235"/>
      <c r="JYU105" s="226"/>
      <c r="JYV105" s="248"/>
      <c r="JYW105" s="253"/>
      <c r="JYX105" s="228"/>
      <c r="JYY105" s="229"/>
      <c r="JYZ105" s="99"/>
      <c r="JZA105" s="254"/>
      <c r="JZB105" s="235"/>
      <c r="JZC105" s="231"/>
      <c r="JZD105" s="231"/>
      <c r="JZE105" s="235"/>
      <c r="JZF105" s="6"/>
      <c r="JZG105" s="6"/>
      <c r="JZH105" s="6"/>
      <c r="JZI105" s="246"/>
      <c r="JZJ105" s="251"/>
      <c r="JZK105" s="257"/>
      <c r="JZL105" s="235"/>
      <c r="JZM105" s="235"/>
      <c r="JZN105" s="235"/>
      <c r="JZO105" s="99"/>
      <c r="JZP105" s="235"/>
      <c r="JZQ105" s="235"/>
      <c r="JZR105" s="235"/>
      <c r="JZS105" s="226"/>
      <c r="JZT105" s="248"/>
      <c r="JZU105" s="253"/>
      <c r="JZV105" s="228"/>
      <c r="JZW105" s="229"/>
      <c r="JZX105" s="99"/>
      <c r="JZY105" s="254"/>
      <c r="JZZ105" s="235"/>
      <c r="KAA105" s="231"/>
      <c r="KAB105" s="231"/>
      <c r="KAC105" s="235"/>
      <c r="KAD105" s="6"/>
      <c r="KAE105" s="6"/>
      <c r="KAF105" s="6"/>
      <c r="KAG105" s="246"/>
      <c r="KAH105" s="251"/>
      <c r="KAI105" s="257"/>
      <c r="KAJ105" s="235"/>
      <c r="KAK105" s="235"/>
      <c r="KAL105" s="235"/>
      <c r="KAM105" s="99"/>
      <c r="KAN105" s="235"/>
      <c r="KAO105" s="235"/>
      <c r="KAP105" s="235"/>
      <c r="KAQ105" s="226"/>
      <c r="KAR105" s="248"/>
      <c r="KAS105" s="253"/>
      <c r="KAT105" s="228"/>
      <c r="KAU105" s="229"/>
      <c r="KAV105" s="99"/>
      <c r="KAW105" s="254"/>
      <c r="KAX105" s="235"/>
      <c r="KAY105" s="231"/>
      <c r="KAZ105" s="231"/>
      <c r="KBA105" s="235"/>
      <c r="KBB105" s="6"/>
      <c r="KBC105" s="6"/>
      <c r="KBD105" s="6"/>
      <c r="KBE105" s="246"/>
      <c r="KBF105" s="251"/>
      <c r="KBG105" s="257"/>
      <c r="KBH105" s="235"/>
      <c r="KBI105" s="235"/>
      <c r="KBJ105" s="235"/>
      <c r="KBK105" s="99"/>
      <c r="KBL105" s="235"/>
      <c r="KBM105" s="235"/>
      <c r="KBN105" s="235"/>
      <c r="KBO105" s="226"/>
      <c r="KBP105" s="248"/>
      <c r="KBQ105" s="253"/>
      <c r="KBR105" s="228"/>
      <c r="KBS105" s="229"/>
      <c r="KBT105" s="99"/>
      <c r="KBU105" s="254"/>
      <c r="KBV105" s="235"/>
      <c r="KBW105" s="231"/>
      <c r="KBX105" s="231"/>
      <c r="KBY105" s="235"/>
      <c r="KBZ105" s="6"/>
      <c r="KCA105" s="6"/>
      <c r="KCB105" s="6"/>
      <c r="KCC105" s="246"/>
      <c r="KCD105" s="251"/>
      <c r="KCE105" s="257"/>
      <c r="KCF105" s="235"/>
      <c r="KCG105" s="235"/>
      <c r="KCH105" s="235"/>
      <c r="KCI105" s="99"/>
      <c r="KCJ105" s="235"/>
      <c r="KCK105" s="235"/>
      <c r="KCL105" s="235"/>
      <c r="KCM105" s="226"/>
      <c r="KCN105" s="248"/>
      <c r="KCO105" s="253"/>
      <c r="KCP105" s="228"/>
      <c r="KCQ105" s="229"/>
      <c r="KCR105" s="99"/>
      <c r="KCS105" s="254"/>
      <c r="KCT105" s="235"/>
      <c r="KCU105" s="231"/>
      <c r="KCV105" s="231"/>
      <c r="KCW105" s="235"/>
      <c r="KCX105" s="6"/>
      <c r="KCY105" s="6"/>
      <c r="KCZ105" s="6"/>
      <c r="KDA105" s="246"/>
      <c r="KDB105" s="251"/>
      <c r="KDC105" s="257"/>
      <c r="KDD105" s="235"/>
      <c r="KDE105" s="235"/>
      <c r="KDF105" s="235"/>
      <c r="KDG105" s="99"/>
      <c r="KDH105" s="235"/>
      <c r="KDI105" s="235"/>
      <c r="KDJ105" s="235"/>
      <c r="KDK105" s="226"/>
      <c r="KDL105" s="248"/>
      <c r="KDM105" s="253"/>
      <c r="KDN105" s="228"/>
      <c r="KDO105" s="229"/>
      <c r="KDP105" s="99"/>
      <c r="KDQ105" s="254"/>
      <c r="KDR105" s="235"/>
      <c r="KDS105" s="231"/>
      <c r="KDT105" s="231"/>
      <c r="KDU105" s="235"/>
      <c r="KDV105" s="6"/>
      <c r="KDW105" s="6"/>
      <c r="KDX105" s="6"/>
      <c r="KDY105" s="246"/>
      <c r="KDZ105" s="251"/>
      <c r="KEA105" s="257"/>
      <c r="KEB105" s="235"/>
      <c r="KEC105" s="235"/>
      <c r="KED105" s="235"/>
      <c r="KEE105" s="99"/>
      <c r="KEF105" s="235"/>
      <c r="KEG105" s="235"/>
      <c r="KEH105" s="235"/>
      <c r="KEI105" s="226"/>
      <c r="KEJ105" s="248"/>
      <c r="KEK105" s="253"/>
      <c r="KEL105" s="228"/>
      <c r="KEM105" s="229"/>
      <c r="KEN105" s="99"/>
      <c r="KEO105" s="254"/>
      <c r="KEP105" s="235"/>
      <c r="KEQ105" s="231"/>
      <c r="KER105" s="231"/>
      <c r="KES105" s="235"/>
      <c r="KET105" s="6"/>
      <c r="KEU105" s="6"/>
      <c r="KEV105" s="6"/>
      <c r="KEW105" s="246"/>
      <c r="KEX105" s="251"/>
      <c r="KEY105" s="257"/>
      <c r="KEZ105" s="235"/>
      <c r="KFA105" s="235"/>
      <c r="KFB105" s="235"/>
      <c r="KFC105" s="99"/>
      <c r="KFD105" s="235"/>
      <c r="KFE105" s="235"/>
      <c r="KFF105" s="235"/>
      <c r="KFG105" s="226"/>
      <c r="KFH105" s="248"/>
      <c r="KFI105" s="253"/>
      <c r="KFJ105" s="228"/>
      <c r="KFK105" s="229"/>
      <c r="KFL105" s="99"/>
      <c r="KFM105" s="254"/>
      <c r="KFN105" s="235"/>
      <c r="KFO105" s="231"/>
      <c r="KFP105" s="231"/>
      <c r="KFQ105" s="235"/>
      <c r="KFR105" s="6"/>
      <c r="KFS105" s="6"/>
      <c r="KFT105" s="6"/>
      <c r="KFU105" s="246"/>
      <c r="KFV105" s="251"/>
      <c r="KFW105" s="257"/>
      <c r="KFX105" s="235"/>
      <c r="KFY105" s="235"/>
      <c r="KFZ105" s="235"/>
      <c r="KGA105" s="99"/>
      <c r="KGB105" s="235"/>
      <c r="KGC105" s="235"/>
      <c r="KGD105" s="235"/>
      <c r="KGE105" s="226"/>
      <c r="KGF105" s="248"/>
      <c r="KGG105" s="253"/>
      <c r="KGH105" s="228"/>
      <c r="KGI105" s="229"/>
      <c r="KGJ105" s="99"/>
      <c r="KGK105" s="254"/>
      <c r="KGL105" s="235"/>
      <c r="KGM105" s="231"/>
      <c r="KGN105" s="231"/>
      <c r="KGO105" s="235"/>
      <c r="KGP105" s="6"/>
      <c r="KGQ105" s="6"/>
      <c r="KGR105" s="6"/>
      <c r="KGS105" s="246"/>
      <c r="KGT105" s="251"/>
      <c r="KGU105" s="257"/>
      <c r="KGV105" s="235"/>
      <c r="KGW105" s="235"/>
      <c r="KGX105" s="235"/>
      <c r="KGY105" s="99"/>
      <c r="KGZ105" s="235"/>
      <c r="KHA105" s="235"/>
      <c r="KHB105" s="235"/>
      <c r="KHC105" s="226"/>
      <c r="KHD105" s="248"/>
      <c r="KHE105" s="253"/>
      <c r="KHF105" s="228"/>
      <c r="KHG105" s="229"/>
      <c r="KHH105" s="99"/>
      <c r="KHI105" s="254"/>
      <c r="KHJ105" s="235"/>
      <c r="KHK105" s="231"/>
      <c r="KHL105" s="231"/>
      <c r="KHM105" s="235"/>
      <c r="KHN105" s="6"/>
      <c r="KHO105" s="6"/>
      <c r="KHP105" s="6"/>
      <c r="KHQ105" s="246"/>
      <c r="KHR105" s="251"/>
      <c r="KHS105" s="257"/>
      <c r="KHT105" s="235"/>
      <c r="KHU105" s="235"/>
      <c r="KHV105" s="235"/>
      <c r="KHW105" s="99"/>
      <c r="KHX105" s="235"/>
      <c r="KHY105" s="235"/>
      <c r="KHZ105" s="235"/>
      <c r="KIA105" s="226"/>
      <c r="KIB105" s="248"/>
      <c r="KIC105" s="253"/>
      <c r="KID105" s="228"/>
      <c r="KIE105" s="229"/>
      <c r="KIF105" s="99"/>
      <c r="KIG105" s="254"/>
      <c r="KIH105" s="235"/>
      <c r="KII105" s="231"/>
      <c r="KIJ105" s="231"/>
      <c r="KIK105" s="235"/>
      <c r="KIL105" s="6"/>
      <c r="KIM105" s="6"/>
      <c r="KIN105" s="6"/>
      <c r="KIO105" s="246"/>
      <c r="KIP105" s="251"/>
      <c r="KIQ105" s="257"/>
      <c r="KIR105" s="235"/>
      <c r="KIS105" s="235"/>
      <c r="KIT105" s="235"/>
      <c r="KIU105" s="99"/>
      <c r="KIV105" s="235"/>
      <c r="KIW105" s="235"/>
      <c r="KIX105" s="235"/>
      <c r="KIY105" s="226"/>
      <c r="KIZ105" s="248"/>
      <c r="KJA105" s="253"/>
      <c r="KJB105" s="228"/>
      <c r="KJC105" s="229"/>
      <c r="KJD105" s="99"/>
      <c r="KJE105" s="254"/>
      <c r="KJF105" s="235"/>
      <c r="KJG105" s="231"/>
      <c r="KJH105" s="231"/>
      <c r="KJI105" s="235"/>
      <c r="KJJ105" s="6"/>
      <c r="KJK105" s="6"/>
      <c r="KJL105" s="6"/>
      <c r="KJM105" s="246"/>
      <c r="KJN105" s="251"/>
      <c r="KJO105" s="257"/>
      <c r="KJP105" s="235"/>
      <c r="KJQ105" s="235"/>
      <c r="KJR105" s="235"/>
      <c r="KJS105" s="99"/>
      <c r="KJT105" s="235"/>
      <c r="KJU105" s="235"/>
      <c r="KJV105" s="235"/>
      <c r="KJW105" s="226"/>
      <c r="KJX105" s="248"/>
      <c r="KJY105" s="253"/>
      <c r="KJZ105" s="228"/>
      <c r="KKA105" s="229"/>
      <c r="KKB105" s="99"/>
      <c r="KKC105" s="254"/>
      <c r="KKD105" s="235"/>
      <c r="KKE105" s="231"/>
      <c r="KKF105" s="231"/>
      <c r="KKG105" s="235"/>
      <c r="KKH105" s="6"/>
      <c r="KKI105" s="6"/>
      <c r="KKJ105" s="6"/>
      <c r="KKK105" s="246"/>
      <c r="KKL105" s="251"/>
      <c r="KKM105" s="257"/>
      <c r="KKN105" s="235"/>
      <c r="KKO105" s="235"/>
      <c r="KKP105" s="235"/>
      <c r="KKQ105" s="99"/>
      <c r="KKR105" s="235"/>
      <c r="KKS105" s="235"/>
      <c r="KKT105" s="235"/>
      <c r="KKU105" s="226"/>
      <c r="KKV105" s="248"/>
      <c r="KKW105" s="253"/>
      <c r="KKX105" s="228"/>
      <c r="KKY105" s="229"/>
      <c r="KKZ105" s="99"/>
      <c r="KLA105" s="254"/>
      <c r="KLB105" s="235"/>
      <c r="KLC105" s="231"/>
      <c r="KLD105" s="231"/>
      <c r="KLE105" s="235"/>
      <c r="KLF105" s="6"/>
      <c r="KLG105" s="6"/>
      <c r="KLH105" s="6"/>
      <c r="KLI105" s="246"/>
      <c r="KLJ105" s="251"/>
      <c r="KLK105" s="257"/>
      <c r="KLL105" s="235"/>
      <c r="KLM105" s="235"/>
      <c r="KLN105" s="235"/>
      <c r="KLO105" s="99"/>
      <c r="KLP105" s="235"/>
      <c r="KLQ105" s="235"/>
      <c r="KLR105" s="235"/>
      <c r="KLS105" s="226"/>
      <c r="KLT105" s="248"/>
      <c r="KLU105" s="253"/>
      <c r="KLV105" s="228"/>
      <c r="KLW105" s="229"/>
      <c r="KLX105" s="99"/>
      <c r="KLY105" s="254"/>
      <c r="KLZ105" s="235"/>
      <c r="KMA105" s="231"/>
      <c r="KMB105" s="231"/>
      <c r="KMC105" s="235"/>
      <c r="KMD105" s="6"/>
      <c r="KME105" s="6"/>
      <c r="KMF105" s="6"/>
      <c r="KMG105" s="246"/>
      <c r="KMH105" s="251"/>
      <c r="KMI105" s="257"/>
      <c r="KMJ105" s="235"/>
      <c r="KMK105" s="235"/>
      <c r="KML105" s="235"/>
      <c r="KMM105" s="99"/>
      <c r="KMN105" s="235"/>
      <c r="KMO105" s="235"/>
      <c r="KMP105" s="235"/>
      <c r="KMQ105" s="226"/>
      <c r="KMR105" s="248"/>
      <c r="KMS105" s="253"/>
      <c r="KMT105" s="228"/>
      <c r="KMU105" s="229"/>
      <c r="KMV105" s="99"/>
      <c r="KMW105" s="254"/>
      <c r="KMX105" s="235"/>
      <c r="KMY105" s="231"/>
      <c r="KMZ105" s="231"/>
      <c r="KNA105" s="235"/>
      <c r="KNB105" s="6"/>
      <c r="KNC105" s="6"/>
      <c r="KND105" s="6"/>
      <c r="KNE105" s="246"/>
      <c r="KNF105" s="251"/>
      <c r="KNG105" s="257"/>
      <c r="KNH105" s="235"/>
      <c r="KNI105" s="235"/>
      <c r="KNJ105" s="235"/>
      <c r="KNK105" s="99"/>
      <c r="KNL105" s="235"/>
      <c r="KNM105" s="235"/>
      <c r="KNN105" s="235"/>
      <c r="KNO105" s="226"/>
      <c r="KNP105" s="248"/>
      <c r="KNQ105" s="253"/>
      <c r="KNR105" s="228"/>
      <c r="KNS105" s="229"/>
      <c r="KNT105" s="99"/>
      <c r="KNU105" s="254"/>
      <c r="KNV105" s="235"/>
      <c r="KNW105" s="231"/>
      <c r="KNX105" s="231"/>
      <c r="KNY105" s="235"/>
      <c r="KNZ105" s="6"/>
      <c r="KOA105" s="6"/>
      <c r="KOB105" s="6"/>
      <c r="KOC105" s="246"/>
      <c r="KOD105" s="251"/>
      <c r="KOE105" s="257"/>
      <c r="KOF105" s="235"/>
      <c r="KOG105" s="235"/>
      <c r="KOH105" s="235"/>
      <c r="KOI105" s="99"/>
      <c r="KOJ105" s="235"/>
      <c r="KOK105" s="235"/>
      <c r="KOL105" s="235"/>
      <c r="KOM105" s="226"/>
      <c r="KON105" s="248"/>
      <c r="KOO105" s="253"/>
      <c r="KOP105" s="228"/>
      <c r="KOQ105" s="229"/>
      <c r="KOR105" s="99"/>
      <c r="KOS105" s="254"/>
      <c r="KOT105" s="235"/>
      <c r="KOU105" s="231"/>
      <c r="KOV105" s="231"/>
      <c r="KOW105" s="235"/>
      <c r="KOX105" s="6"/>
      <c r="KOY105" s="6"/>
      <c r="KOZ105" s="6"/>
      <c r="KPA105" s="246"/>
      <c r="KPB105" s="251"/>
      <c r="KPC105" s="257"/>
      <c r="KPD105" s="235"/>
      <c r="KPE105" s="235"/>
      <c r="KPF105" s="235"/>
      <c r="KPG105" s="99"/>
      <c r="KPH105" s="235"/>
      <c r="KPI105" s="235"/>
      <c r="KPJ105" s="235"/>
      <c r="KPK105" s="226"/>
      <c r="KPL105" s="248"/>
      <c r="KPM105" s="253"/>
      <c r="KPN105" s="228"/>
      <c r="KPO105" s="229"/>
      <c r="KPP105" s="99"/>
      <c r="KPQ105" s="254"/>
      <c r="KPR105" s="235"/>
      <c r="KPS105" s="231"/>
      <c r="KPT105" s="231"/>
      <c r="KPU105" s="235"/>
      <c r="KPV105" s="6"/>
      <c r="KPW105" s="6"/>
      <c r="KPX105" s="6"/>
      <c r="KPY105" s="246"/>
      <c r="KPZ105" s="251"/>
      <c r="KQA105" s="257"/>
      <c r="KQB105" s="235"/>
      <c r="KQC105" s="235"/>
      <c r="KQD105" s="235"/>
      <c r="KQE105" s="99"/>
      <c r="KQF105" s="235"/>
      <c r="KQG105" s="235"/>
      <c r="KQH105" s="235"/>
      <c r="KQI105" s="226"/>
      <c r="KQJ105" s="248"/>
      <c r="KQK105" s="253"/>
      <c r="KQL105" s="228"/>
      <c r="KQM105" s="229"/>
      <c r="KQN105" s="99"/>
      <c r="KQO105" s="254"/>
      <c r="KQP105" s="235"/>
      <c r="KQQ105" s="231"/>
      <c r="KQR105" s="231"/>
      <c r="KQS105" s="235"/>
      <c r="KQT105" s="6"/>
      <c r="KQU105" s="6"/>
      <c r="KQV105" s="6"/>
      <c r="KQW105" s="246"/>
      <c r="KQX105" s="251"/>
      <c r="KQY105" s="257"/>
      <c r="KQZ105" s="235"/>
      <c r="KRA105" s="235"/>
      <c r="KRB105" s="235"/>
      <c r="KRC105" s="99"/>
      <c r="KRD105" s="235"/>
      <c r="KRE105" s="235"/>
      <c r="KRF105" s="235"/>
      <c r="KRG105" s="226"/>
      <c r="KRH105" s="248"/>
      <c r="KRI105" s="253"/>
      <c r="KRJ105" s="228"/>
      <c r="KRK105" s="229"/>
      <c r="KRL105" s="99"/>
      <c r="KRM105" s="254"/>
      <c r="KRN105" s="235"/>
      <c r="KRO105" s="231"/>
      <c r="KRP105" s="231"/>
      <c r="KRQ105" s="235"/>
      <c r="KRR105" s="6"/>
      <c r="KRS105" s="6"/>
      <c r="KRT105" s="6"/>
      <c r="KRU105" s="246"/>
      <c r="KRV105" s="251"/>
      <c r="KRW105" s="257"/>
      <c r="KRX105" s="235"/>
      <c r="KRY105" s="235"/>
      <c r="KRZ105" s="235"/>
      <c r="KSA105" s="99"/>
      <c r="KSB105" s="235"/>
      <c r="KSC105" s="235"/>
      <c r="KSD105" s="235"/>
      <c r="KSE105" s="226"/>
      <c r="KSF105" s="248"/>
      <c r="KSG105" s="253"/>
      <c r="KSH105" s="228"/>
      <c r="KSI105" s="229"/>
      <c r="KSJ105" s="99"/>
      <c r="KSK105" s="254"/>
      <c r="KSL105" s="235"/>
      <c r="KSM105" s="231"/>
      <c r="KSN105" s="231"/>
      <c r="KSO105" s="235"/>
      <c r="KSP105" s="6"/>
      <c r="KSQ105" s="6"/>
      <c r="KSR105" s="6"/>
      <c r="KSS105" s="246"/>
      <c r="KST105" s="251"/>
      <c r="KSU105" s="257"/>
      <c r="KSV105" s="235"/>
      <c r="KSW105" s="235"/>
      <c r="KSX105" s="235"/>
      <c r="KSY105" s="99"/>
      <c r="KSZ105" s="235"/>
      <c r="KTA105" s="235"/>
      <c r="KTB105" s="235"/>
      <c r="KTC105" s="226"/>
      <c r="KTD105" s="248"/>
      <c r="KTE105" s="253"/>
      <c r="KTF105" s="228"/>
      <c r="KTG105" s="229"/>
      <c r="KTH105" s="99"/>
      <c r="KTI105" s="254"/>
      <c r="KTJ105" s="235"/>
      <c r="KTK105" s="231"/>
      <c r="KTL105" s="231"/>
      <c r="KTM105" s="235"/>
      <c r="KTN105" s="6"/>
      <c r="KTO105" s="6"/>
      <c r="KTP105" s="6"/>
      <c r="KTQ105" s="246"/>
      <c r="KTR105" s="251"/>
      <c r="KTS105" s="257"/>
      <c r="KTT105" s="235"/>
      <c r="KTU105" s="235"/>
      <c r="KTV105" s="235"/>
      <c r="KTW105" s="99"/>
      <c r="KTX105" s="235"/>
      <c r="KTY105" s="235"/>
      <c r="KTZ105" s="235"/>
      <c r="KUA105" s="226"/>
      <c r="KUB105" s="248"/>
      <c r="KUC105" s="253"/>
      <c r="KUD105" s="228"/>
      <c r="KUE105" s="229"/>
      <c r="KUF105" s="99"/>
      <c r="KUG105" s="254"/>
      <c r="KUH105" s="235"/>
      <c r="KUI105" s="231"/>
      <c r="KUJ105" s="231"/>
      <c r="KUK105" s="235"/>
      <c r="KUL105" s="6"/>
      <c r="KUM105" s="6"/>
      <c r="KUN105" s="6"/>
      <c r="KUO105" s="246"/>
      <c r="KUP105" s="251"/>
      <c r="KUQ105" s="257"/>
      <c r="KUR105" s="235"/>
      <c r="KUS105" s="235"/>
      <c r="KUT105" s="235"/>
      <c r="KUU105" s="99"/>
      <c r="KUV105" s="235"/>
      <c r="KUW105" s="235"/>
      <c r="KUX105" s="235"/>
      <c r="KUY105" s="226"/>
      <c r="KUZ105" s="248"/>
      <c r="KVA105" s="253"/>
      <c r="KVB105" s="228"/>
      <c r="KVC105" s="229"/>
      <c r="KVD105" s="99"/>
      <c r="KVE105" s="254"/>
      <c r="KVF105" s="235"/>
      <c r="KVG105" s="231"/>
      <c r="KVH105" s="231"/>
      <c r="KVI105" s="235"/>
      <c r="KVJ105" s="6"/>
      <c r="KVK105" s="6"/>
      <c r="KVL105" s="6"/>
      <c r="KVM105" s="246"/>
      <c r="KVN105" s="251"/>
      <c r="KVO105" s="257"/>
      <c r="KVP105" s="235"/>
      <c r="KVQ105" s="235"/>
      <c r="KVR105" s="235"/>
      <c r="KVS105" s="99"/>
      <c r="KVT105" s="235"/>
      <c r="KVU105" s="235"/>
      <c r="KVV105" s="235"/>
      <c r="KVW105" s="226"/>
      <c r="KVX105" s="248"/>
      <c r="KVY105" s="253"/>
      <c r="KVZ105" s="228"/>
      <c r="KWA105" s="229"/>
      <c r="KWB105" s="99"/>
      <c r="KWC105" s="254"/>
      <c r="KWD105" s="235"/>
      <c r="KWE105" s="231"/>
      <c r="KWF105" s="231"/>
      <c r="KWG105" s="235"/>
      <c r="KWH105" s="6"/>
      <c r="KWI105" s="6"/>
      <c r="KWJ105" s="6"/>
      <c r="KWK105" s="246"/>
      <c r="KWL105" s="251"/>
      <c r="KWM105" s="257"/>
      <c r="KWN105" s="235"/>
      <c r="KWO105" s="235"/>
      <c r="KWP105" s="235"/>
      <c r="KWQ105" s="99"/>
      <c r="KWR105" s="235"/>
      <c r="KWS105" s="235"/>
      <c r="KWT105" s="235"/>
      <c r="KWU105" s="226"/>
      <c r="KWV105" s="248"/>
      <c r="KWW105" s="253"/>
      <c r="KWX105" s="228"/>
      <c r="KWY105" s="229"/>
      <c r="KWZ105" s="99"/>
      <c r="KXA105" s="254"/>
      <c r="KXB105" s="235"/>
      <c r="KXC105" s="231"/>
      <c r="KXD105" s="231"/>
      <c r="KXE105" s="235"/>
      <c r="KXF105" s="6"/>
      <c r="KXG105" s="6"/>
      <c r="KXH105" s="6"/>
      <c r="KXI105" s="246"/>
      <c r="KXJ105" s="251"/>
      <c r="KXK105" s="257"/>
      <c r="KXL105" s="235"/>
      <c r="KXM105" s="235"/>
      <c r="KXN105" s="235"/>
      <c r="KXO105" s="99"/>
      <c r="KXP105" s="235"/>
      <c r="KXQ105" s="235"/>
      <c r="KXR105" s="235"/>
      <c r="KXS105" s="226"/>
      <c r="KXT105" s="248"/>
      <c r="KXU105" s="253"/>
      <c r="KXV105" s="228"/>
      <c r="KXW105" s="229"/>
      <c r="KXX105" s="99"/>
      <c r="KXY105" s="254"/>
      <c r="KXZ105" s="235"/>
      <c r="KYA105" s="231"/>
      <c r="KYB105" s="231"/>
      <c r="KYC105" s="235"/>
      <c r="KYD105" s="6"/>
      <c r="KYE105" s="6"/>
      <c r="KYF105" s="6"/>
      <c r="KYG105" s="246"/>
      <c r="KYH105" s="251"/>
      <c r="KYI105" s="257"/>
      <c r="KYJ105" s="235"/>
      <c r="KYK105" s="235"/>
      <c r="KYL105" s="235"/>
      <c r="KYM105" s="99"/>
      <c r="KYN105" s="235"/>
      <c r="KYO105" s="235"/>
      <c r="KYP105" s="235"/>
      <c r="KYQ105" s="226"/>
      <c r="KYR105" s="248"/>
      <c r="KYS105" s="253"/>
      <c r="KYT105" s="228"/>
      <c r="KYU105" s="229"/>
      <c r="KYV105" s="99"/>
      <c r="KYW105" s="254"/>
      <c r="KYX105" s="235"/>
      <c r="KYY105" s="231"/>
      <c r="KYZ105" s="231"/>
      <c r="KZA105" s="235"/>
      <c r="KZB105" s="6"/>
      <c r="KZC105" s="6"/>
      <c r="KZD105" s="6"/>
      <c r="KZE105" s="246"/>
      <c r="KZF105" s="251"/>
      <c r="KZG105" s="257"/>
      <c r="KZH105" s="235"/>
      <c r="KZI105" s="235"/>
      <c r="KZJ105" s="235"/>
      <c r="KZK105" s="99"/>
      <c r="KZL105" s="235"/>
      <c r="KZM105" s="235"/>
      <c r="KZN105" s="235"/>
      <c r="KZO105" s="226"/>
      <c r="KZP105" s="248"/>
      <c r="KZQ105" s="253"/>
      <c r="KZR105" s="228"/>
      <c r="KZS105" s="229"/>
      <c r="KZT105" s="99"/>
      <c r="KZU105" s="254"/>
      <c r="KZV105" s="235"/>
      <c r="KZW105" s="231"/>
      <c r="KZX105" s="231"/>
      <c r="KZY105" s="235"/>
      <c r="KZZ105" s="6"/>
      <c r="LAA105" s="6"/>
      <c r="LAB105" s="6"/>
      <c r="LAC105" s="246"/>
      <c r="LAD105" s="251"/>
      <c r="LAE105" s="257"/>
      <c r="LAF105" s="235"/>
      <c r="LAG105" s="235"/>
      <c r="LAH105" s="235"/>
      <c r="LAI105" s="99"/>
      <c r="LAJ105" s="235"/>
      <c r="LAK105" s="235"/>
      <c r="LAL105" s="235"/>
      <c r="LAM105" s="226"/>
      <c r="LAN105" s="248"/>
      <c r="LAO105" s="253"/>
      <c r="LAP105" s="228"/>
      <c r="LAQ105" s="229"/>
      <c r="LAR105" s="99"/>
      <c r="LAS105" s="254"/>
      <c r="LAT105" s="235"/>
      <c r="LAU105" s="231"/>
      <c r="LAV105" s="231"/>
      <c r="LAW105" s="235"/>
      <c r="LAX105" s="6"/>
      <c r="LAY105" s="6"/>
      <c r="LAZ105" s="6"/>
      <c r="LBA105" s="246"/>
      <c r="LBB105" s="251"/>
      <c r="LBC105" s="257"/>
      <c r="LBD105" s="235"/>
      <c r="LBE105" s="235"/>
      <c r="LBF105" s="235"/>
      <c r="LBG105" s="99"/>
      <c r="LBH105" s="235"/>
      <c r="LBI105" s="235"/>
      <c r="LBJ105" s="235"/>
      <c r="LBK105" s="226"/>
      <c r="LBL105" s="248"/>
      <c r="LBM105" s="253"/>
      <c r="LBN105" s="228"/>
      <c r="LBO105" s="229"/>
      <c r="LBP105" s="99"/>
      <c r="LBQ105" s="254"/>
      <c r="LBR105" s="235"/>
      <c r="LBS105" s="231"/>
      <c r="LBT105" s="231"/>
      <c r="LBU105" s="235"/>
      <c r="LBV105" s="6"/>
      <c r="LBW105" s="6"/>
      <c r="LBX105" s="6"/>
      <c r="LBY105" s="246"/>
      <c r="LBZ105" s="251"/>
      <c r="LCA105" s="257"/>
      <c r="LCB105" s="235"/>
      <c r="LCC105" s="235"/>
      <c r="LCD105" s="235"/>
      <c r="LCE105" s="99"/>
      <c r="LCF105" s="235"/>
      <c r="LCG105" s="235"/>
      <c r="LCH105" s="235"/>
      <c r="LCI105" s="226"/>
      <c r="LCJ105" s="248"/>
      <c r="LCK105" s="253"/>
      <c r="LCL105" s="228"/>
      <c r="LCM105" s="229"/>
      <c r="LCN105" s="99"/>
      <c r="LCO105" s="254"/>
      <c r="LCP105" s="235"/>
      <c r="LCQ105" s="231"/>
      <c r="LCR105" s="231"/>
      <c r="LCS105" s="235"/>
      <c r="LCT105" s="6"/>
      <c r="LCU105" s="6"/>
      <c r="LCV105" s="6"/>
      <c r="LCW105" s="246"/>
      <c r="LCX105" s="251"/>
      <c r="LCY105" s="257"/>
      <c r="LCZ105" s="235"/>
      <c r="LDA105" s="235"/>
      <c r="LDB105" s="235"/>
      <c r="LDC105" s="99"/>
      <c r="LDD105" s="235"/>
      <c r="LDE105" s="235"/>
      <c r="LDF105" s="235"/>
      <c r="LDG105" s="226"/>
      <c r="LDH105" s="248"/>
      <c r="LDI105" s="253"/>
      <c r="LDJ105" s="228"/>
      <c r="LDK105" s="229"/>
      <c r="LDL105" s="99"/>
      <c r="LDM105" s="254"/>
      <c r="LDN105" s="235"/>
      <c r="LDO105" s="231"/>
      <c r="LDP105" s="231"/>
      <c r="LDQ105" s="235"/>
      <c r="LDR105" s="6"/>
      <c r="LDS105" s="6"/>
      <c r="LDT105" s="6"/>
      <c r="LDU105" s="246"/>
      <c r="LDV105" s="251"/>
      <c r="LDW105" s="257"/>
      <c r="LDX105" s="235"/>
      <c r="LDY105" s="235"/>
      <c r="LDZ105" s="235"/>
      <c r="LEA105" s="99"/>
      <c r="LEB105" s="235"/>
      <c r="LEC105" s="235"/>
      <c r="LED105" s="235"/>
      <c r="LEE105" s="226"/>
      <c r="LEF105" s="248"/>
      <c r="LEG105" s="253"/>
      <c r="LEH105" s="228"/>
      <c r="LEI105" s="229"/>
      <c r="LEJ105" s="99"/>
      <c r="LEK105" s="254"/>
      <c r="LEL105" s="235"/>
      <c r="LEM105" s="231"/>
      <c r="LEN105" s="231"/>
      <c r="LEO105" s="235"/>
      <c r="LEP105" s="6"/>
      <c r="LEQ105" s="6"/>
      <c r="LER105" s="6"/>
      <c r="LES105" s="246"/>
      <c r="LET105" s="251"/>
      <c r="LEU105" s="257"/>
      <c r="LEV105" s="235"/>
      <c r="LEW105" s="235"/>
      <c r="LEX105" s="235"/>
      <c r="LEY105" s="99"/>
      <c r="LEZ105" s="235"/>
      <c r="LFA105" s="235"/>
      <c r="LFB105" s="235"/>
      <c r="LFC105" s="226"/>
      <c r="LFD105" s="248"/>
      <c r="LFE105" s="253"/>
      <c r="LFF105" s="228"/>
      <c r="LFG105" s="229"/>
      <c r="LFH105" s="99"/>
      <c r="LFI105" s="254"/>
      <c r="LFJ105" s="235"/>
      <c r="LFK105" s="231"/>
      <c r="LFL105" s="231"/>
      <c r="LFM105" s="235"/>
      <c r="LFN105" s="6"/>
      <c r="LFO105" s="6"/>
      <c r="LFP105" s="6"/>
      <c r="LFQ105" s="246"/>
      <c r="LFR105" s="251"/>
      <c r="LFS105" s="257"/>
      <c r="LFT105" s="235"/>
      <c r="LFU105" s="235"/>
      <c r="LFV105" s="235"/>
      <c r="LFW105" s="99"/>
      <c r="LFX105" s="235"/>
      <c r="LFY105" s="235"/>
      <c r="LFZ105" s="235"/>
      <c r="LGA105" s="226"/>
      <c r="LGB105" s="248"/>
      <c r="LGC105" s="253"/>
      <c r="LGD105" s="228"/>
      <c r="LGE105" s="229"/>
      <c r="LGF105" s="99"/>
      <c r="LGG105" s="254"/>
      <c r="LGH105" s="235"/>
      <c r="LGI105" s="231"/>
      <c r="LGJ105" s="231"/>
      <c r="LGK105" s="235"/>
      <c r="LGL105" s="6"/>
      <c r="LGM105" s="6"/>
      <c r="LGN105" s="6"/>
      <c r="LGO105" s="246"/>
      <c r="LGP105" s="251"/>
      <c r="LGQ105" s="257"/>
      <c r="LGR105" s="235"/>
      <c r="LGS105" s="235"/>
      <c r="LGT105" s="235"/>
      <c r="LGU105" s="99"/>
      <c r="LGV105" s="235"/>
      <c r="LGW105" s="235"/>
      <c r="LGX105" s="235"/>
      <c r="LGY105" s="226"/>
      <c r="LGZ105" s="248"/>
      <c r="LHA105" s="253"/>
      <c r="LHB105" s="228"/>
      <c r="LHC105" s="229"/>
      <c r="LHD105" s="99"/>
      <c r="LHE105" s="254"/>
      <c r="LHF105" s="235"/>
      <c r="LHG105" s="231"/>
      <c r="LHH105" s="231"/>
      <c r="LHI105" s="235"/>
      <c r="LHJ105" s="6"/>
      <c r="LHK105" s="6"/>
      <c r="LHL105" s="6"/>
      <c r="LHM105" s="246"/>
      <c r="LHN105" s="251"/>
      <c r="LHO105" s="257"/>
      <c r="LHP105" s="235"/>
      <c r="LHQ105" s="235"/>
      <c r="LHR105" s="235"/>
      <c r="LHS105" s="99"/>
      <c r="LHT105" s="235"/>
      <c r="LHU105" s="235"/>
      <c r="LHV105" s="235"/>
      <c r="LHW105" s="226"/>
      <c r="LHX105" s="248"/>
      <c r="LHY105" s="253"/>
      <c r="LHZ105" s="228"/>
      <c r="LIA105" s="229"/>
      <c r="LIB105" s="99"/>
      <c r="LIC105" s="254"/>
      <c r="LID105" s="235"/>
      <c r="LIE105" s="231"/>
      <c r="LIF105" s="231"/>
      <c r="LIG105" s="235"/>
      <c r="LIH105" s="6"/>
      <c r="LII105" s="6"/>
      <c r="LIJ105" s="6"/>
      <c r="LIK105" s="246"/>
      <c r="LIL105" s="251"/>
      <c r="LIM105" s="257"/>
      <c r="LIN105" s="235"/>
      <c r="LIO105" s="235"/>
      <c r="LIP105" s="235"/>
      <c r="LIQ105" s="99"/>
      <c r="LIR105" s="235"/>
      <c r="LIS105" s="235"/>
      <c r="LIT105" s="235"/>
      <c r="LIU105" s="226"/>
      <c r="LIV105" s="248"/>
      <c r="LIW105" s="253"/>
      <c r="LIX105" s="228"/>
      <c r="LIY105" s="229"/>
      <c r="LIZ105" s="99"/>
      <c r="LJA105" s="254"/>
      <c r="LJB105" s="235"/>
      <c r="LJC105" s="231"/>
      <c r="LJD105" s="231"/>
      <c r="LJE105" s="235"/>
      <c r="LJF105" s="6"/>
      <c r="LJG105" s="6"/>
      <c r="LJH105" s="6"/>
      <c r="LJI105" s="246"/>
      <c r="LJJ105" s="251"/>
      <c r="LJK105" s="257"/>
      <c r="LJL105" s="235"/>
      <c r="LJM105" s="235"/>
      <c r="LJN105" s="235"/>
      <c r="LJO105" s="99"/>
      <c r="LJP105" s="235"/>
      <c r="LJQ105" s="235"/>
      <c r="LJR105" s="235"/>
      <c r="LJS105" s="226"/>
      <c r="LJT105" s="248"/>
      <c r="LJU105" s="253"/>
      <c r="LJV105" s="228"/>
      <c r="LJW105" s="229"/>
      <c r="LJX105" s="99"/>
      <c r="LJY105" s="254"/>
      <c r="LJZ105" s="235"/>
      <c r="LKA105" s="231"/>
      <c r="LKB105" s="231"/>
      <c r="LKC105" s="235"/>
      <c r="LKD105" s="6"/>
      <c r="LKE105" s="6"/>
      <c r="LKF105" s="6"/>
      <c r="LKG105" s="246"/>
      <c r="LKH105" s="251"/>
      <c r="LKI105" s="257"/>
      <c r="LKJ105" s="235"/>
      <c r="LKK105" s="235"/>
      <c r="LKL105" s="235"/>
      <c r="LKM105" s="99"/>
      <c r="LKN105" s="235"/>
      <c r="LKO105" s="235"/>
      <c r="LKP105" s="235"/>
      <c r="LKQ105" s="226"/>
      <c r="LKR105" s="248"/>
      <c r="LKS105" s="253"/>
      <c r="LKT105" s="228"/>
      <c r="LKU105" s="229"/>
      <c r="LKV105" s="99"/>
      <c r="LKW105" s="254"/>
      <c r="LKX105" s="235"/>
      <c r="LKY105" s="231"/>
      <c r="LKZ105" s="231"/>
      <c r="LLA105" s="235"/>
      <c r="LLB105" s="6"/>
      <c r="LLC105" s="6"/>
      <c r="LLD105" s="6"/>
      <c r="LLE105" s="246"/>
      <c r="LLF105" s="251"/>
      <c r="LLG105" s="257"/>
      <c r="LLH105" s="235"/>
      <c r="LLI105" s="235"/>
      <c r="LLJ105" s="235"/>
      <c r="LLK105" s="99"/>
      <c r="LLL105" s="235"/>
      <c r="LLM105" s="235"/>
      <c r="LLN105" s="235"/>
      <c r="LLO105" s="226"/>
      <c r="LLP105" s="248"/>
      <c r="LLQ105" s="253"/>
      <c r="LLR105" s="228"/>
      <c r="LLS105" s="229"/>
      <c r="LLT105" s="99"/>
      <c r="LLU105" s="254"/>
      <c r="LLV105" s="235"/>
      <c r="LLW105" s="231"/>
      <c r="LLX105" s="231"/>
      <c r="LLY105" s="235"/>
      <c r="LLZ105" s="6"/>
      <c r="LMA105" s="6"/>
      <c r="LMB105" s="6"/>
      <c r="LMC105" s="246"/>
      <c r="LMD105" s="251"/>
      <c r="LME105" s="257"/>
      <c r="LMF105" s="235"/>
      <c r="LMG105" s="235"/>
      <c r="LMH105" s="235"/>
      <c r="LMI105" s="99"/>
      <c r="LMJ105" s="235"/>
      <c r="LMK105" s="235"/>
      <c r="LML105" s="235"/>
      <c r="LMM105" s="226"/>
      <c r="LMN105" s="248"/>
      <c r="LMO105" s="253"/>
      <c r="LMP105" s="228"/>
      <c r="LMQ105" s="229"/>
      <c r="LMR105" s="99"/>
      <c r="LMS105" s="254"/>
      <c r="LMT105" s="235"/>
      <c r="LMU105" s="231"/>
      <c r="LMV105" s="231"/>
      <c r="LMW105" s="235"/>
      <c r="LMX105" s="6"/>
      <c r="LMY105" s="6"/>
      <c r="LMZ105" s="6"/>
      <c r="LNA105" s="246"/>
      <c r="LNB105" s="251"/>
      <c r="LNC105" s="257"/>
      <c r="LND105" s="235"/>
      <c r="LNE105" s="235"/>
      <c r="LNF105" s="235"/>
      <c r="LNG105" s="99"/>
      <c r="LNH105" s="235"/>
      <c r="LNI105" s="235"/>
      <c r="LNJ105" s="235"/>
      <c r="LNK105" s="226"/>
      <c r="LNL105" s="248"/>
      <c r="LNM105" s="253"/>
      <c r="LNN105" s="228"/>
      <c r="LNO105" s="229"/>
      <c r="LNP105" s="99"/>
      <c r="LNQ105" s="254"/>
      <c r="LNR105" s="235"/>
      <c r="LNS105" s="231"/>
      <c r="LNT105" s="231"/>
      <c r="LNU105" s="235"/>
      <c r="LNV105" s="6"/>
      <c r="LNW105" s="6"/>
      <c r="LNX105" s="6"/>
      <c r="LNY105" s="246"/>
      <c r="LNZ105" s="251"/>
      <c r="LOA105" s="257"/>
      <c r="LOB105" s="235"/>
      <c r="LOC105" s="235"/>
      <c r="LOD105" s="235"/>
      <c r="LOE105" s="99"/>
      <c r="LOF105" s="235"/>
      <c r="LOG105" s="235"/>
      <c r="LOH105" s="235"/>
      <c r="LOI105" s="226"/>
      <c r="LOJ105" s="248"/>
      <c r="LOK105" s="253"/>
      <c r="LOL105" s="228"/>
      <c r="LOM105" s="229"/>
      <c r="LON105" s="99"/>
      <c r="LOO105" s="254"/>
      <c r="LOP105" s="235"/>
      <c r="LOQ105" s="231"/>
      <c r="LOR105" s="231"/>
      <c r="LOS105" s="235"/>
      <c r="LOT105" s="6"/>
      <c r="LOU105" s="6"/>
      <c r="LOV105" s="6"/>
      <c r="LOW105" s="246"/>
      <c r="LOX105" s="251"/>
      <c r="LOY105" s="257"/>
      <c r="LOZ105" s="235"/>
      <c r="LPA105" s="235"/>
      <c r="LPB105" s="235"/>
      <c r="LPC105" s="99"/>
      <c r="LPD105" s="235"/>
      <c r="LPE105" s="235"/>
      <c r="LPF105" s="235"/>
      <c r="LPG105" s="226"/>
      <c r="LPH105" s="248"/>
      <c r="LPI105" s="253"/>
      <c r="LPJ105" s="228"/>
      <c r="LPK105" s="229"/>
      <c r="LPL105" s="99"/>
      <c r="LPM105" s="254"/>
      <c r="LPN105" s="235"/>
      <c r="LPO105" s="231"/>
      <c r="LPP105" s="231"/>
      <c r="LPQ105" s="235"/>
      <c r="LPR105" s="6"/>
      <c r="LPS105" s="6"/>
      <c r="LPT105" s="6"/>
      <c r="LPU105" s="246"/>
      <c r="LPV105" s="251"/>
      <c r="LPW105" s="257"/>
      <c r="LPX105" s="235"/>
      <c r="LPY105" s="235"/>
      <c r="LPZ105" s="235"/>
      <c r="LQA105" s="99"/>
      <c r="LQB105" s="235"/>
      <c r="LQC105" s="235"/>
      <c r="LQD105" s="235"/>
      <c r="LQE105" s="226"/>
      <c r="LQF105" s="248"/>
      <c r="LQG105" s="253"/>
      <c r="LQH105" s="228"/>
      <c r="LQI105" s="229"/>
      <c r="LQJ105" s="99"/>
      <c r="LQK105" s="254"/>
      <c r="LQL105" s="235"/>
      <c r="LQM105" s="231"/>
      <c r="LQN105" s="231"/>
      <c r="LQO105" s="235"/>
      <c r="LQP105" s="6"/>
      <c r="LQQ105" s="6"/>
      <c r="LQR105" s="6"/>
      <c r="LQS105" s="246"/>
      <c r="LQT105" s="251"/>
      <c r="LQU105" s="257"/>
      <c r="LQV105" s="235"/>
      <c r="LQW105" s="235"/>
      <c r="LQX105" s="235"/>
      <c r="LQY105" s="99"/>
      <c r="LQZ105" s="235"/>
      <c r="LRA105" s="235"/>
      <c r="LRB105" s="235"/>
      <c r="LRC105" s="226"/>
      <c r="LRD105" s="248"/>
      <c r="LRE105" s="253"/>
      <c r="LRF105" s="228"/>
      <c r="LRG105" s="229"/>
      <c r="LRH105" s="99"/>
      <c r="LRI105" s="254"/>
      <c r="LRJ105" s="235"/>
      <c r="LRK105" s="231"/>
      <c r="LRL105" s="231"/>
      <c r="LRM105" s="235"/>
      <c r="LRN105" s="6"/>
      <c r="LRO105" s="6"/>
      <c r="LRP105" s="6"/>
      <c r="LRQ105" s="246"/>
      <c r="LRR105" s="251"/>
      <c r="LRS105" s="257"/>
      <c r="LRT105" s="235"/>
      <c r="LRU105" s="235"/>
      <c r="LRV105" s="235"/>
      <c r="LRW105" s="99"/>
      <c r="LRX105" s="235"/>
      <c r="LRY105" s="235"/>
      <c r="LRZ105" s="235"/>
      <c r="LSA105" s="226"/>
      <c r="LSB105" s="248"/>
      <c r="LSC105" s="253"/>
      <c r="LSD105" s="228"/>
      <c r="LSE105" s="229"/>
      <c r="LSF105" s="99"/>
      <c r="LSG105" s="254"/>
      <c r="LSH105" s="235"/>
      <c r="LSI105" s="231"/>
      <c r="LSJ105" s="231"/>
      <c r="LSK105" s="235"/>
      <c r="LSL105" s="6"/>
      <c r="LSM105" s="6"/>
      <c r="LSN105" s="6"/>
      <c r="LSO105" s="246"/>
      <c r="LSP105" s="251"/>
      <c r="LSQ105" s="257"/>
      <c r="LSR105" s="235"/>
      <c r="LSS105" s="235"/>
      <c r="LST105" s="235"/>
      <c r="LSU105" s="99"/>
      <c r="LSV105" s="235"/>
      <c r="LSW105" s="235"/>
      <c r="LSX105" s="235"/>
      <c r="LSY105" s="226"/>
      <c r="LSZ105" s="248"/>
      <c r="LTA105" s="253"/>
      <c r="LTB105" s="228"/>
      <c r="LTC105" s="229"/>
      <c r="LTD105" s="99"/>
      <c r="LTE105" s="254"/>
      <c r="LTF105" s="235"/>
      <c r="LTG105" s="231"/>
      <c r="LTH105" s="231"/>
      <c r="LTI105" s="235"/>
      <c r="LTJ105" s="6"/>
      <c r="LTK105" s="6"/>
      <c r="LTL105" s="6"/>
      <c r="LTM105" s="246"/>
      <c r="LTN105" s="251"/>
      <c r="LTO105" s="257"/>
      <c r="LTP105" s="235"/>
      <c r="LTQ105" s="235"/>
      <c r="LTR105" s="235"/>
      <c r="LTS105" s="99"/>
      <c r="LTT105" s="235"/>
      <c r="LTU105" s="235"/>
      <c r="LTV105" s="235"/>
      <c r="LTW105" s="226"/>
      <c r="LTX105" s="248"/>
      <c r="LTY105" s="253"/>
      <c r="LTZ105" s="228"/>
      <c r="LUA105" s="229"/>
      <c r="LUB105" s="99"/>
      <c r="LUC105" s="254"/>
      <c r="LUD105" s="235"/>
      <c r="LUE105" s="231"/>
      <c r="LUF105" s="231"/>
      <c r="LUG105" s="235"/>
      <c r="LUH105" s="6"/>
      <c r="LUI105" s="6"/>
      <c r="LUJ105" s="6"/>
      <c r="LUK105" s="246"/>
      <c r="LUL105" s="251"/>
      <c r="LUM105" s="257"/>
      <c r="LUN105" s="235"/>
      <c r="LUO105" s="235"/>
      <c r="LUP105" s="235"/>
      <c r="LUQ105" s="99"/>
      <c r="LUR105" s="235"/>
      <c r="LUS105" s="235"/>
      <c r="LUT105" s="235"/>
      <c r="LUU105" s="226"/>
      <c r="LUV105" s="248"/>
      <c r="LUW105" s="253"/>
      <c r="LUX105" s="228"/>
      <c r="LUY105" s="229"/>
      <c r="LUZ105" s="99"/>
      <c r="LVA105" s="254"/>
      <c r="LVB105" s="235"/>
      <c r="LVC105" s="231"/>
      <c r="LVD105" s="231"/>
      <c r="LVE105" s="235"/>
      <c r="LVF105" s="6"/>
      <c r="LVG105" s="6"/>
      <c r="LVH105" s="6"/>
      <c r="LVI105" s="246"/>
      <c r="LVJ105" s="251"/>
      <c r="LVK105" s="257"/>
      <c r="LVL105" s="235"/>
      <c r="LVM105" s="235"/>
      <c r="LVN105" s="235"/>
      <c r="LVO105" s="99"/>
      <c r="LVP105" s="235"/>
      <c r="LVQ105" s="235"/>
      <c r="LVR105" s="235"/>
      <c r="LVS105" s="226"/>
      <c r="LVT105" s="248"/>
      <c r="LVU105" s="253"/>
      <c r="LVV105" s="228"/>
      <c r="LVW105" s="229"/>
      <c r="LVX105" s="99"/>
      <c r="LVY105" s="254"/>
      <c r="LVZ105" s="235"/>
      <c r="LWA105" s="231"/>
      <c r="LWB105" s="231"/>
      <c r="LWC105" s="235"/>
      <c r="LWD105" s="6"/>
      <c r="LWE105" s="6"/>
      <c r="LWF105" s="6"/>
      <c r="LWG105" s="246"/>
      <c r="LWH105" s="251"/>
      <c r="LWI105" s="257"/>
      <c r="LWJ105" s="235"/>
      <c r="LWK105" s="235"/>
      <c r="LWL105" s="235"/>
      <c r="LWM105" s="99"/>
      <c r="LWN105" s="235"/>
      <c r="LWO105" s="235"/>
      <c r="LWP105" s="235"/>
      <c r="LWQ105" s="226"/>
      <c r="LWR105" s="248"/>
      <c r="LWS105" s="253"/>
      <c r="LWT105" s="228"/>
      <c r="LWU105" s="229"/>
      <c r="LWV105" s="99"/>
      <c r="LWW105" s="254"/>
      <c r="LWX105" s="235"/>
      <c r="LWY105" s="231"/>
      <c r="LWZ105" s="231"/>
      <c r="LXA105" s="235"/>
      <c r="LXB105" s="6"/>
      <c r="LXC105" s="6"/>
      <c r="LXD105" s="6"/>
      <c r="LXE105" s="246"/>
      <c r="LXF105" s="251"/>
      <c r="LXG105" s="257"/>
      <c r="LXH105" s="235"/>
      <c r="LXI105" s="235"/>
      <c r="LXJ105" s="235"/>
      <c r="LXK105" s="99"/>
      <c r="LXL105" s="235"/>
      <c r="LXM105" s="235"/>
      <c r="LXN105" s="235"/>
      <c r="LXO105" s="226"/>
      <c r="LXP105" s="248"/>
      <c r="LXQ105" s="253"/>
      <c r="LXR105" s="228"/>
      <c r="LXS105" s="229"/>
      <c r="LXT105" s="99"/>
      <c r="LXU105" s="254"/>
      <c r="LXV105" s="235"/>
      <c r="LXW105" s="231"/>
      <c r="LXX105" s="231"/>
      <c r="LXY105" s="235"/>
      <c r="LXZ105" s="6"/>
      <c r="LYA105" s="6"/>
      <c r="LYB105" s="6"/>
      <c r="LYC105" s="246"/>
      <c r="LYD105" s="251"/>
      <c r="LYE105" s="257"/>
      <c r="LYF105" s="235"/>
      <c r="LYG105" s="235"/>
      <c r="LYH105" s="235"/>
      <c r="LYI105" s="99"/>
      <c r="LYJ105" s="235"/>
      <c r="LYK105" s="235"/>
      <c r="LYL105" s="235"/>
      <c r="LYM105" s="226"/>
      <c r="LYN105" s="248"/>
      <c r="LYO105" s="253"/>
      <c r="LYP105" s="228"/>
      <c r="LYQ105" s="229"/>
      <c r="LYR105" s="99"/>
      <c r="LYS105" s="254"/>
      <c r="LYT105" s="235"/>
      <c r="LYU105" s="231"/>
      <c r="LYV105" s="231"/>
      <c r="LYW105" s="235"/>
      <c r="LYX105" s="6"/>
      <c r="LYY105" s="6"/>
      <c r="LYZ105" s="6"/>
      <c r="LZA105" s="246"/>
      <c r="LZB105" s="251"/>
      <c r="LZC105" s="257"/>
      <c r="LZD105" s="235"/>
      <c r="LZE105" s="235"/>
      <c r="LZF105" s="235"/>
      <c r="LZG105" s="99"/>
      <c r="LZH105" s="235"/>
      <c r="LZI105" s="235"/>
      <c r="LZJ105" s="235"/>
      <c r="LZK105" s="226"/>
      <c r="LZL105" s="248"/>
      <c r="LZM105" s="253"/>
      <c r="LZN105" s="228"/>
      <c r="LZO105" s="229"/>
      <c r="LZP105" s="99"/>
      <c r="LZQ105" s="254"/>
      <c r="LZR105" s="235"/>
      <c r="LZS105" s="231"/>
      <c r="LZT105" s="231"/>
      <c r="LZU105" s="235"/>
      <c r="LZV105" s="6"/>
      <c r="LZW105" s="6"/>
      <c r="LZX105" s="6"/>
      <c r="LZY105" s="246"/>
      <c r="LZZ105" s="251"/>
      <c r="MAA105" s="257"/>
      <c r="MAB105" s="235"/>
      <c r="MAC105" s="235"/>
      <c r="MAD105" s="235"/>
      <c r="MAE105" s="99"/>
      <c r="MAF105" s="235"/>
      <c r="MAG105" s="235"/>
      <c r="MAH105" s="235"/>
      <c r="MAI105" s="226"/>
      <c r="MAJ105" s="248"/>
      <c r="MAK105" s="253"/>
      <c r="MAL105" s="228"/>
      <c r="MAM105" s="229"/>
      <c r="MAN105" s="99"/>
      <c r="MAO105" s="254"/>
      <c r="MAP105" s="235"/>
      <c r="MAQ105" s="231"/>
      <c r="MAR105" s="231"/>
      <c r="MAS105" s="235"/>
      <c r="MAT105" s="6"/>
      <c r="MAU105" s="6"/>
      <c r="MAV105" s="6"/>
      <c r="MAW105" s="246"/>
      <c r="MAX105" s="251"/>
      <c r="MAY105" s="257"/>
      <c r="MAZ105" s="235"/>
      <c r="MBA105" s="235"/>
      <c r="MBB105" s="235"/>
      <c r="MBC105" s="99"/>
      <c r="MBD105" s="235"/>
      <c r="MBE105" s="235"/>
      <c r="MBF105" s="235"/>
      <c r="MBG105" s="226"/>
      <c r="MBH105" s="248"/>
      <c r="MBI105" s="253"/>
      <c r="MBJ105" s="228"/>
      <c r="MBK105" s="229"/>
      <c r="MBL105" s="99"/>
      <c r="MBM105" s="254"/>
      <c r="MBN105" s="235"/>
      <c r="MBO105" s="231"/>
      <c r="MBP105" s="231"/>
      <c r="MBQ105" s="235"/>
      <c r="MBR105" s="6"/>
      <c r="MBS105" s="6"/>
      <c r="MBT105" s="6"/>
      <c r="MBU105" s="246"/>
      <c r="MBV105" s="251"/>
      <c r="MBW105" s="257"/>
      <c r="MBX105" s="235"/>
      <c r="MBY105" s="235"/>
      <c r="MBZ105" s="235"/>
      <c r="MCA105" s="99"/>
      <c r="MCB105" s="235"/>
      <c r="MCC105" s="235"/>
      <c r="MCD105" s="235"/>
      <c r="MCE105" s="226"/>
      <c r="MCF105" s="248"/>
      <c r="MCG105" s="253"/>
      <c r="MCH105" s="228"/>
      <c r="MCI105" s="229"/>
      <c r="MCJ105" s="99"/>
      <c r="MCK105" s="254"/>
      <c r="MCL105" s="235"/>
      <c r="MCM105" s="231"/>
      <c r="MCN105" s="231"/>
      <c r="MCO105" s="235"/>
      <c r="MCP105" s="6"/>
      <c r="MCQ105" s="6"/>
      <c r="MCR105" s="6"/>
      <c r="MCS105" s="246"/>
      <c r="MCT105" s="251"/>
      <c r="MCU105" s="257"/>
      <c r="MCV105" s="235"/>
      <c r="MCW105" s="235"/>
      <c r="MCX105" s="235"/>
      <c r="MCY105" s="99"/>
      <c r="MCZ105" s="235"/>
      <c r="MDA105" s="235"/>
      <c r="MDB105" s="235"/>
      <c r="MDC105" s="226"/>
      <c r="MDD105" s="248"/>
      <c r="MDE105" s="253"/>
      <c r="MDF105" s="228"/>
      <c r="MDG105" s="229"/>
      <c r="MDH105" s="99"/>
      <c r="MDI105" s="254"/>
      <c r="MDJ105" s="235"/>
      <c r="MDK105" s="231"/>
      <c r="MDL105" s="231"/>
      <c r="MDM105" s="235"/>
      <c r="MDN105" s="6"/>
      <c r="MDO105" s="6"/>
      <c r="MDP105" s="6"/>
      <c r="MDQ105" s="246"/>
      <c r="MDR105" s="251"/>
      <c r="MDS105" s="257"/>
      <c r="MDT105" s="235"/>
      <c r="MDU105" s="235"/>
      <c r="MDV105" s="235"/>
      <c r="MDW105" s="99"/>
      <c r="MDX105" s="235"/>
      <c r="MDY105" s="235"/>
      <c r="MDZ105" s="235"/>
      <c r="MEA105" s="226"/>
      <c r="MEB105" s="248"/>
      <c r="MEC105" s="253"/>
      <c r="MED105" s="228"/>
      <c r="MEE105" s="229"/>
      <c r="MEF105" s="99"/>
      <c r="MEG105" s="254"/>
      <c r="MEH105" s="235"/>
      <c r="MEI105" s="231"/>
      <c r="MEJ105" s="231"/>
      <c r="MEK105" s="235"/>
      <c r="MEL105" s="6"/>
      <c r="MEM105" s="6"/>
      <c r="MEN105" s="6"/>
      <c r="MEO105" s="246"/>
      <c r="MEP105" s="251"/>
      <c r="MEQ105" s="257"/>
      <c r="MER105" s="235"/>
      <c r="MES105" s="235"/>
      <c r="MET105" s="235"/>
      <c r="MEU105" s="99"/>
      <c r="MEV105" s="235"/>
      <c r="MEW105" s="235"/>
      <c r="MEX105" s="235"/>
      <c r="MEY105" s="226"/>
      <c r="MEZ105" s="248"/>
      <c r="MFA105" s="253"/>
      <c r="MFB105" s="228"/>
      <c r="MFC105" s="229"/>
      <c r="MFD105" s="99"/>
      <c r="MFE105" s="254"/>
      <c r="MFF105" s="235"/>
      <c r="MFG105" s="231"/>
      <c r="MFH105" s="231"/>
      <c r="MFI105" s="235"/>
      <c r="MFJ105" s="6"/>
      <c r="MFK105" s="6"/>
      <c r="MFL105" s="6"/>
      <c r="MFM105" s="246"/>
      <c r="MFN105" s="251"/>
      <c r="MFO105" s="257"/>
      <c r="MFP105" s="235"/>
      <c r="MFQ105" s="235"/>
      <c r="MFR105" s="235"/>
      <c r="MFS105" s="99"/>
      <c r="MFT105" s="235"/>
      <c r="MFU105" s="235"/>
      <c r="MFV105" s="235"/>
      <c r="MFW105" s="226"/>
      <c r="MFX105" s="248"/>
      <c r="MFY105" s="253"/>
      <c r="MFZ105" s="228"/>
      <c r="MGA105" s="229"/>
      <c r="MGB105" s="99"/>
      <c r="MGC105" s="254"/>
      <c r="MGD105" s="235"/>
      <c r="MGE105" s="231"/>
      <c r="MGF105" s="231"/>
      <c r="MGG105" s="235"/>
      <c r="MGH105" s="6"/>
      <c r="MGI105" s="6"/>
      <c r="MGJ105" s="6"/>
      <c r="MGK105" s="246"/>
      <c r="MGL105" s="251"/>
      <c r="MGM105" s="257"/>
      <c r="MGN105" s="235"/>
      <c r="MGO105" s="235"/>
      <c r="MGP105" s="235"/>
      <c r="MGQ105" s="99"/>
      <c r="MGR105" s="235"/>
      <c r="MGS105" s="235"/>
      <c r="MGT105" s="235"/>
      <c r="MGU105" s="226"/>
      <c r="MGV105" s="248"/>
      <c r="MGW105" s="253"/>
      <c r="MGX105" s="228"/>
      <c r="MGY105" s="229"/>
      <c r="MGZ105" s="99"/>
      <c r="MHA105" s="254"/>
      <c r="MHB105" s="235"/>
      <c r="MHC105" s="231"/>
      <c r="MHD105" s="231"/>
      <c r="MHE105" s="235"/>
      <c r="MHF105" s="6"/>
      <c r="MHG105" s="6"/>
      <c r="MHH105" s="6"/>
      <c r="MHI105" s="246"/>
      <c r="MHJ105" s="251"/>
      <c r="MHK105" s="257"/>
      <c r="MHL105" s="235"/>
      <c r="MHM105" s="235"/>
      <c r="MHN105" s="235"/>
      <c r="MHO105" s="99"/>
      <c r="MHP105" s="235"/>
      <c r="MHQ105" s="235"/>
      <c r="MHR105" s="235"/>
      <c r="MHS105" s="226"/>
      <c r="MHT105" s="248"/>
      <c r="MHU105" s="253"/>
      <c r="MHV105" s="228"/>
      <c r="MHW105" s="229"/>
      <c r="MHX105" s="99"/>
      <c r="MHY105" s="254"/>
      <c r="MHZ105" s="235"/>
      <c r="MIA105" s="231"/>
      <c r="MIB105" s="231"/>
      <c r="MIC105" s="235"/>
      <c r="MID105" s="6"/>
      <c r="MIE105" s="6"/>
      <c r="MIF105" s="6"/>
      <c r="MIG105" s="246"/>
      <c r="MIH105" s="251"/>
      <c r="MII105" s="257"/>
      <c r="MIJ105" s="235"/>
      <c r="MIK105" s="235"/>
      <c r="MIL105" s="235"/>
      <c r="MIM105" s="99"/>
      <c r="MIN105" s="235"/>
      <c r="MIO105" s="235"/>
      <c r="MIP105" s="235"/>
      <c r="MIQ105" s="226"/>
      <c r="MIR105" s="248"/>
      <c r="MIS105" s="253"/>
      <c r="MIT105" s="228"/>
      <c r="MIU105" s="229"/>
      <c r="MIV105" s="99"/>
      <c r="MIW105" s="254"/>
      <c r="MIX105" s="235"/>
      <c r="MIY105" s="231"/>
      <c r="MIZ105" s="231"/>
      <c r="MJA105" s="235"/>
      <c r="MJB105" s="6"/>
      <c r="MJC105" s="6"/>
      <c r="MJD105" s="6"/>
      <c r="MJE105" s="246"/>
      <c r="MJF105" s="251"/>
      <c r="MJG105" s="257"/>
      <c r="MJH105" s="235"/>
      <c r="MJI105" s="235"/>
      <c r="MJJ105" s="235"/>
      <c r="MJK105" s="99"/>
      <c r="MJL105" s="235"/>
      <c r="MJM105" s="235"/>
      <c r="MJN105" s="235"/>
      <c r="MJO105" s="226"/>
      <c r="MJP105" s="248"/>
      <c r="MJQ105" s="253"/>
      <c r="MJR105" s="228"/>
      <c r="MJS105" s="229"/>
      <c r="MJT105" s="99"/>
      <c r="MJU105" s="254"/>
      <c r="MJV105" s="235"/>
      <c r="MJW105" s="231"/>
      <c r="MJX105" s="231"/>
      <c r="MJY105" s="235"/>
      <c r="MJZ105" s="6"/>
      <c r="MKA105" s="6"/>
      <c r="MKB105" s="6"/>
      <c r="MKC105" s="246"/>
      <c r="MKD105" s="251"/>
      <c r="MKE105" s="257"/>
      <c r="MKF105" s="235"/>
      <c r="MKG105" s="235"/>
      <c r="MKH105" s="235"/>
      <c r="MKI105" s="99"/>
      <c r="MKJ105" s="235"/>
      <c r="MKK105" s="235"/>
      <c r="MKL105" s="235"/>
      <c r="MKM105" s="226"/>
      <c r="MKN105" s="248"/>
      <c r="MKO105" s="253"/>
      <c r="MKP105" s="228"/>
      <c r="MKQ105" s="229"/>
      <c r="MKR105" s="99"/>
      <c r="MKS105" s="254"/>
      <c r="MKT105" s="235"/>
      <c r="MKU105" s="231"/>
      <c r="MKV105" s="231"/>
      <c r="MKW105" s="235"/>
      <c r="MKX105" s="6"/>
      <c r="MKY105" s="6"/>
      <c r="MKZ105" s="6"/>
      <c r="MLA105" s="246"/>
      <c r="MLB105" s="251"/>
      <c r="MLC105" s="257"/>
      <c r="MLD105" s="235"/>
      <c r="MLE105" s="235"/>
      <c r="MLF105" s="235"/>
      <c r="MLG105" s="99"/>
      <c r="MLH105" s="235"/>
      <c r="MLI105" s="235"/>
      <c r="MLJ105" s="235"/>
      <c r="MLK105" s="226"/>
      <c r="MLL105" s="248"/>
      <c r="MLM105" s="253"/>
      <c r="MLN105" s="228"/>
      <c r="MLO105" s="229"/>
      <c r="MLP105" s="99"/>
      <c r="MLQ105" s="254"/>
      <c r="MLR105" s="235"/>
      <c r="MLS105" s="231"/>
      <c r="MLT105" s="231"/>
      <c r="MLU105" s="235"/>
      <c r="MLV105" s="6"/>
      <c r="MLW105" s="6"/>
      <c r="MLX105" s="6"/>
      <c r="MLY105" s="246"/>
      <c r="MLZ105" s="251"/>
      <c r="MMA105" s="257"/>
      <c r="MMB105" s="235"/>
      <c r="MMC105" s="235"/>
      <c r="MMD105" s="235"/>
      <c r="MME105" s="99"/>
      <c r="MMF105" s="235"/>
      <c r="MMG105" s="235"/>
      <c r="MMH105" s="235"/>
      <c r="MMI105" s="226"/>
      <c r="MMJ105" s="248"/>
      <c r="MMK105" s="253"/>
      <c r="MML105" s="228"/>
      <c r="MMM105" s="229"/>
      <c r="MMN105" s="99"/>
      <c r="MMO105" s="254"/>
      <c r="MMP105" s="235"/>
      <c r="MMQ105" s="231"/>
      <c r="MMR105" s="231"/>
      <c r="MMS105" s="235"/>
      <c r="MMT105" s="6"/>
      <c r="MMU105" s="6"/>
      <c r="MMV105" s="6"/>
      <c r="MMW105" s="246"/>
      <c r="MMX105" s="251"/>
      <c r="MMY105" s="257"/>
      <c r="MMZ105" s="235"/>
      <c r="MNA105" s="235"/>
      <c r="MNB105" s="235"/>
      <c r="MNC105" s="99"/>
      <c r="MND105" s="235"/>
      <c r="MNE105" s="235"/>
      <c r="MNF105" s="235"/>
      <c r="MNG105" s="226"/>
      <c r="MNH105" s="248"/>
      <c r="MNI105" s="253"/>
      <c r="MNJ105" s="228"/>
      <c r="MNK105" s="229"/>
      <c r="MNL105" s="99"/>
      <c r="MNM105" s="254"/>
      <c r="MNN105" s="235"/>
      <c r="MNO105" s="231"/>
      <c r="MNP105" s="231"/>
      <c r="MNQ105" s="235"/>
      <c r="MNR105" s="6"/>
      <c r="MNS105" s="6"/>
      <c r="MNT105" s="6"/>
      <c r="MNU105" s="246"/>
      <c r="MNV105" s="251"/>
      <c r="MNW105" s="257"/>
      <c r="MNX105" s="235"/>
      <c r="MNY105" s="235"/>
      <c r="MNZ105" s="235"/>
      <c r="MOA105" s="99"/>
      <c r="MOB105" s="235"/>
      <c r="MOC105" s="235"/>
      <c r="MOD105" s="235"/>
      <c r="MOE105" s="226"/>
      <c r="MOF105" s="248"/>
      <c r="MOG105" s="253"/>
      <c r="MOH105" s="228"/>
      <c r="MOI105" s="229"/>
      <c r="MOJ105" s="99"/>
      <c r="MOK105" s="254"/>
      <c r="MOL105" s="235"/>
      <c r="MOM105" s="231"/>
      <c r="MON105" s="231"/>
      <c r="MOO105" s="235"/>
      <c r="MOP105" s="6"/>
      <c r="MOQ105" s="6"/>
      <c r="MOR105" s="6"/>
      <c r="MOS105" s="246"/>
      <c r="MOT105" s="251"/>
      <c r="MOU105" s="257"/>
      <c r="MOV105" s="235"/>
      <c r="MOW105" s="235"/>
      <c r="MOX105" s="235"/>
      <c r="MOY105" s="99"/>
      <c r="MOZ105" s="235"/>
      <c r="MPA105" s="235"/>
      <c r="MPB105" s="235"/>
      <c r="MPC105" s="226"/>
      <c r="MPD105" s="248"/>
      <c r="MPE105" s="253"/>
      <c r="MPF105" s="228"/>
      <c r="MPG105" s="229"/>
      <c r="MPH105" s="99"/>
      <c r="MPI105" s="254"/>
      <c r="MPJ105" s="235"/>
      <c r="MPK105" s="231"/>
      <c r="MPL105" s="231"/>
      <c r="MPM105" s="235"/>
      <c r="MPN105" s="6"/>
      <c r="MPO105" s="6"/>
      <c r="MPP105" s="6"/>
      <c r="MPQ105" s="246"/>
      <c r="MPR105" s="251"/>
      <c r="MPS105" s="257"/>
      <c r="MPT105" s="235"/>
      <c r="MPU105" s="235"/>
      <c r="MPV105" s="235"/>
      <c r="MPW105" s="99"/>
      <c r="MPX105" s="235"/>
      <c r="MPY105" s="235"/>
      <c r="MPZ105" s="235"/>
      <c r="MQA105" s="226"/>
      <c r="MQB105" s="248"/>
      <c r="MQC105" s="253"/>
      <c r="MQD105" s="228"/>
      <c r="MQE105" s="229"/>
      <c r="MQF105" s="99"/>
      <c r="MQG105" s="254"/>
      <c r="MQH105" s="235"/>
      <c r="MQI105" s="231"/>
      <c r="MQJ105" s="231"/>
      <c r="MQK105" s="235"/>
      <c r="MQL105" s="6"/>
      <c r="MQM105" s="6"/>
      <c r="MQN105" s="6"/>
      <c r="MQO105" s="246"/>
      <c r="MQP105" s="251"/>
      <c r="MQQ105" s="257"/>
      <c r="MQR105" s="235"/>
      <c r="MQS105" s="235"/>
      <c r="MQT105" s="235"/>
      <c r="MQU105" s="99"/>
      <c r="MQV105" s="235"/>
      <c r="MQW105" s="235"/>
      <c r="MQX105" s="235"/>
      <c r="MQY105" s="226"/>
      <c r="MQZ105" s="248"/>
      <c r="MRA105" s="253"/>
      <c r="MRB105" s="228"/>
      <c r="MRC105" s="229"/>
      <c r="MRD105" s="99"/>
      <c r="MRE105" s="254"/>
      <c r="MRF105" s="235"/>
      <c r="MRG105" s="231"/>
      <c r="MRH105" s="231"/>
      <c r="MRI105" s="235"/>
      <c r="MRJ105" s="6"/>
      <c r="MRK105" s="6"/>
      <c r="MRL105" s="6"/>
      <c r="MRM105" s="246"/>
      <c r="MRN105" s="251"/>
      <c r="MRO105" s="257"/>
      <c r="MRP105" s="235"/>
      <c r="MRQ105" s="235"/>
      <c r="MRR105" s="235"/>
      <c r="MRS105" s="99"/>
      <c r="MRT105" s="235"/>
      <c r="MRU105" s="235"/>
      <c r="MRV105" s="235"/>
      <c r="MRW105" s="226"/>
      <c r="MRX105" s="248"/>
      <c r="MRY105" s="253"/>
      <c r="MRZ105" s="228"/>
      <c r="MSA105" s="229"/>
      <c r="MSB105" s="99"/>
      <c r="MSC105" s="254"/>
      <c r="MSD105" s="235"/>
      <c r="MSE105" s="231"/>
      <c r="MSF105" s="231"/>
      <c r="MSG105" s="235"/>
      <c r="MSH105" s="6"/>
      <c r="MSI105" s="6"/>
      <c r="MSJ105" s="6"/>
      <c r="MSK105" s="246"/>
      <c r="MSL105" s="251"/>
      <c r="MSM105" s="257"/>
      <c r="MSN105" s="235"/>
      <c r="MSO105" s="235"/>
      <c r="MSP105" s="235"/>
      <c r="MSQ105" s="99"/>
      <c r="MSR105" s="235"/>
      <c r="MSS105" s="235"/>
      <c r="MST105" s="235"/>
      <c r="MSU105" s="226"/>
      <c r="MSV105" s="248"/>
      <c r="MSW105" s="253"/>
      <c r="MSX105" s="228"/>
      <c r="MSY105" s="229"/>
      <c r="MSZ105" s="99"/>
      <c r="MTA105" s="254"/>
      <c r="MTB105" s="235"/>
      <c r="MTC105" s="231"/>
      <c r="MTD105" s="231"/>
      <c r="MTE105" s="235"/>
      <c r="MTF105" s="6"/>
      <c r="MTG105" s="6"/>
      <c r="MTH105" s="6"/>
      <c r="MTI105" s="246"/>
      <c r="MTJ105" s="251"/>
      <c r="MTK105" s="257"/>
      <c r="MTL105" s="235"/>
      <c r="MTM105" s="235"/>
      <c r="MTN105" s="235"/>
      <c r="MTO105" s="99"/>
      <c r="MTP105" s="235"/>
      <c r="MTQ105" s="235"/>
      <c r="MTR105" s="235"/>
      <c r="MTS105" s="226"/>
      <c r="MTT105" s="248"/>
      <c r="MTU105" s="253"/>
      <c r="MTV105" s="228"/>
      <c r="MTW105" s="229"/>
      <c r="MTX105" s="99"/>
      <c r="MTY105" s="254"/>
      <c r="MTZ105" s="235"/>
      <c r="MUA105" s="231"/>
      <c r="MUB105" s="231"/>
      <c r="MUC105" s="235"/>
      <c r="MUD105" s="6"/>
      <c r="MUE105" s="6"/>
      <c r="MUF105" s="6"/>
      <c r="MUG105" s="246"/>
      <c r="MUH105" s="251"/>
      <c r="MUI105" s="257"/>
      <c r="MUJ105" s="235"/>
      <c r="MUK105" s="235"/>
      <c r="MUL105" s="235"/>
      <c r="MUM105" s="99"/>
      <c r="MUN105" s="235"/>
      <c r="MUO105" s="235"/>
      <c r="MUP105" s="235"/>
      <c r="MUQ105" s="226"/>
      <c r="MUR105" s="248"/>
      <c r="MUS105" s="253"/>
      <c r="MUT105" s="228"/>
      <c r="MUU105" s="229"/>
      <c r="MUV105" s="99"/>
      <c r="MUW105" s="254"/>
      <c r="MUX105" s="235"/>
      <c r="MUY105" s="231"/>
      <c r="MUZ105" s="231"/>
      <c r="MVA105" s="235"/>
      <c r="MVB105" s="6"/>
      <c r="MVC105" s="6"/>
      <c r="MVD105" s="6"/>
      <c r="MVE105" s="246"/>
      <c r="MVF105" s="251"/>
      <c r="MVG105" s="257"/>
      <c r="MVH105" s="235"/>
      <c r="MVI105" s="235"/>
      <c r="MVJ105" s="235"/>
      <c r="MVK105" s="99"/>
      <c r="MVL105" s="235"/>
      <c r="MVM105" s="235"/>
      <c r="MVN105" s="235"/>
      <c r="MVO105" s="226"/>
      <c r="MVP105" s="248"/>
      <c r="MVQ105" s="253"/>
      <c r="MVR105" s="228"/>
      <c r="MVS105" s="229"/>
      <c r="MVT105" s="99"/>
      <c r="MVU105" s="254"/>
      <c r="MVV105" s="235"/>
      <c r="MVW105" s="231"/>
      <c r="MVX105" s="231"/>
      <c r="MVY105" s="235"/>
      <c r="MVZ105" s="6"/>
      <c r="MWA105" s="6"/>
      <c r="MWB105" s="6"/>
      <c r="MWC105" s="246"/>
      <c r="MWD105" s="251"/>
      <c r="MWE105" s="257"/>
      <c r="MWF105" s="235"/>
      <c r="MWG105" s="235"/>
      <c r="MWH105" s="235"/>
      <c r="MWI105" s="99"/>
      <c r="MWJ105" s="235"/>
      <c r="MWK105" s="235"/>
      <c r="MWL105" s="235"/>
      <c r="MWM105" s="226"/>
      <c r="MWN105" s="248"/>
      <c r="MWO105" s="253"/>
      <c r="MWP105" s="228"/>
      <c r="MWQ105" s="229"/>
      <c r="MWR105" s="99"/>
      <c r="MWS105" s="254"/>
      <c r="MWT105" s="235"/>
      <c r="MWU105" s="231"/>
      <c r="MWV105" s="231"/>
      <c r="MWW105" s="235"/>
      <c r="MWX105" s="6"/>
      <c r="MWY105" s="6"/>
      <c r="MWZ105" s="6"/>
      <c r="MXA105" s="246"/>
      <c r="MXB105" s="251"/>
      <c r="MXC105" s="257"/>
      <c r="MXD105" s="235"/>
      <c r="MXE105" s="235"/>
      <c r="MXF105" s="235"/>
      <c r="MXG105" s="99"/>
      <c r="MXH105" s="235"/>
      <c r="MXI105" s="235"/>
      <c r="MXJ105" s="235"/>
      <c r="MXK105" s="226"/>
      <c r="MXL105" s="248"/>
      <c r="MXM105" s="253"/>
      <c r="MXN105" s="228"/>
      <c r="MXO105" s="229"/>
      <c r="MXP105" s="99"/>
      <c r="MXQ105" s="254"/>
      <c r="MXR105" s="235"/>
      <c r="MXS105" s="231"/>
      <c r="MXT105" s="231"/>
      <c r="MXU105" s="235"/>
      <c r="MXV105" s="6"/>
      <c r="MXW105" s="6"/>
      <c r="MXX105" s="6"/>
      <c r="MXY105" s="246"/>
      <c r="MXZ105" s="251"/>
      <c r="MYA105" s="257"/>
      <c r="MYB105" s="235"/>
      <c r="MYC105" s="235"/>
      <c r="MYD105" s="235"/>
      <c r="MYE105" s="99"/>
      <c r="MYF105" s="235"/>
      <c r="MYG105" s="235"/>
      <c r="MYH105" s="235"/>
      <c r="MYI105" s="226"/>
      <c r="MYJ105" s="248"/>
      <c r="MYK105" s="253"/>
      <c r="MYL105" s="228"/>
      <c r="MYM105" s="229"/>
      <c r="MYN105" s="99"/>
      <c r="MYO105" s="254"/>
      <c r="MYP105" s="235"/>
      <c r="MYQ105" s="231"/>
      <c r="MYR105" s="231"/>
      <c r="MYS105" s="235"/>
      <c r="MYT105" s="6"/>
      <c r="MYU105" s="6"/>
      <c r="MYV105" s="6"/>
      <c r="MYW105" s="246"/>
      <c r="MYX105" s="251"/>
      <c r="MYY105" s="257"/>
      <c r="MYZ105" s="235"/>
      <c r="MZA105" s="235"/>
      <c r="MZB105" s="235"/>
      <c r="MZC105" s="99"/>
      <c r="MZD105" s="235"/>
      <c r="MZE105" s="235"/>
      <c r="MZF105" s="235"/>
      <c r="MZG105" s="226"/>
      <c r="MZH105" s="248"/>
      <c r="MZI105" s="253"/>
      <c r="MZJ105" s="228"/>
      <c r="MZK105" s="229"/>
      <c r="MZL105" s="99"/>
      <c r="MZM105" s="254"/>
      <c r="MZN105" s="235"/>
      <c r="MZO105" s="231"/>
      <c r="MZP105" s="231"/>
      <c r="MZQ105" s="235"/>
      <c r="MZR105" s="6"/>
      <c r="MZS105" s="6"/>
      <c r="MZT105" s="6"/>
      <c r="MZU105" s="246"/>
      <c r="MZV105" s="251"/>
      <c r="MZW105" s="257"/>
      <c r="MZX105" s="235"/>
      <c r="MZY105" s="235"/>
      <c r="MZZ105" s="235"/>
      <c r="NAA105" s="99"/>
      <c r="NAB105" s="235"/>
      <c r="NAC105" s="235"/>
      <c r="NAD105" s="235"/>
      <c r="NAE105" s="226"/>
      <c r="NAF105" s="248"/>
      <c r="NAG105" s="253"/>
      <c r="NAH105" s="228"/>
      <c r="NAI105" s="229"/>
      <c r="NAJ105" s="99"/>
      <c r="NAK105" s="254"/>
      <c r="NAL105" s="235"/>
      <c r="NAM105" s="231"/>
      <c r="NAN105" s="231"/>
      <c r="NAO105" s="235"/>
      <c r="NAP105" s="6"/>
      <c r="NAQ105" s="6"/>
      <c r="NAR105" s="6"/>
      <c r="NAS105" s="246"/>
      <c r="NAT105" s="251"/>
      <c r="NAU105" s="257"/>
      <c r="NAV105" s="235"/>
      <c r="NAW105" s="235"/>
      <c r="NAX105" s="235"/>
      <c r="NAY105" s="99"/>
      <c r="NAZ105" s="235"/>
      <c r="NBA105" s="235"/>
      <c r="NBB105" s="235"/>
      <c r="NBC105" s="226"/>
      <c r="NBD105" s="248"/>
      <c r="NBE105" s="253"/>
      <c r="NBF105" s="228"/>
      <c r="NBG105" s="229"/>
      <c r="NBH105" s="99"/>
      <c r="NBI105" s="254"/>
      <c r="NBJ105" s="235"/>
      <c r="NBK105" s="231"/>
      <c r="NBL105" s="231"/>
      <c r="NBM105" s="235"/>
      <c r="NBN105" s="6"/>
      <c r="NBO105" s="6"/>
      <c r="NBP105" s="6"/>
      <c r="NBQ105" s="246"/>
      <c r="NBR105" s="251"/>
      <c r="NBS105" s="257"/>
      <c r="NBT105" s="235"/>
      <c r="NBU105" s="235"/>
      <c r="NBV105" s="235"/>
      <c r="NBW105" s="99"/>
      <c r="NBX105" s="235"/>
      <c r="NBY105" s="235"/>
      <c r="NBZ105" s="235"/>
      <c r="NCA105" s="226"/>
      <c r="NCB105" s="248"/>
      <c r="NCC105" s="253"/>
      <c r="NCD105" s="228"/>
      <c r="NCE105" s="229"/>
      <c r="NCF105" s="99"/>
      <c r="NCG105" s="254"/>
      <c r="NCH105" s="235"/>
      <c r="NCI105" s="231"/>
      <c r="NCJ105" s="231"/>
      <c r="NCK105" s="235"/>
      <c r="NCL105" s="6"/>
      <c r="NCM105" s="6"/>
      <c r="NCN105" s="6"/>
      <c r="NCO105" s="246"/>
      <c r="NCP105" s="251"/>
      <c r="NCQ105" s="257"/>
      <c r="NCR105" s="235"/>
      <c r="NCS105" s="235"/>
      <c r="NCT105" s="235"/>
      <c r="NCU105" s="99"/>
      <c r="NCV105" s="235"/>
      <c r="NCW105" s="235"/>
      <c r="NCX105" s="235"/>
      <c r="NCY105" s="226"/>
      <c r="NCZ105" s="248"/>
      <c r="NDA105" s="253"/>
      <c r="NDB105" s="228"/>
      <c r="NDC105" s="229"/>
      <c r="NDD105" s="99"/>
      <c r="NDE105" s="254"/>
      <c r="NDF105" s="235"/>
      <c r="NDG105" s="231"/>
      <c r="NDH105" s="231"/>
      <c r="NDI105" s="235"/>
      <c r="NDJ105" s="6"/>
      <c r="NDK105" s="6"/>
      <c r="NDL105" s="6"/>
      <c r="NDM105" s="246"/>
      <c r="NDN105" s="251"/>
      <c r="NDO105" s="257"/>
      <c r="NDP105" s="235"/>
      <c r="NDQ105" s="235"/>
      <c r="NDR105" s="235"/>
      <c r="NDS105" s="99"/>
      <c r="NDT105" s="235"/>
      <c r="NDU105" s="235"/>
      <c r="NDV105" s="235"/>
      <c r="NDW105" s="226"/>
      <c r="NDX105" s="248"/>
      <c r="NDY105" s="253"/>
      <c r="NDZ105" s="228"/>
      <c r="NEA105" s="229"/>
      <c r="NEB105" s="99"/>
      <c r="NEC105" s="254"/>
      <c r="NED105" s="235"/>
      <c r="NEE105" s="231"/>
      <c r="NEF105" s="231"/>
      <c r="NEG105" s="235"/>
      <c r="NEH105" s="6"/>
      <c r="NEI105" s="6"/>
      <c r="NEJ105" s="6"/>
      <c r="NEK105" s="246"/>
      <c r="NEL105" s="251"/>
      <c r="NEM105" s="257"/>
      <c r="NEN105" s="235"/>
      <c r="NEO105" s="235"/>
      <c r="NEP105" s="235"/>
      <c r="NEQ105" s="99"/>
      <c r="NER105" s="235"/>
      <c r="NES105" s="235"/>
      <c r="NET105" s="235"/>
      <c r="NEU105" s="226"/>
      <c r="NEV105" s="248"/>
      <c r="NEW105" s="253"/>
      <c r="NEX105" s="228"/>
      <c r="NEY105" s="229"/>
      <c r="NEZ105" s="99"/>
      <c r="NFA105" s="254"/>
      <c r="NFB105" s="235"/>
      <c r="NFC105" s="231"/>
      <c r="NFD105" s="231"/>
      <c r="NFE105" s="235"/>
      <c r="NFF105" s="6"/>
      <c r="NFG105" s="6"/>
      <c r="NFH105" s="6"/>
      <c r="NFI105" s="246"/>
      <c r="NFJ105" s="251"/>
      <c r="NFK105" s="257"/>
      <c r="NFL105" s="235"/>
      <c r="NFM105" s="235"/>
      <c r="NFN105" s="235"/>
      <c r="NFO105" s="99"/>
      <c r="NFP105" s="235"/>
      <c r="NFQ105" s="235"/>
      <c r="NFR105" s="235"/>
      <c r="NFS105" s="226"/>
      <c r="NFT105" s="248"/>
      <c r="NFU105" s="253"/>
      <c r="NFV105" s="228"/>
      <c r="NFW105" s="229"/>
      <c r="NFX105" s="99"/>
      <c r="NFY105" s="254"/>
      <c r="NFZ105" s="235"/>
      <c r="NGA105" s="231"/>
      <c r="NGB105" s="231"/>
      <c r="NGC105" s="235"/>
      <c r="NGD105" s="6"/>
      <c r="NGE105" s="6"/>
      <c r="NGF105" s="6"/>
      <c r="NGG105" s="246"/>
      <c r="NGH105" s="251"/>
      <c r="NGI105" s="257"/>
      <c r="NGJ105" s="235"/>
      <c r="NGK105" s="235"/>
      <c r="NGL105" s="235"/>
      <c r="NGM105" s="99"/>
      <c r="NGN105" s="235"/>
      <c r="NGO105" s="235"/>
      <c r="NGP105" s="235"/>
      <c r="NGQ105" s="226"/>
      <c r="NGR105" s="248"/>
      <c r="NGS105" s="253"/>
      <c r="NGT105" s="228"/>
      <c r="NGU105" s="229"/>
      <c r="NGV105" s="99"/>
      <c r="NGW105" s="254"/>
      <c r="NGX105" s="235"/>
      <c r="NGY105" s="231"/>
      <c r="NGZ105" s="231"/>
      <c r="NHA105" s="235"/>
      <c r="NHB105" s="6"/>
      <c r="NHC105" s="6"/>
      <c r="NHD105" s="6"/>
      <c r="NHE105" s="246"/>
      <c r="NHF105" s="251"/>
      <c r="NHG105" s="257"/>
      <c r="NHH105" s="235"/>
      <c r="NHI105" s="235"/>
      <c r="NHJ105" s="235"/>
      <c r="NHK105" s="99"/>
      <c r="NHL105" s="235"/>
      <c r="NHM105" s="235"/>
      <c r="NHN105" s="235"/>
      <c r="NHO105" s="226"/>
      <c r="NHP105" s="248"/>
      <c r="NHQ105" s="253"/>
      <c r="NHR105" s="228"/>
      <c r="NHS105" s="229"/>
      <c r="NHT105" s="99"/>
      <c r="NHU105" s="254"/>
      <c r="NHV105" s="235"/>
      <c r="NHW105" s="231"/>
      <c r="NHX105" s="231"/>
      <c r="NHY105" s="235"/>
      <c r="NHZ105" s="6"/>
      <c r="NIA105" s="6"/>
      <c r="NIB105" s="6"/>
      <c r="NIC105" s="246"/>
      <c r="NID105" s="251"/>
      <c r="NIE105" s="257"/>
      <c r="NIF105" s="235"/>
      <c r="NIG105" s="235"/>
      <c r="NIH105" s="235"/>
      <c r="NII105" s="99"/>
      <c r="NIJ105" s="235"/>
      <c r="NIK105" s="235"/>
      <c r="NIL105" s="235"/>
      <c r="NIM105" s="226"/>
      <c r="NIN105" s="248"/>
      <c r="NIO105" s="253"/>
      <c r="NIP105" s="228"/>
      <c r="NIQ105" s="229"/>
      <c r="NIR105" s="99"/>
      <c r="NIS105" s="254"/>
      <c r="NIT105" s="235"/>
      <c r="NIU105" s="231"/>
      <c r="NIV105" s="231"/>
      <c r="NIW105" s="235"/>
      <c r="NIX105" s="6"/>
      <c r="NIY105" s="6"/>
      <c r="NIZ105" s="6"/>
      <c r="NJA105" s="246"/>
      <c r="NJB105" s="251"/>
      <c r="NJC105" s="257"/>
      <c r="NJD105" s="235"/>
      <c r="NJE105" s="235"/>
      <c r="NJF105" s="235"/>
      <c r="NJG105" s="99"/>
      <c r="NJH105" s="235"/>
      <c r="NJI105" s="235"/>
      <c r="NJJ105" s="235"/>
      <c r="NJK105" s="226"/>
      <c r="NJL105" s="248"/>
      <c r="NJM105" s="253"/>
      <c r="NJN105" s="228"/>
      <c r="NJO105" s="229"/>
      <c r="NJP105" s="99"/>
      <c r="NJQ105" s="254"/>
      <c r="NJR105" s="235"/>
      <c r="NJS105" s="231"/>
      <c r="NJT105" s="231"/>
      <c r="NJU105" s="235"/>
      <c r="NJV105" s="6"/>
      <c r="NJW105" s="6"/>
      <c r="NJX105" s="6"/>
      <c r="NJY105" s="246"/>
      <c r="NJZ105" s="251"/>
      <c r="NKA105" s="257"/>
      <c r="NKB105" s="235"/>
      <c r="NKC105" s="235"/>
      <c r="NKD105" s="235"/>
      <c r="NKE105" s="99"/>
      <c r="NKF105" s="235"/>
      <c r="NKG105" s="235"/>
      <c r="NKH105" s="235"/>
      <c r="NKI105" s="226"/>
      <c r="NKJ105" s="248"/>
      <c r="NKK105" s="253"/>
      <c r="NKL105" s="228"/>
      <c r="NKM105" s="229"/>
      <c r="NKN105" s="99"/>
      <c r="NKO105" s="254"/>
      <c r="NKP105" s="235"/>
      <c r="NKQ105" s="231"/>
      <c r="NKR105" s="231"/>
      <c r="NKS105" s="235"/>
      <c r="NKT105" s="6"/>
      <c r="NKU105" s="6"/>
      <c r="NKV105" s="6"/>
      <c r="NKW105" s="246"/>
      <c r="NKX105" s="251"/>
      <c r="NKY105" s="257"/>
      <c r="NKZ105" s="235"/>
      <c r="NLA105" s="235"/>
      <c r="NLB105" s="235"/>
      <c r="NLC105" s="99"/>
      <c r="NLD105" s="235"/>
      <c r="NLE105" s="235"/>
      <c r="NLF105" s="235"/>
      <c r="NLG105" s="226"/>
      <c r="NLH105" s="248"/>
      <c r="NLI105" s="253"/>
      <c r="NLJ105" s="228"/>
      <c r="NLK105" s="229"/>
      <c r="NLL105" s="99"/>
      <c r="NLM105" s="254"/>
      <c r="NLN105" s="235"/>
      <c r="NLO105" s="231"/>
      <c r="NLP105" s="231"/>
      <c r="NLQ105" s="235"/>
      <c r="NLR105" s="6"/>
      <c r="NLS105" s="6"/>
      <c r="NLT105" s="6"/>
      <c r="NLU105" s="246"/>
      <c r="NLV105" s="251"/>
      <c r="NLW105" s="257"/>
      <c r="NLX105" s="235"/>
      <c r="NLY105" s="235"/>
      <c r="NLZ105" s="235"/>
      <c r="NMA105" s="99"/>
      <c r="NMB105" s="235"/>
      <c r="NMC105" s="235"/>
      <c r="NMD105" s="235"/>
      <c r="NME105" s="226"/>
      <c r="NMF105" s="248"/>
      <c r="NMG105" s="253"/>
      <c r="NMH105" s="228"/>
      <c r="NMI105" s="229"/>
      <c r="NMJ105" s="99"/>
      <c r="NMK105" s="254"/>
      <c r="NML105" s="235"/>
      <c r="NMM105" s="231"/>
      <c r="NMN105" s="231"/>
      <c r="NMO105" s="235"/>
      <c r="NMP105" s="6"/>
      <c r="NMQ105" s="6"/>
      <c r="NMR105" s="6"/>
      <c r="NMS105" s="246"/>
      <c r="NMT105" s="251"/>
      <c r="NMU105" s="257"/>
      <c r="NMV105" s="235"/>
      <c r="NMW105" s="235"/>
      <c r="NMX105" s="235"/>
      <c r="NMY105" s="99"/>
      <c r="NMZ105" s="235"/>
      <c r="NNA105" s="235"/>
      <c r="NNB105" s="235"/>
      <c r="NNC105" s="226"/>
      <c r="NND105" s="248"/>
      <c r="NNE105" s="253"/>
      <c r="NNF105" s="228"/>
      <c r="NNG105" s="229"/>
      <c r="NNH105" s="99"/>
      <c r="NNI105" s="254"/>
      <c r="NNJ105" s="235"/>
      <c r="NNK105" s="231"/>
      <c r="NNL105" s="231"/>
      <c r="NNM105" s="235"/>
      <c r="NNN105" s="6"/>
      <c r="NNO105" s="6"/>
      <c r="NNP105" s="6"/>
      <c r="NNQ105" s="246"/>
      <c r="NNR105" s="251"/>
      <c r="NNS105" s="257"/>
      <c r="NNT105" s="235"/>
      <c r="NNU105" s="235"/>
      <c r="NNV105" s="235"/>
      <c r="NNW105" s="99"/>
      <c r="NNX105" s="235"/>
      <c r="NNY105" s="235"/>
      <c r="NNZ105" s="235"/>
      <c r="NOA105" s="226"/>
      <c r="NOB105" s="248"/>
      <c r="NOC105" s="253"/>
      <c r="NOD105" s="228"/>
      <c r="NOE105" s="229"/>
      <c r="NOF105" s="99"/>
      <c r="NOG105" s="254"/>
      <c r="NOH105" s="235"/>
      <c r="NOI105" s="231"/>
      <c r="NOJ105" s="231"/>
      <c r="NOK105" s="235"/>
      <c r="NOL105" s="6"/>
      <c r="NOM105" s="6"/>
      <c r="NON105" s="6"/>
      <c r="NOO105" s="246"/>
      <c r="NOP105" s="251"/>
      <c r="NOQ105" s="257"/>
      <c r="NOR105" s="235"/>
      <c r="NOS105" s="235"/>
      <c r="NOT105" s="235"/>
      <c r="NOU105" s="99"/>
      <c r="NOV105" s="235"/>
      <c r="NOW105" s="235"/>
      <c r="NOX105" s="235"/>
      <c r="NOY105" s="226"/>
      <c r="NOZ105" s="248"/>
      <c r="NPA105" s="253"/>
      <c r="NPB105" s="228"/>
      <c r="NPC105" s="229"/>
      <c r="NPD105" s="99"/>
      <c r="NPE105" s="254"/>
      <c r="NPF105" s="235"/>
      <c r="NPG105" s="231"/>
      <c r="NPH105" s="231"/>
      <c r="NPI105" s="235"/>
      <c r="NPJ105" s="6"/>
      <c r="NPK105" s="6"/>
      <c r="NPL105" s="6"/>
      <c r="NPM105" s="246"/>
      <c r="NPN105" s="251"/>
      <c r="NPO105" s="257"/>
      <c r="NPP105" s="235"/>
      <c r="NPQ105" s="235"/>
      <c r="NPR105" s="235"/>
      <c r="NPS105" s="99"/>
      <c r="NPT105" s="235"/>
      <c r="NPU105" s="235"/>
      <c r="NPV105" s="235"/>
      <c r="NPW105" s="226"/>
      <c r="NPX105" s="248"/>
      <c r="NPY105" s="253"/>
      <c r="NPZ105" s="228"/>
      <c r="NQA105" s="229"/>
      <c r="NQB105" s="99"/>
      <c r="NQC105" s="254"/>
      <c r="NQD105" s="235"/>
      <c r="NQE105" s="231"/>
      <c r="NQF105" s="231"/>
      <c r="NQG105" s="235"/>
      <c r="NQH105" s="6"/>
      <c r="NQI105" s="6"/>
      <c r="NQJ105" s="6"/>
      <c r="NQK105" s="246"/>
      <c r="NQL105" s="251"/>
      <c r="NQM105" s="257"/>
      <c r="NQN105" s="235"/>
      <c r="NQO105" s="235"/>
      <c r="NQP105" s="235"/>
      <c r="NQQ105" s="99"/>
      <c r="NQR105" s="235"/>
      <c r="NQS105" s="235"/>
      <c r="NQT105" s="235"/>
      <c r="NQU105" s="226"/>
      <c r="NQV105" s="248"/>
      <c r="NQW105" s="253"/>
      <c r="NQX105" s="228"/>
      <c r="NQY105" s="229"/>
      <c r="NQZ105" s="99"/>
      <c r="NRA105" s="254"/>
      <c r="NRB105" s="235"/>
      <c r="NRC105" s="231"/>
      <c r="NRD105" s="231"/>
      <c r="NRE105" s="235"/>
      <c r="NRF105" s="6"/>
      <c r="NRG105" s="6"/>
      <c r="NRH105" s="6"/>
      <c r="NRI105" s="246"/>
      <c r="NRJ105" s="251"/>
      <c r="NRK105" s="257"/>
      <c r="NRL105" s="235"/>
      <c r="NRM105" s="235"/>
      <c r="NRN105" s="235"/>
      <c r="NRO105" s="99"/>
      <c r="NRP105" s="235"/>
      <c r="NRQ105" s="235"/>
      <c r="NRR105" s="235"/>
      <c r="NRS105" s="226"/>
      <c r="NRT105" s="248"/>
      <c r="NRU105" s="253"/>
      <c r="NRV105" s="228"/>
      <c r="NRW105" s="229"/>
      <c r="NRX105" s="99"/>
      <c r="NRY105" s="254"/>
      <c r="NRZ105" s="235"/>
      <c r="NSA105" s="231"/>
      <c r="NSB105" s="231"/>
      <c r="NSC105" s="235"/>
      <c r="NSD105" s="6"/>
      <c r="NSE105" s="6"/>
      <c r="NSF105" s="6"/>
      <c r="NSG105" s="246"/>
      <c r="NSH105" s="251"/>
      <c r="NSI105" s="257"/>
      <c r="NSJ105" s="235"/>
      <c r="NSK105" s="235"/>
      <c r="NSL105" s="235"/>
      <c r="NSM105" s="99"/>
      <c r="NSN105" s="235"/>
      <c r="NSO105" s="235"/>
      <c r="NSP105" s="235"/>
      <c r="NSQ105" s="226"/>
      <c r="NSR105" s="248"/>
      <c r="NSS105" s="253"/>
      <c r="NST105" s="228"/>
      <c r="NSU105" s="229"/>
      <c r="NSV105" s="99"/>
      <c r="NSW105" s="254"/>
      <c r="NSX105" s="235"/>
      <c r="NSY105" s="231"/>
      <c r="NSZ105" s="231"/>
      <c r="NTA105" s="235"/>
      <c r="NTB105" s="6"/>
      <c r="NTC105" s="6"/>
      <c r="NTD105" s="6"/>
      <c r="NTE105" s="246"/>
      <c r="NTF105" s="251"/>
      <c r="NTG105" s="257"/>
      <c r="NTH105" s="235"/>
      <c r="NTI105" s="235"/>
      <c r="NTJ105" s="235"/>
      <c r="NTK105" s="99"/>
      <c r="NTL105" s="235"/>
      <c r="NTM105" s="235"/>
      <c r="NTN105" s="235"/>
      <c r="NTO105" s="226"/>
      <c r="NTP105" s="248"/>
      <c r="NTQ105" s="253"/>
      <c r="NTR105" s="228"/>
      <c r="NTS105" s="229"/>
      <c r="NTT105" s="99"/>
      <c r="NTU105" s="254"/>
      <c r="NTV105" s="235"/>
      <c r="NTW105" s="231"/>
      <c r="NTX105" s="231"/>
      <c r="NTY105" s="235"/>
      <c r="NTZ105" s="6"/>
      <c r="NUA105" s="6"/>
      <c r="NUB105" s="6"/>
      <c r="NUC105" s="246"/>
      <c r="NUD105" s="251"/>
      <c r="NUE105" s="257"/>
      <c r="NUF105" s="235"/>
      <c r="NUG105" s="235"/>
      <c r="NUH105" s="235"/>
      <c r="NUI105" s="99"/>
      <c r="NUJ105" s="235"/>
      <c r="NUK105" s="235"/>
      <c r="NUL105" s="235"/>
      <c r="NUM105" s="226"/>
      <c r="NUN105" s="248"/>
      <c r="NUO105" s="253"/>
      <c r="NUP105" s="228"/>
      <c r="NUQ105" s="229"/>
      <c r="NUR105" s="99"/>
      <c r="NUS105" s="254"/>
      <c r="NUT105" s="235"/>
      <c r="NUU105" s="231"/>
      <c r="NUV105" s="231"/>
      <c r="NUW105" s="235"/>
      <c r="NUX105" s="6"/>
      <c r="NUY105" s="6"/>
      <c r="NUZ105" s="6"/>
      <c r="NVA105" s="246"/>
      <c r="NVB105" s="251"/>
      <c r="NVC105" s="257"/>
      <c r="NVD105" s="235"/>
      <c r="NVE105" s="235"/>
      <c r="NVF105" s="235"/>
      <c r="NVG105" s="99"/>
      <c r="NVH105" s="235"/>
      <c r="NVI105" s="235"/>
      <c r="NVJ105" s="235"/>
      <c r="NVK105" s="226"/>
      <c r="NVL105" s="248"/>
      <c r="NVM105" s="253"/>
      <c r="NVN105" s="228"/>
      <c r="NVO105" s="229"/>
      <c r="NVP105" s="99"/>
      <c r="NVQ105" s="254"/>
      <c r="NVR105" s="235"/>
      <c r="NVS105" s="231"/>
      <c r="NVT105" s="231"/>
      <c r="NVU105" s="235"/>
      <c r="NVV105" s="6"/>
      <c r="NVW105" s="6"/>
      <c r="NVX105" s="6"/>
      <c r="NVY105" s="246"/>
      <c r="NVZ105" s="251"/>
      <c r="NWA105" s="257"/>
      <c r="NWB105" s="235"/>
      <c r="NWC105" s="235"/>
      <c r="NWD105" s="235"/>
      <c r="NWE105" s="99"/>
      <c r="NWF105" s="235"/>
      <c r="NWG105" s="235"/>
      <c r="NWH105" s="235"/>
      <c r="NWI105" s="226"/>
      <c r="NWJ105" s="248"/>
      <c r="NWK105" s="253"/>
      <c r="NWL105" s="228"/>
      <c r="NWM105" s="229"/>
      <c r="NWN105" s="99"/>
      <c r="NWO105" s="254"/>
      <c r="NWP105" s="235"/>
      <c r="NWQ105" s="231"/>
      <c r="NWR105" s="231"/>
      <c r="NWS105" s="235"/>
      <c r="NWT105" s="6"/>
      <c r="NWU105" s="6"/>
      <c r="NWV105" s="6"/>
      <c r="NWW105" s="246"/>
      <c r="NWX105" s="251"/>
      <c r="NWY105" s="257"/>
      <c r="NWZ105" s="235"/>
      <c r="NXA105" s="235"/>
      <c r="NXB105" s="235"/>
      <c r="NXC105" s="99"/>
      <c r="NXD105" s="235"/>
      <c r="NXE105" s="235"/>
      <c r="NXF105" s="235"/>
      <c r="NXG105" s="226"/>
      <c r="NXH105" s="248"/>
      <c r="NXI105" s="253"/>
      <c r="NXJ105" s="228"/>
      <c r="NXK105" s="229"/>
      <c r="NXL105" s="99"/>
      <c r="NXM105" s="254"/>
      <c r="NXN105" s="235"/>
      <c r="NXO105" s="231"/>
      <c r="NXP105" s="231"/>
      <c r="NXQ105" s="235"/>
      <c r="NXR105" s="6"/>
      <c r="NXS105" s="6"/>
      <c r="NXT105" s="6"/>
      <c r="NXU105" s="246"/>
      <c r="NXV105" s="251"/>
      <c r="NXW105" s="257"/>
      <c r="NXX105" s="235"/>
      <c r="NXY105" s="235"/>
      <c r="NXZ105" s="235"/>
      <c r="NYA105" s="99"/>
      <c r="NYB105" s="235"/>
      <c r="NYC105" s="235"/>
      <c r="NYD105" s="235"/>
      <c r="NYE105" s="226"/>
      <c r="NYF105" s="248"/>
      <c r="NYG105" s="253"/>
      <c r="NYH105" s="228"/>
      <c r="NYI105" s="229"/>
      <c r="NYJ105" s="99"/>
      <c r="NYK105" s="254"/>
      <c r="NYL105" s="235"/>
      <c r="NYM105" s="231"/>
      <c r="NYN105" s="231"/>
      <c r="NYO105" s="235"/>
      <c r="NYP105" s="6"/>
      <c r="NYQ105" s="6"/>
      <c r="NYR105" s="6"/>
      <c r="NYS105" s="246"/>
      <c r="NYT105" s="251"/>
      <c r="NYU105" s="257"/>
      <c r="NYV105" s="235"/>
      <c r="NYW105" s="235"/>
      <c r="NYX105" s="235"/>
      <c r="NYY105" s="99"/>
      <c r="NYZ105" s="235"/>
      <c r="NZA105" s="235"/>
      <c r="NZB105" s="235"/>
      <c r="NZC105" s="226"/>
      <c r="NZD105" s="248"/>
      <c r="NZE105" s="253"/>
      <c r="NZF105" s="228"/>
      <c r="NZG105" s="229"/>
      <c r="NZH105" s="99"/>
      <c r="NZI105" s="254"/>
      <c r="NZJ105" s="235"/>
      <c r="NZK105" s="231"/>
      <c r="NZL105" s="231"/>
      <c r="NZM105" s="235"/>
      <c r="NZN105" s="6"/>
      <c r="NZO105" s="6"/>
      <c r="NZP105" s="6"/>
      <c r="NZQ105" s="246"/>
      <c r="NZR105" s="251"/>
      <c r="NZS105" s="257"/>
      <c r="NZT105" s="235"/>
      <c r="NZU105" s="235"/>
      <c r="NZV105" s="235"/>
      <c r="NZW105" s="99"/>
      <c r="NZX105" s="235"/>
      <c r="NZY105" s="235"/>
      <c r="NZZ105" s="235"/>
      <c r="OAA105" s="226"/>
      <c r="OAB105" s="248"/>
      <c r="OAC105" s="253"/>
      <c r="OAD105" s="228"/>
      <c r="OAE105" s="229"/>
      <c r="OAF105" s="99"/>
      <c r="OAG105" s="254"/>
      <c r="OAH105" s="235"/>
      <c r="OAI105" s="231"/>
      <c r="OAJ105" s="231"/>
      <c r="OAK105" s="235"/>
      <c r="OAL105" s="6"/>
      <c r="OAM105" s="6"/>
      <c r="OAN105" s="6"/>
      <c r="OAO105" s="246"/>
      <c r="OAP105" s="251"/>
      <c r="OAQ105" s="257"/>
      <c r="OAR105" s="235"/>
      <c r="OAS105" s="235"/>
      <c r="OAT105" s="235"/>
      <c r="OAU105" s="99"/>
      <c r="OAV105" s="235"/>
      <c r="OAW105" s="235"/>
      <c r="OAX105" s="235"/>
      <c r="OAY105" s="226"/>
      <c r="OAZ105" s="248"/>
      <c r="OBA105" s="253"/>
      <c r="OBB105" s="228"/>
      <c r="OBC105" s="229"/>
      <c r="OBD105" s="99"/>
      <c r="OBE105" s="254"/>
      <c r="OBF105" s="235"/>
      <c r="OBG105" s="231"/>
      <c r="OBH105" s="231"/>
      <c r="OBI105" s="235"/>
      <c r="OBJ105" s="6"/>
      <c r="OBK105" s="6"/>
      <c r="OBL105" s="6"/>
      <c r="OBM105" s="246"/>
      <c r="OBN105" s="251"/>
      <c r="OBO105" s="257"/>
      <c r="OBP105" s="235"/>
      <c r="OBQ105" s="235"/>
      <c r="OBR105" s="235"/>
      <c r="OBS105" s="99"/>
      <c r="OBT105" s="235"/>
      <c r="OBU105" s="235"/>
      <c r="OBV105" s="235"/>
      <c r="OBW105" s="226"/>
      <c r="OBX105" s="248"/>
      <c r="OBY105" s="253"/>
      <c r="OBZ105" s="228"/>
      <c r="OCA105" s="229"/>
      <c r="OCB105" s="99"/>
      <c r="OCC105" s="254"/>
      <c r="OCD105" s="235"/>
      <c r="OCE105" s="231"/>
      <c r="OCF105" s="231"/>
      <c r="OCG105" s="235"/>
      <c r="OCH105" s="6"/>
      <c r="OCI105" s="6"/>
      <c r="OCJ105" s="6"/>
      <c r="OCK105" s="246"/>
      <c r="OCL105" s="251"/>
      <c r="OCM105" s="257"/>
      <c r="OCN105" s="235"/>
      <c r="OCO105" s="235"/>
      <c r="OCP105" s="235"/>
      <c r="OCQ105" s="99"/>
      <c r="OCR105" s="235"/>
      <c r="OCS105" s="235"/>
      <c r="OCT105" s="235"/>
      <c r="OCU105" s="226"/>
      <c r="OCV105" s="248"/>
      <c r="OCW105" s="253"/>
      <c r="OCX105" s="228"/>
      <c r="OCY105" s="229"/>
      <c r="OCZ105" s="99"/>
      <c r="ODA105" s="254"/>
      <c r="ODB105" s="235"/>
      <c r="ODC105" s="231"/>
      <c r="ODD105" s="231"/>
      <c r="ODE105" s="235"/>
      <c r="ODF105" s="6"/>
      <c r="ODG105" s="6"/>
      <c r="ODH105" s="6"/>
      <c r="ODI105" s="246"/>
      <c r="ODJ105" s="251"/>
      <c r="ODK105" s="257"/>
      <c r="ODL105" s="235"/>
      <c r="ODM105" s="235"/>
      <c r="ODN105" s="235"/>
      <c r="ODO105" s="99"/>
      <c r="ODP105" s="235"/>
      <c r="ODQ105" s="235"/>
      <c r="ODR105" s="235"/>
      <c r="ODS105" s="226"/>
      <c r="ODT105" s="248"/>
      <c r="ODU105" s="253"/>
      <c r="ODV105" s="228"/>
      <c r="ODW105" s="229"/>
      <c r="ODX105" s="99"/>
      <c r="ODY105" s="254"/>
      <c r="ODZ105" s="235"/>
      <c r="OEA105" s="231"/>
      <c r="OEB105" s="231"/>
      <c r="OEC105" s="235"/>
      <c r="OED105" s="6"/>
      <c r="OEE105" s="6"/>
      <c r="OEF105" s="6"/>
      <c r="OEG105" s="246"/>
      <c r="OEH105" s="251"/>
      <c r="OEI105" s="257"/>
      <c r="OEJ105" s="235"/>
      <c r="OEK105" s="235"/>
      <c r="OEL105" s="235"/>
      <c r="OEM105" s="99"/>
      <c r="OEN105" s="235"/>
      <c r="OEO105" s="235"/>
      <c r="OEP105" s="235"/>
      <c r="OEQ105" s="226"/>
      <c r="OER105" s="248"/>
      <c r="OES105" s="253"/>
      <c r="OET105" s="228"/>
      <c r="OEU105" s="229"/>
      <c r="OEV105" s="99"/>
      <c r="OEW105" s="254"/>
      <c r="OEX105" s="235"/>
      <c r="OEY105" s="231"/>
      <c r="OEZ105" s="231"/>
      <c r="OFA105" s="235"/>
      <c r="OFB105" s="6"/>
      <c r="OFC105" s="6"/>
      <c r="OFD105" s="6"/>
      <c r="OFE105" s="246"/>
      <c r="OFF105" s="251"/>
      <c r="OFG105" s="257"/>
      <c r="OFH105" s="235"/>
      <c r="OFI105" s="235"/>
      <c r="OFJ105" s="235"/>
      <c r="OFK105" s="99"/>
      <c r="OFL105" s="235"/>
      <c r="OFM105" s="235"/>
      <c r="OFN105" s="235"/>
      <c r="OFO105" s="226"/>
      <c r="OFP105" s="248"/>
      <c r="OFQ105" s="253"/>
      <c r="OFR105" s="228"/>
      <c r="OFS105" s="229"/>
      <c r="OFT105" s="99"/>
      <c r="OFU105" s="254"/>
      <c r="OFV105" s="235"/>
      <c r="OFW105" s="231"/>
      <c r="OFX105" s="231"/>
      <c r="OFY105" s="235"/>
      <c r="OFZ105" s="6"/>
      <c r="OGA105" s="6"/>
      <c r="OGB105" s="6"/>
      <c r="OGC105" s="246"/>
      <c r="OGD105" s="251"/>
      <c r="OGE105" s="257"/>
      <c r="OGF105" s="235"/>
      <c r="OGG105" s="235"/>
      <c r="OGH105" s="235"/>
      <c r="OGI105" s="99"/>
      <c r="OGJ105" s="235"/>
      <c r="OGK105" s="235"/>
      <c r="OGL105" s="235"/>
      <c r="OGM105" s="226"/>
      <c r="OGN105" s="248"/>
      <c r="OGO105" s="253"/>
      <c r="OGP105" s="228"/>
      <c r="OGQ105" s="229"/>
      <c r="OGR105" s="99"/>
      <c r="OGS105" s="254"/>
      <c r="OGT105" s="235"/>
      <c r="OGU105" s="231"/>
      <c r="OGV105" s="231"/>
      <c r="OGW105" s="235"/>
      <c r="OGX105" s="6"/>
      <c r="OGY105" s="6"/>
      <c r="OGZ105" s="6"/>
      <c r="OHA105" s="246"/>
      <c r="OHB105" s="251"/>
      <c r="OHC105" s="257"/>
      <c r="OHD105" s="235"/>
      <c r="OHE105" s="235"/>
      <c r="OHF105" s="235"/>
      <c r="OHG105" s="99"/>
      <c r="OHH105" s="235"/>
      <c r="OHI105" s="235"/>
      <c r="OHJ105" s="235"/>
      <c r="OHK105" s="226"/>
      <c r="OHL105" s="248"/>
      <c r="OHM105" s="253"/>
      <c r="OHN105" s="228"/>
      <c r="OHO105" s="229"/>
      <c r="OHP105" s="99"/>
      <c r="OHQ105" s="254"/>
      <c r="OHR105" s="235"/>
      <c r="OHS105" s="231"/>
      <c r="OHT105" s="231"/>
      <c r="OHU105" s="235"/>
      <c r="OHV105" s="6"/>
      <c r="OHW105" s="6"/>
      <c r="OHX105" s="6"/>
      <c r="OHY105" s="246"/>
      <c r="OHZ105" s="251"/>
      <c r="OIA105" s="257"/>
      <c r="OIB105" s="235"/>
      <c r="OIC105" s="235"/>
      <c r="OID105" s="235"/>
      <c r="OIE105" s="99"/>
      <c r="OIF105" s="235"/>
      <c r="OIG105" s="235"/>
      <c r="OIH105" s="235"/>
      <c r="OII105" s="226"/>
      <c r="OIJ105" s="248"/>
      <c r="OIK105" s="253"/>
      <c r="OIL105" s="228"/>
      <c r="OIM105" s="229"/>
      <c r="OIN105" s="99"/>
      <c r="OIO105" s="254"/>
      <c r="OIP105" s="235"/>
      <c r="OIQ105" s="231"/>
      <c r="OIR105" s="231"/>
      <c r="OIS105" s="235"/>
      <c r="OIT105" s="6"/>
      <c r="OIU105" s="6"/>
      <c r="OIV105" s="6"/>
      <c r="OIW105" s="246"/>
      <c r="OIX105" s="251"/>
      <c r="OIY105" s="257"/>
      <c r="OIZ105" s="235"/>
      <c r="OJA105" s="235"/>
      <c r="OJB105" s="235"/>
      <c r="OJC105" s="99"/>
      <c r="OJD105" s="235"/>
      <c r="OJE105" s="235"/>
      <c r="OJF105" s="235"/>
      <c r="OJG105" s="226"/>
      <c r="OJH105" s="248"/>
      <c r="OJI105" s="253"/>
      <c r="OJJ105" s="228"/>
      <c r="OJK105" s="229"/>
      <c r="OJL105" s="99"/>
      <c r="OJM105" s="254"/>
      <c r="OJN105" s="235"/>
      <c r="OJO105" s="231"/>
      <c r="OJP105" s="231"/>
      <c r="OJQ105" s="235"/>
      <c r="OJR105" s="6"/>
      <c r="OJS105" s="6"/>
      <c r="OJT105" s="6"/>
      <c r="OJU105" s="246"/>
      <c r="OJV105" s="251"/>
      <c r="OJW105" s="257"/>
      <c r="OJX105" s="235"/>
      <c r="OJY105" s="235"/>
      <c r="OJZ105" s="235"/>
      <c r="OKA105" s="99"/>
      <c r="OKB105" s="235"/>
      <c r="OKC105" s="235"/>
      <c r="OKD105" s="235"/>
      <c r="OKE105" s="226"/>
      <c r="OKF105" s="248"/>
      <c r="OKG105" s="253"/>
      <c r="OKH105" s="228"/>
      <c r="OKI105" s="229"/>
      <c r="OKJ105" s="99"/>
      <c r="OKK105" s="254"/>
      <c r="OKL105" s="235"/>
      <c r="OKM105" s="231"/>
      <c r="OKN105" s="231"/>
      <c r="OKO105" s="235"/>
      <c r="OKP105" s="6"/>
      <c r="OKQ105" s="6"/>
      <c r="OKR105" s="6"/>
      <c r="OKS105" s="246"/>
      <c r="OKT105" s="251"/>
      <c r="OKU105" s="257"/>
      <c r="OKV105" s="235"/>
      <c r="OKW105" s="235"/>
      <c r="OKX105" s="235"/>
      <c r="OKY105" s="99"/>
      <c r="OKZ105" s="235"/>
      <c r="OLA105" s="235"/>
      <c r="OLB105" s="235"/>
      <c r="OLC105" s="226"/>
      <c r="OLD105" s="248"/>
      <c r="OLE105" s="253"/>
      <c r="OLF105" s="228"/>
      <c r="OLG105" s="229"/>
      <c r="OLH105" s="99"/>
      <c r="OLI105" s="254"/>
      <c r="OLJ105" s="235"/>
      <c r="OLK105" s="231"/>
      <c r="OLL105" s="231"/>
      <c r="OLM105" s="235"/>
      <c r="OLN105" s="6"/>
      <c r="OLO105" s="6"/>
      <c r="OLP105" s="6"/>
      <c r="OLQ105" s="246"/>
      <c r="OLR105" s="251"/>
      <c r="OLS105" s="257"/>
      <c r="OLT105" s="235"/>
      <c r="OLU105" s="235"/>
      <c r="OLV105" s="235"/>
      <c r="OLW105" s="99"/>
      <c r="OLX105" s="235"/>
      <c r="OLY105" s="235"/>
      <c r="OLZ105" s="235"/>
      <c r="OMA105" s="226"/>
      <c r="OMB105" s="248"/>
      <c r="OMC105" s="253"/>
      <c r="OMD105" s="228"/>
      <c r="OME105" s="229"/>
      <c r="OMF105" s="99"/>
      <c r="OMG105" s="254"/>
      <c r="OMH105" s="235"/>
      <c r="OMI105" s="231"/>
      <c r="OMJ105" s="231"/>
      <c r="OMK105" s="235"/>
      <c r="OML105" s="6"/>
      <c r="OMM105" s="6"/>
      <c r="OMN105" s="6"/>
      <c r="OMO105" s="246"/>
      <c r="OMP105" s="251"/>
      <c r="OMQ105" s="257"/>
      <c r="OMR105" s="235"/>
      <c r="OMS105" s="235"/>
      <c r="OMT105" s="235"/>
      <c r="OMU105" s="99"/>
      <c r="OMV105" s="235"/>
      <c r="OMW105" s="235"/>
      <c r="OMX105" s="235"/>
      <c r="OMY105" s="226"/>
      <c r="OMZ105" s="248"/>
      <c r="ONA105" s="253"/>
      <c r="ONB105" s="228"/>
      <c r="ONC105" s="229"/>
      <c r="OND105" s="99"/>
      <c r="ONE105" s="254"/>
      <c r="ONF105" s="235"/>
      <c r="ONG105" s="231"/>
      <c r="ONH105" s="231"/>
      <c r="ONI105" s="235"/>
      <c r="ONJ105" s="6"/>
      <c r="ONK105" s="6"/>
      <c r="ONL105" s="6"/>
      <c r="ONM105" s="246"/>
      <c r="ONN105" s="251"/>
      <c r="ONO105" s="257"/>
      <c r="ONP105" s="235"/>
      <c r="ONQ105" s="235"/>
      <c r="ONR105" s="235"/>
      <c r="ONS105" s="99"/>
      <c r="ONT105" s="235"/>
      <c r="ONU105" s="235"/>
      <c r="ONV105" s="235"/>
      <c r="ONW105" s="226"/>
      <c r="ONX105" s="248"/>
      <c r="ONY105" s="253"/>
      <c r="ONZ105" s="228"/>
      <c r="OOA105" s="229"/>
      <c r="OOB105" s="99"/>
      <c r="OOC105" s="254"/>
      <c r="OOD105" s="235"/>
      <c r="OOE105" s="231"/>
      <c r="OOF105" s="231"/>
      <c r="OOG105" s="235"/>
      <c r="OOH105" s="6"/>
      <c r="OOI105" s="6"/>
      <c r="OOJ105" s="6"/>
      <c r="OOK105" s="246"/>
      <c r="OOL105" s="251"/>
      <c r="OOM105" s="257"/>
      <c r="OON105" s="235"/>
      <c r="OOO105" s="235"/>
      <c r="OOP105" s="235"/>
      <c r="OOQ105" s="99"/>
      <c r="OOR105" s="235"/>
      <c r="OOS105" s="235"/>
      <c r="OOT105" s="235"/>
      <c r="OOU105" s="226"/>
      <c r="OOV105" s="248"/>
      <c r="OOW105" s="253"/>
      <c r="OOX105" s="228"/>
      <c r="OOY105" s="229"/>
      <c r="OOZ105" s="99"/>
      <c r="OPA105" s="254"/>
      <c r="OPB105" s="235"/>
      <c r="OPC105" s="231"/>
      <c r="OPD105" s="231"/>
      <c r="OPE105" s="235"/>
      <c r="OPF105" s="6"/>
      <c r="OPG105" s="6"/>
      <c r="OPH105" s="6"/>
      <c r="OPI105" s="246"/>
      <c r="OPJ105" s="251"/>
      <c r="OPK105" s="257"/>
      <c r="OPL105" s="235"/>
      <c r="OPM105" s="235"/>
      <c r="OPN105" s="235"/>
      <c r="OPO105" s="99"/>
      <c r="OPP105" s="235"/>
      <c r="OPQ105" s="235"/>
      <c r="OPR105" s="235"/>
      <c r="OPS105" s="226"/>
      <c r="OPT105" s="248"/>
      <c r="OPU105" s="253"/>
      <c r="OPV105" s="228"/>
      <c r="OPW105" s="229"/>
      <c r="OPX105" s="99"/>
      <c r="OPY105" s="254"/>
      <c r="OPZ105" s="235"/>
      <c r="OQA105" s="231"/>
      <c r="OQB105" s="231"/>
      <c r="OQC105" s="235"/>
      <c r="OQD105" s="6"/>
      <c r="OQE105" s="6"/>
      <c r="OQF105" s="6"/>
      <c r="OQG105" s="246"/>
      <c r="OQH105" s="251"/>
      <c r="OQI105" s="257"/>
      <c r="OQJ105" s="235"/>
      <c r="OQK105" s="235"/>
      <c r="OQL105" s="235"/>
      <c r="OQM105" s="99"/>
      <c r="OQN105" s="235"/>
      <c r="OQO105" s="235"/>
      <c r="OQP105" s="235"/>
      <c r="OQQ105" s="226"/>
      <c r="OQR105" s="248"/>
      <c r="OQS105" s="253"/>
      <c r="OQT105" s="228"/>
      <c r="OQU105" s="229"/>
      <c r="OQV105" s="99"/>
      <c r="OQW105" s="254"/>
      <c r="OQX105" s="235"/>
      <c r="OQY105" s="231"/>
      <c r="OQZ105" s="231"/>
      <c r="ORA105" s="235"/>
      <c r="ORB105" s="6"/>
      <c r="ORC105" s="6"/>
      <c r="ORD105" s="6"/>
      <c r="ORE105" s="246"/>
      <c r="ORF105" s="251"/>
      <c r="ORG105" s="257"/>
      <c r="ORH105" s="235"/>
      <c r="ORI105" s="235"/>
      <c r="ORJ105" s="235"/>
      <c r="ORK105" s="99"/>
      <c r="ORL105" s="235"/>
      <c r="ORM105" s="235"/>
      <c r="ORN105" s="235"/>
      <c r="ORO105" s="226"/>
      <c r="ORP105" s="248"/>
      <c r="ORQ105" s="253"/>
      <c r="ORR105" s="228"/>
      <c r="ORS105" s="229"/>
      <c r="ORT105" s="99"/>
      <c r="ORU105" s="254"/>
      <c r="ORV105" s="235"/>
      <c r="ORW105" s="231"/>
      <c r="ORX105" s="231"/>
      <c r="ORY105" s="235"/>
      <c r="ORZ105" s="6"/>
      <c r="OSA105" s="6"/>
      <c r="OSB105" s="6"/>
      <c r="OSC105" s="246"/>
      <c r="OSD105" s="251"/>
      <c r="OSE105" s="257"/>
      <c r="OSF105" s="235"/>
      <c r="OSG105" s="235"/>
      <c r="OSH105" s="235"/>
      <c r="OSI105" s="99"/>
      <c r="OSJ105" s="235"/>
      <c r="OSK105" s="235"/>
      <c r="OSL105" s="235"/>
      <c r="OSM105" s="226"/>
      <c r="OSN105" s="248"/>
      <c r="OSO105" s="253"/>
      <c r="OSP105" s="228"/>
      <c r="OSQ105" s="229"/>
      <c r="OSR105" s="99"/>
      <c r="OSS105" s="254"/>
      <c r="OST105" s="235"/>
      <c r="OSU105" s="231"/>
      <c r="OSV105" s="231"/>
      <c r="OSW105" s="235"/>
      <c r="OSX105" s="6"/>
      <c r="OSY105" s="6"/>
      <c r="OSZ105" s="6"/>
      <c r="OTA105" s="246"/>
      <c r="OTB105" s="251"/>
      <c r="OTC105" s="257"/>
      <c r="OTD105" s="235"/>
      <c r="OTE105" s="235"/>
      <c r="OTF105" s="235"/>
      <c r="OTG105" s="99"/>
      <c r="OTH105" s="235"/>
      <c r="OTI105" s="235"/>
      <c r="OTJ105" s="235"/>
      <c r="OTK105" s="226"/>
      <c r="OTL105" s="248"/>
      <c r="OTM105" s="253"/>
      <c r="OTN105" s="228"/>
      <c r="OTO105" s="229"/>
      <c r="OTP105" s="99"/>
      <c r="OTQ105" s="254"/>
      <c r="OTR105" s="235"/>
      <c r="OTS105" s="231"/>
      <c r="OTT105" s="231"/>
      <c r="OTU105" s="235"/>
      <c r="OTV105" s="6"/>
      <c r="OTW105" s="6"/>
      <c r="OTX105" s="6"/>
      <c r="OTY105" s="246"/>
      <c r="OTZ105" s="251"/>
      <c r="OUA105" s="257"/>
      <c r="OUB105" s="235"/>
      <c r="OUC105" s="235"/>
      <c r="OUD105" s="235"/>
      <c r="OUE105" s="99"/>
      <c r="OUF105" s="235"/>
      <c r="OUG105" s="235"/>
      <c r="OUH105" s="235"/>
      <c r="OUI105" s="226"/>
      <c r="OUJ105" s="248"/>
      <c r="OUK105" s="253"/>
      <c r="OUL105" s="228"/>
      <c r="OUM105" s="229"/>
      <c r="OUN105" s="99"/>
      <c r="OUO105" s="254"/>
      <c r="OUP105" s="235"/>
      <c r="OUQ105" s="231"/>
      <c r="OUR105" s="231"/>
      <c r="OUS105" s="235"/>
      <c r="OUT105" s="6"/>
      <c r="OUU105" s="6"/>
      <c r="OUV105" s="6"/>
      <c r="OUW105" s="246"/>
      <c r="OUX105" s="251"/>
      <c r="OUY105" s="257"/>
      <c r="OUZ105" s="235"/>
      <c r="OVA105" s="235"/>
      <c r="OVB105" s="235"/>
      <c r="OVC105" s="99"/>
      <c r="OVD105" s="235"/>
      <c r="OVE105" s="235"/>
      <c r="OVF105" s="235"/>
      <c r="OVG105" s="226"/>
      <c r="OVH105" s="248"/>
      <c r="OVI105" s="253"/>
      <c r="OVJ105" s="228"/>
      <c r="OVK105" s="229"/>
      <c r="OVL105" s="99"/>
      <c r="OVM105" s="254"/>
      <c r="OVN105" s="235"/>
      <c r="OVO105" s="231"/>
      <c r="OVP105" s="231"/>
      <c r="OVQ105" s="235"/>
      <c r="OVR105" s="6"/>
      <c r="OVS105" s="6"/>
      <c r="OVT105" s="6"/>
      <c r="OVU105" s="246"/>
      <c r="OVV105" s="251"/>
      <c r="OVW105" s="257"/>
      <c r="OVX105" s="235"/>
      <c r="OVY105" s="235"/>
      <c r="OVZ105" s="235"/>
      <c r="OWA105" s="99"/>
      <c r="OWB105" s="235"/>
      <c r="OWC105" s="235"/>
      <c r="OWD105" s="235"/>
      <c r="OWE105" s="226"/>
      <c r="OWF105" s="248"/>
      <c r="OWG105" s="253"/>
      <c r="OWH105" s="228"/>
      <c r="OWI105" s="229"/>
      <c r="OWJ105" s="99"/>
      <c r="OWK105" s="254"/>
      <c r="OWL105" s="235"/>
      <c r="OWM105" s="231"/>
      <c r="OWN105" s="231"/>
      <c r="OWO105" s="235"/>
      <c r="OWP105" s="6"/>
      <c r="OWQ105" s="6"/>
      <c r="OWR105" s="6"/>
      <c r="OWS105" s="246"/>
      <c r="OWT105" s="251"/>
      <c r="OWU105" s="257"/>
      <c r="OWV105" s="235"/>
      <c r="OWW105" s="235"/>
      <c r="OWX105" s="235"/>
      <c r="OWY105" s="99"/>
      <c r="OWZ105" s="235"/>
      <c r="OXA105" s="235"/>
      <c r="OXB105" s="235"/>
      <c r="OXC105" s="226"/>
      <c r="OXD105" s="248"/>
      <c r="OXE105" s="253"/>
      <c r="OXF105" s="228"/>
      <c r="OXG105" s="229"/>
      <c r="OXH105" s="99"/>
      <c r="OXI105" s="254"/>
      <c r="OXJ105" s="235"/>
      <c r="OXK105" s="231"/>
      <c r="OXL105" s="231"/>
      <c r="OXM105" s="235"/>
      <c r="OXN105" s="6"/>
      <c r="OXO105" s="6"/>
      <c r="OXP105" s="6"/>
      <c r="OXQ105" s="246"/>
      <c r="OXR105" s="251"/>
      <c r="OXS105" s="257"/>
      <c r="OXT105" s="235"/>
      <c r="OXU105" s="235"/>
      <c r="OXV105" s="235"/>
      <c r="OXW105" s="99"/>
      <c r="OXX105" s="235"/>
      <c r="OXY105" s="235"/>
      <c r="OXZ105" s="235"/>
      <c r="OYA105" s="226"/>
      <c r="OYB105" s="248"/>
      <c r="OYC105" s="253"/>
      <c r="OYD105" s="228"/>
      <c r="OYE105" s="229"/>
      <c r="OYF105" s="99"/>
      <c r="OYG105" s="254"/>
      <c r="OYH105" s="235"/>
      <c r="OYI105" s="231"/>
      <c r="OYJ105" s="231"/>
      <c r="OYK105" s="235"/>
      <c r="OYL105" s="6"/>
      <c r="OYM105" s="6"/>
      <c r="OYN105" s="6"/>
      <c r="OYO105" s="246"/>
      <c r="OYP105" s="251"/>
      <c r="OYQ105" s="257"/>
      <c r="OYR105" s="235"/>
      <c r="OYS105" s="235"/>
      <c r="OYT105" s="235"/>
      <c r="OYU105" s="99"/>
      <c r="OYV105" s="235"/>
      <c r="OYW105" s="235"/>
      <c r="OYX105" s="235"/>
      <c r="OYY105" s="226"/>
      <c r="OYZ105" s="248"/>
      <c r="OZA105" s="253"/>
      <c r="OZB105" s="228"/>
      <c r="OZC105" s="229"/>
      <c r="OZD105" s="99"/>
      <c r="OZE105" s="254"/>
      <c r="OZF105" s="235"/>
      <c r="OZG105" s="231"/>
      <c r="OZH105" s="231"/>
      <c r="OZI105" s="235"/>
      <c r="OZJ105" s="6"/>
      <c r="OZK105" s="6"/>
      <c r="OZL105" s="6"/>
      <c r="OZM105" s="246"/>
      <c r="OZN105" s="251"/>
      <c r="OZO105" s="257"/>
      <c r="OZP105" s="235"/>
      <c r="OZQ105" s="235"/>
      <c r="OZR105" s="235"/>
      <c r="OZS105" s="99"/>
      <c r="OZT105" s="235"/>
      <c r="OZU105" s="235"/>
      <c r="OZV105" s="235"/>
      <c r="OZW105" s="226"/>
      <c r="OZX105" s="248"/>
      <c r="OZY105" s="253"/>
      <c r="OZZ105" s="228"/>
      <c r="PAA105" s="229"/>
      <c r="PAB105" s="99"/>
      <c r="PAC105" s="254"/>
      <c r="PAD105" s="235"/>
      <c r="PAE105" s="231"/>
      <c r="PAF105" s="231"/>
      <c r="PAG105" s="235"/>
      <c r="PAH105" s="6"/>
      <c r="PAI105" s="6"/>
      <c r="PAJ105" s="6"/>
      <c r="PAK105" s="246"/>
      <c r="PAL105" s="251"/>
      <c r="PAM105" s="257"/>
      <c r="PAN105" s="235"/>
      <c r="PAO105" s="235"/>
      <c r="PAP105" s="235"/>
      <c r="PAQ105" s="99"/>
      <c r="PAR105" s="235"/>
      <c r="PAS105" s="235"/>
      <c r="PAT105" s="235"/>
      <c r="PAU105" s="226"/>
      <c r="PAV105" s="248"/>
      <c r="PAW105" s="253"/>
      <c r="PAX105" s="228"/>
      <c r="PAY105" s="229"/>
      <c r="PAZ105" s="99"/>
      <c r="PBA105" s="254"/>
      <c r="PBB105" s="235"/>
      <c r="PBC105" s="231"/>
      <c r="PBD105" s="231"/>
      <c r="PBE105" s="235"/>
      <c r="PBF105" s="6"/>
      <c r="PBG105" s="6"/>
      <c r="PBH105" s="6"/>
      <c r="PBI105" s="246"/>
      <c r="PBJ105" s="251"/>
      <c r="PBK105" s="257"/>
      <c r="PBL105" s="235"/>
      <c r="PBM105" s="235"/>
      <c r="PBN105" s="235"/>
      <c r="PBO105" s="99"/>
      <c r="PBP105" s="235"/>
      <c r="PBQ105" s="235"/>
      <c r="PBR105" s="235"/>
      <c r="PBS105" s="226"/>
      <c r="PBT105" s="248"/>
      <c r="PBU105" s="253"/>
      <c r="PBV105" s="228"/>
      <c r="PBW105" s="229"/>
      <c r="PBX105" s="99"/>
      <c r="PBY105" s="254"/>
      <c r="PBZ105" s="235"/>
      <c r="PCA105" s="231"/>
      <c r="PCB105" s="231"/>
      <c r="PCC105" s="235"/>
      <c r="PCD105" s="6"/>
      <c r="PCE105" s="6"/>
      <c r="PCF105" s="6"/>
      <c r="PCG105" s="246"/>
      <c r="PCH105" s="251"/>
      <c r="PCI105" s="257"/>
      <c r="PCJ105" s="235"/>
      <c r="PCK105" s="235"/>
      <c r="PCL105" s="235"/>
      <c r="PCM105" s="99"/>
      <c r="PCN105" s="235"/>
      <c r="PCO105" s="235"/>
      <c r="PCP105" s="235"/>
      <c r="PCQ105" s="226"/>
      <c r="PCR105" s="248"/>
      <c r="PCS105" s="253"/>
      <c r="PCT105" s="228"/>
      <c r="PCU105" s="229"/>
      <c r="PCV105" s="99"/>
      <c r="PCW105" s="254"/>
      <c r="PCX105" s="235"/>
      <c r="PCY105" s="231"/>
      <c r="PCZ105" s="231"/>
      <c r="PDA105" s="235"/>
      <c r="PDB105" s="6"/>
      <c r="PDC105" s="6"/>
      <c r="PDD105" s="6"/>
      <c r="PDE105" s="246"/>
      <c r="PDF105" s="251"/>
      <c r="PDG105" s="257"/>
      <c r="PDH105" s="235"/>
      <c r="PDI105" s="235"/>
      <c r="PDJ105" s="235"/>
      <c r="PDK105" s="99"/>
      <c r="PDL105" s="235"/>
      <c r="PDM105" s="235"/>
      <c r="PDN105" s="235"/>
      <c r="PDO105" s="226"/>
      <c r="PDP105" s="248"/>
      <c r="PDQ105" s="253"/>
      <c r="PDR105" s="228"/>
      <c r="PDS105" s="229"/>
      <c r="PDT105" s="99"/>
      <c r="PDU105" s="254"/>
      <c r="PDV105" s="235"/>
      <c r="PDW105" s="231"/>
      <c r="PDX105" s="231"/>
      <c r="PDY105" s="235"/>
      <c r="PDZ105" s="6"/>
      <c r="PEA105" s="6"/>
      <c r="PEB105" s="6"/>
      <c r="PEC105" s="246"/>
      <c r="PED105" s="251"/>
      <c r="PEE105" s="257"/>
      <c r="PEF105" s="235"/>
      <c r="PEG105" s="235"/>
      <c r="PEH105" s="235"/>
      <c r="PEI105" s="99"/>
      <c r="PEJ105" s="235"/>
      <c r="PEK105" s="235"/>
      <c r="PEL105" s="235"/>
      <c r="PEM105" s="226"/>
      <c r="PEN105" s="248"/>
      <c r="PEO105" s="253"/>
      <c r="PEP105" s="228"/>
      <c r="PEQ105" s="229"/>
      <c r="PER105" s="99"/>
      <c r="PES105" s="254"/>
      <c r="PET105" s="235"/>
      <c r="PEU105" s="231"/>
      <c r="PEV105" s="231"/>
      <c r="PEW105" s="235"/>
      <c r="PEX105" s="6"/>
      <c r="PEY105" s="6"/>
      <c r="PEZ105" s="6"/>
      <c r="PFA105" s="246"/>
      <c r="PFB105" s="251"/>
      <c r="PFC105" s="257"/>
      <c r="PFD105" s="235"/>
      <c r="PFE105" s="235"/>
      <c r="PFF105" s="235"/>
      <c r="PFG105" s="99"/>
      <c r="PFH105" s="235"/>
      <c r="PFI105" s="235"/>
      <c r="PFJ105" s="235"/>
      <c r="PFK105" s="226"/>
      <c r="PFL105" s="248"/>
      <c r="PFM105" s="253"/>
      <c r="PFN105" s="228"/>
      <c r="PFO105" s="229"/>
      <c r="PFP105" s="99"/>
      <c r="PFQ105" s="254"/>
      <c r="PFR105" s="235"/>
      <c r="PFS105" s="231"/>
      <c r="PFT105" s="231"/>
      <c r="PFU105" s="235"/>
      <c r="PFV105" s="6"/>
      <c r="PFW105" s="6"/>
      <c r="PFX105" s="6"/>
      <c r="PFY105" s="246"/>
      <c r="PFZ105" s="251"/>
      <c r="PGA105" s="257"/>
      <c r="PGB105" s="235"/>
      <c r="PGC105" s="235"/>
      <c r="PGD105" s="235"/>
      <c r="PGE105" s="99"/>
      <c r="PGF105" s="235"/>
      <c r="PGG105" s="235"/>
      <c r="PGH105" s="235"/>
      <c r="PGI105" s="226"/>
      <c r="PGJ105" s="248"/>
      <c r="PGK105" s="253"/>
      <c r="PGL105" s="228"/>
      <c r="PGM105" s="229"/>
      <c r="PGN105" s="99"/>
      <c r="PGO105" s="254"/>
      <c r="PGP105" s="235"/>
      <c r="PGQ105" s="231"/>
      <c r="PGR105" s="231"/>
      <c r="PGS105" s="235"/>
      <c r="PGT105" s="6"/>
      <c r="PGU105" s="6"/>
      <c r="PGV105" s="6"/>
      <c r="PGW105" s="246"/>
      <c r="PGX105" s="251"/>
      <c r="PGY105" s="257"/>
      <c r="PGZ105" s="235"/>
      <c r="PHA105" s="235"/>
      <c r="PHB105" s="235"/>
      <c r="PHC105" s="99"/>
      <c r="PHD105" s="235"/>
      <c r="PHE105" s="235"/>
      <c r="PHF105" s="235"/>
      <c r="PHG105" s="226"/>
      <c r="PHH105" s="248"/>
      <c r="PHI105" s="253"/>
      <c r="PHJ105" s="228"/>
      <c r="PHK105" s="229"/>
      <c r="PHL105" s="99"/>
      <c r="PHM105" s="254"/>
      <c r="PHN105" s="235"/>
      <c r="PHO105" s="231"/>
      <c r="PHP105" s="231"/>
      <c r="PHQ105" s="235"/>
      <c r="PHR105" s="6"/>
      <c r="PHS105" s="6"/>
      <c r="PHT105" s="6"/>
      <c r="PHU105" s="246"/>
      <c r="PHV105" s="251"/>
      <c r="PHW105" s="257"/>
      <c r="PHX105" s="235"/>
      <c r="PHY105" s="235"/>
      <c r="PHZ105" s="235"/>
      <c r="PIA105" s="99"/>
      <c r="PIB105" s="235"/>
      <c r="PIC105" s="235"/>
      <c r="PID105" s="235"/>
      <c r="PIE105" s="226"/>
      <c r="PIF105" s="248"/>
      <c r="PIG105" s="253"/>
      <c r="PIH105" s="228"/>
      <c r="PII105" s="229"/>
      <c r="PIJ105" s="99"/>
      <c r="PIK105" s="254"/>
      <c r="PIL105" s="235"/>
      <c r="PIM105" s="231"/>
      <c r="PIN105" s="231"/>
      <c r="PIO105" s="235"/>
      <c r="PIP105" s="6"/>
      <c r="PIQ105" s="6"/>
      <c r="PIR105" s="6"/>
      <c r="PIS105" s="246"/>
      <c r="PIT105" s="251"/>
      <c r="PIU105" s="257"/>
      <c r="PIV105" s="235"/>
      <c r="PIW105" s="235"/>
      <c r="PIX105" s="235"/>
      <c r="PIY105" s="99"/>
      <c r="PIZ105" s="235"/>
      <c r="PJA105" s="235"/>
      <c r="PJB105" s="235"/>
      <c r="PJC105" s="226"/>
      <c r="PJD105" s="248"/>
      <c r="PJE105" s="253"/>
      <c r="PJF105" s="228"/>
      <c r="PJG105" s="229"/>
      <c r="PJH105" s="99"/>
      <c r="PJI105" s="254"/>
      <c r="PJJ105" s="235"/>
      <c r="PJK105" s="231"/>
      <c r="PJL105" s="231"/>
      <c r="PJM105" s="235"/>
      <c r="PJN105" s="6"/>
      <c r="PJO105" s="6"/>
      <c r="PJP105" s="6"/>
      <c r="PJQ105" s="246"/>
      <c r="PJR105" s="251"/>
      <c r="PJS105" s="257"/>
      <c r="PJT105" s="235"/>
      <c r="PJU105" s="235"/>
      <c r="PJV105" s="235"/>
      <c r="PJW105" s="99"/>
      <c r="PJX105" s="235"/>
      <c r="PJY105" s="235"/>
      <c r="PJZ105" s="235"/>
      <c r="PKA105" s="226"/>
      <c r="PKB105" s="248"/>
      <c r="PKC105" s="253"/>
      <c r="PKD105" s="228"/>
      <c r="PKE105" s="229"/>
      <c r="PKF105" s="99"/>
      <c r="PKG105" s="254"/>
      <c r="PKH105" s="235"/>
      <c r="PKI105" s="231"/>
      <c r="PKJ105" s="231"/>
      <c r="PKK105" s="235"/>
      <c r="PKL105" s="6"/>
      <c r="PKM105" s="6"/>
      <c r="PKN105" s="6"/>
      <c r="PKO105" s="246"/>
      <c r="PKP105" s="251"/>
      <c r="PKQ105" s="257"/>
      <c r="PKR105" s="235"/>
      <c r="PKS105" s="235"/>
      <c r="PKT105" s="235"/>
      <c r="PKU105" s="99"/>
      <c r="PKV105" s="235"/>
      <c r="PKW105" s="235"/>
      <c r="PKX105" s="235"/>
      <c r="PKY105" s="226"/>
      <c r="PKZ105" s="248"/>
      <c r="PLA105" s="253"/>
      <c r="PLB105" s="228"/>
      <c r="PLC105" s="229"/>
      <c r="PLD105" s="99"/>
      <c r="PLE105" s="254"/>
      <c r="PLF105" s="235"/>
      <c r="PLG105" s="231"/>
      <c r="PLH105" s="231"/>
      <c r="PLI105" s="235"/>
      <c r="PLJ105" s="6"/>
      <c r="PLK105" s="6"/>
      <c r="PLL105" s="6"/>
      <c r="PLM105" s="246"/>
      <c r="PLN105" s="251"/>
      <c r="PLO105" s="257"/>
      <c r="PLP105" s="235"/>
      <c r="PLQ105" s="235"/>
      <c r="PLR105" s="235"/>
      <c r="PLS105" s="99"/>
      <c r="PLT105" s="235"/>
      <c r="PLU105" s="235"/>
      <c r="PLV105" s="235"/>
      <c r="PLW105" s="226"/>
      <c r="PLX105" s="248"/>
      <c r="PLY105" s="253"/>
      <c r="PLZ105" s="228"/>
      <c r="PMA105" s="229"/>
      <c r="PMB105" s="99"/>
      <c r="PMC105" s="254"/>
      <c r="PMD105" s="235"/>
      <c r="PME105" s="231"/>
      <c r="PMF105" s="231"/>
      <c r="PMG105" s="235"/>
      <c r="PMH105" s="6"/>
      <c r="PMI105" s="6"/>
      <c r="PMJ105" s="6"/>
      <c r="PMK105" s="246"/>
      <c r="PML105" s="251"/>
      <c r="PMM105" s="257"/>
      <c r="PMN105" s="235"/>
      <c r="PMO105" s="235"/>
      <c r="PMP105" s="235"/>
      <c r="PMQ105" s="99"/>
      <c r="PMR105" s="235"/>
      <c r="PMS105" s="235"/>
      <c r="PMT105" s="235"/>
      <c r="PMU105" s="226"/>
      <c r="PMV105" s="248"/>
      <c r="PMW105" s="253"/>
      <c r="PMX105" s="228"/>
      <c r="PMY105" s="229"/>
      <c r="PMZ105" s="99"/>
      <c r="PNA105" s="254"/>
      <c r="PNB105" s="235"/>
      <c r="PNC105" s="231"/>
      <c r="PND105" s="231"/>
      <c r="PNE105" s="235"/>
      <c r="PNF105" s="6"/>
      <c r="PNG105" s="6"/>
      <c r="PNH105" s="6"/>
      <c r="PNI105" s="246"/>
      <c r="PNJ105" s="251"/>
      <c r="PNK105" s="257"/>
      <c r="PNL105" s="235"/>
      <c r="PNM105" s="235"/>
      <c r="PNN105" s="235"/>
      <c r="PNO105" s="99"/>
      <c r="PNP105" s="235"/>
      <c r="PNQ105" s="235"/>
      <c r="PNR105" s="235"/>
      <c r="PNS105" s="226"/>
      <c r="PNT105" s="248"/>
      <c r="PNU105" s="253"/>
      <c r="PNV105" s="228"/>
      <c r="PNW105" s="229"/>
      <c r="PNX105" s="99"/>
      <c r="PNY105" s="254"/>
      <c r="PNZ105" s="235"/>
      <c r="POA105" s="231"/>
      <c r="POB105" s="231"/>
      <c r="POC105" s="235"/>
      <c r="POD105" s="6"/>
      <c r="POE105" s="6"/>
      <c r="POF105" s="6"/>
      <c r="POG105" s="246"/>
      <c r="POH105" s="251"/>
      <c r="POI105" s="257"/>
      <c r="POJ105" s="235"/>
      <c r="POK105" s="235"/>
      <c r="POL105" s="235"/>
      <c r="POM105" s="99"/>
      <c r="PON105" s="235"/>
      <c r="POO105" s="235"/>
      <c r="POP105" s="235"/>
      <c r="POQ105" s="226"/>
      <c r="POR105" s="248"/>
      <c r="POS105" s="253"/>
      <c r="POT105" s="228"/>
      <c r="POU105" s="229"/>
      <c r="POV105" s="99"/>
      <c r="POW105" s="254"/>
      <c r="POX105" s="235"/>
      <c r="POY105" s="231"/>
      <c r="POZ105" s="231"/>
      <c r="PPA105" s="235"/>
      <c r="PPB105" s="6"/>
      <c r="PPC105" s="6"/>
      <c r="PPD105" s="6"/>
      <c r="PPE105" s="246"/>
      <c r="PPF105" s="251"/>
      <c r="PPG105" s="257"/>
      <c r="PPH105" s="235"/>
      <c r="PPI105" s="235"/>
      <c r="PPJ105" s="235"/>
      <c r="PPK105" s="99"/>
      <c r="PPL105" s="235"/>
      <c r="PPM105" s="235"/>
      <c r="PPN105" s="235"/>
      <c r="PPO105" s="226"/>
      <c r="PPP105" s="248"/>
      <c r="PPQ105" s="253"/>
      <c r="PPR105" s="228"/>
      <c r="PPS105" s="229"/>
      <c r="PPT105" s="99"/>
      <c r="PPU105" s="254"/>
      <c r="PPV105" s="235"/>
      <c r="PPW105" s="231"/>
      <c r="PPX105" s="231"/>
      <c r="PPY105" s="235"/>
      <c r="PPZ105" s="6"/>
      <c r="PQA105" s="6"/>
      <c r="PQB105" s="6"/>
      <c r="PQC105" s="246"/>
      <c r="PQD105" s="251"/>
      <c r="PQE105" s="257"/>
      <c r="PQF105" s="235"/>
      <c r="PQG105" s="235"/>
      <c r="PQH105" s="235"/>
      <c r="PQI105" s="99"/>
      <c r="PQJ105" s="235"/>
      <c r="PQK105" s="235"/>
      <c r="PQL105" s="235"/>
      <c r="PQM105" s="226"/>
      <c r="PQN105" s="248"/>
      <c r="PQO105" s="253"/>
      <c r="PQP105" s="228"/>
      <c r="PQQ105" s="229"/>
      <c r="PQR105" s="99"/>
      <c r="PQS105" s="254"/>
      <c r="PQT105" s="235"/>
      <c r="PQU105" s="231"/>
      <c r="PQV105" s="231"/>
      <c r="PQW105" s="235"/>
      <c r="PQX105" s="6"/>
      <c r="PQY105" s="6"/>
      <c r="PQZ105" s="6"/>
      <c r="PRA105" s="246"/>
      <c r="PRB105" s="251"/>
      <c r="PRC105" s="257"/>
      <c r="PRD105" s="235"/>
      <c r="PRE105" s="235"/>
      <c r="PRF105" s="235"/>
      <c r="PRG105" s="99"/>
      <c r="PRH105" s="235"/>
      <c r="PRI105" s="235"/>
      <c r="PRJ105" s="235"/>
      <c r="PRK105" s="226"/>
      <c r="PRL105" s="248"/>
      <c r="PRM105" s="253"/>
      <c r="PRN105" s="228"/>
      <c r="PRO105" s="229"/>
      <c r="PRP105" s="99"/>
      <c r="PRQ105" s="254"/>
      <c r="PRR105" s="235"/>
      <c r="PRS105" s="231"/>
      <c r="PRT105" s="231"/>
      <c r="PRU105" s="235"/>
      <c r="PRV105" s="6"/>
      <c r="PRW105" s="6"/>
      <c r="PRX105" s="6"/>
      <c r="PRY105" s="246"/>
      <c r="PRZ105" s="251"/>
      <c r="PSA105" s="257"/>
      <c r="PSB105" s="235"/>
      <c r="PSC105" s="235"/>
      <c r="PSD105" s="235"/>
      <c r="PSE105" s="99"/>
      <c r="PSF105" s="235"/>
      <c r="PSG105" s="235"/>
      <c r="PSH105" s="235"/>
      <c r="PSI105" s="226"/>
      <c r="PSJ105" s="248"/>
      <c r="PSK105" s="253"/>
      <c r="PSL105" s="228"/>
      <c r="PSM105" s="229"/>
      <c r="PSN105" s="99"/>
      <c r="PSO105" s="254"/>
      <c r="PSP105" s="235"/>
      <c r="PSQ105" s="231"/>
      <c r="PSR105" s="231"/>
      <c r="PSS105" s="235"/>
      <c r="PST105" s="6"/>
      <c r="PSU105" s="6"/>
      <c r="PSV105" s="6"/>
      <c r="PSW105" s="246"/>
      <c r="PSX105" s="251"/>
      <c r="PSY105" s="257"/>
      <c r="PSZ105" s="235"/>
      <c r="PTA105" s="235"/>
      <c r="PTB105" s="235"/>
      <c r="PTC105" s="99"/>
      <c r="PTD105" s="235"/>
      <c r="PTE105" s="235"/>
      <c r="PTF105" s="235"/>
      <c r="PTG105" s="226"/>
      <c r="PTH105" s="248"/>
      <c r="PTI105" s="253"/>
      <c r="PTJ105" s="228"/>
      <c r="PTK105" s="229"/>
      <c r="PTL105" s="99"/>
      <c r="PTM105" s="254"/>
      <c r="PTN105" s="235"/>
      <c r="PTO105" s="231"/>
      <c r="PTP105" s="231"/>
      <c r="PTQ105" s="235"/>
      <c r="PTR105" s="6"/>
      <c r="PTS105" s="6"/>
      <c r="PTT105" s="6"/>
      <c r="PTU105" s="246"/>
      <c r="PTV105" s="251"/>
      <c r="PTW105" s="257"/>
      <c r="PTX105" s="235"/>
      <c r="PTY105" s="235"/>
      <c r="PTZ105" s="235"/>
      <c r="PUA105" s="99"/>
      <c r="PUB105" s="235"/>
      <c r="PUC105" s="235"/>
      <c r="PUD105" s="235"/>
      <c r="PUE105" s="226"/>
      <c r="PUF105" s="248"/>
      <c r="PUG105" s="253"/>
      <c r="PUH105" s="228"/>
      <c r="PUI105" s="229"/>
      <c r="PUJ105" s="99"/>
      <c r="PUK105" s="254"/>
      <c r="PUL105" s="235"/>
      <c r="PUM105" s="231"/>
      <c r="PUN105" s="231"/>
      <c r="PUO105" s="235"/>
      <c r="PUP105" s="6"/>
      <c r="PUQ105" s="6"/>
      <c r="PUR105" s="6"/>
      <c r="PUS105" s="246"/>
      <c r="PUT105" s="251"/>
      <c r="PUU105" s="257"/>
      <c r="PUV105" s="235"/>
      <c r="PUW105" s="235"/>
      <c r="PUX105" s="235"/>
      <c r="PUY105" s="99"/>
      <c r="PUZ105" s="235"/>
      <c r="PVA105" s="235"/>
      <c r="PVB105" s="235"/>
      <c r="PVC105" s="226"/>
      <c r="PVD105" s="248"/>
      <c r="PVE105" s="253"/>
      <c r="PVF105" s="228"/>
      <c r="PVG105" s="229"/>
      <c r="PVH105" s="99"/>
      <c r="PVI105" s="254"/>
      <c r="PVJ105" s="235"/>
      <c r="PVK105" s="231"/>
      <c r="PVL105" s="231"/>
      <c r="PVM105" s="235"/>
      <c r="PVN105" s="6"/>
      <c r="PVO105" s="6"/>
      <c r="PVP105" s="6"/>
      <c r="PVQ105" s="246"/>
      <c r="PVR105" s="251"/>
      <c r="PVS105" s="257"/>
      <c r="PVT105" s="235"/>
      <c r="PVU105" s="235"/>
      <c r="PVV105" s="235"/>
      <c r="PVW105" s="99"/>
      <c r="PVX105" s="235"/>
      <c r="PVY105" s="235"/>
      <c r="PVZ105" s="235"/>
      <c r="PWA105" s="226"/>
      <c r="PWB105" s="248"/>
      <c r="PWC105" s="253"/>
      <c r="PWD105" s="228"/>
      <c r="PWE105" s="229"/>
      <c r="PWF105" s="99"/>
      <c r="PWG105" s="254"/>
      <c r="PWH105" s="235"/>
      <c r="PWI105" s="231"/>
      <c r="PWJ105" s="231"/>
      <c r="PWK105" s="235"/>
      <c r="PWL105" s="6"/>
      <c r="PWM105" s="6"/>
      <c r="PWN105" s="6"/>
      <c r="PWO105" s="246"/>
      <c r="PWP105" s="251"/>
      <c r="PWQ105" s="257"/>
      <c r="PWR105" s="235"/>
      <c r="PWS105" s="235"/>
      <c r="PWT105" s="235"/>
      <c r="PWU105" s="99"/>
      <c r="PWV105" s="235"/>
      <c r="PWW105" s="235"/>
      <c r="PWX105" s="235"/>
      <c r="PWY105" s="226"/>
      <c r="PWZ105" s="248"/>
      <c r="PXA105" s="253"/>
      <c r="PXB105" s="228"/>
      <c r="PXC105" s="229"/>
      <c r="PXD105" s="99"/>
      <c r="PXE105" s="254"/>
      <c r="PXF105" s="235"/>
      <c r="PXG105" s="231"/>
      <c r="PXH105" s="231"/>
      <c r="PXI105" s="235"/>
      <c r="PXJ105" s="6"/>
      <c r="PXK105" s="6"/>
      <c r="PXL105" s="6"/>
      <c r="PXM105" s="246"/>
      <c r="PXN105" s="251"/>
      <c r="PXO105" s="257"/>
      <c r="PXP105" s="235"/>
      <c r="PXQ105" s="235"/>
      <c r="PXR105" s="235"/>
      <c r="PXS105" s="99"/>
      <c r="PXT105" s="235"/>
      <c r="PXU105" s="235"/>
      <c r="PXV105" s="235"/>
      <c r="PXW105" s="226"/>
      <c r="PXX105" s="248"/>
      <c r="PXY105" s="253"/>
      <c r="PXZ105" s="228"/>
      <c r="PYA105" s="229"/>
      <c r="PYB105" s="99"/>
      <c r="PYC105" s="254"/>
      <c r="PYD105" s="235"/>
      <c r="PYE105" s="231"/>
      <c r="PYF105" s="231"/>
      <c r="PYG105" s="235"/>
      <c r="PYH105" s="6"/>
      <c r="PYI105" s="6"/>
      <c r="PYJ105" s="6"/>
      <c r="PYK105" s="246"/>
      <c r="PYL105" s="251"/>
      <c r="PYM105" s="257"/>
      <c r="PYN105" s="235"/>
      <c r="PYO105" s="235"/>
      <c r="PYP105" s="235"/>
      <c r="PYQ105" s="99"/>
      <c r="PYR105" s="235"/>
      <c r="PYS105" s="235"/>
      <c r="PYT105" s="235"/>
      <c r="PYU105" s="226"/>
      <c r="PYV105" s="248"/>
      <c r="PYW105" s="253"/>
      <c r="PYX105" s="228"/>
      <c r="PYY105" s="229"/>
      <c r="PYZ105" s="99"/>
      <c r="PZA105" s="254"/>
      <c r="PZB105" s="235"/>
      <c r="PZC105" s="231"/>
      <c r="PZD105" s="231"/>
      <c r="PZE105" s="235"/>
      <c r="PZF105" s="6"/>
      <c r="PZG105" s="6"/>
      <c r="PZH105" s="6"/>
      <c r="PZI105" s="246"/>
      <c r="PZJ105" s="251"/>
      <c r="PZK105" s="257"/>
      <c r="PZL105" s="235"/>
      <c r="PZM105" s="235"/>
      <c r="PZN105" s="235"/>
      <c r="PZO105" s="99"/>
      <c r="PZP105" s="235"/>
      <c r="PZQ105" s="235"/>
      <c r="PZR105" s="235"/>
      <c r="PZS105" s="226"/>
      <c r="PZT105" s="248"/>
      <c r="PZU105" s="253"/>
      <c r="PZV105" s="228"/>
      <c r="PZW105" s="229"/>
      <c r="PZX105" s="99"/>
      <c r="PZY105" s="254"/>
      <c r="PZZ105" s="235"/>
      <c r="QAA105" s="231"/>
      <c r="QAB105" s="231"/>
      <c r="QAC105" s="235"/>
      <c r="QAD105" s="6"/>
      <c r="QAE105" s="6"/>
      <c r="QAF105" s="6"/>
      <c r="QAG105" s="246"/>
      <c r="QAH105" s="251"/>
      <c r="QAI105" s="257"/>
      <c r="QAJ105" s="235"/>
      <c r="QAK105" s="235"/>
      <c r="QAL105" s="235"/>
      <c r="QAM105" s="99"/>
      <c r="QAN105" s="235"/>
      <c r="QAO105" s="235"/>
      <c r="QAP105" s="235"/>
      <c r="QAQ105" s="226"/>
      <c r="QAR105" s="248"/>
      <c r="QAS105" s="253"/>
      <c r="QAT105" s="228"/>
      <c r="QAU105" s="229"/>
      <c r="QAV105" s="99"/>
      <c r="QAW105" s="254"/>
      <c r="QAX105" s="235"/>
      <c r="QAY105" s="231"/>
      <c r="QAZ105" s="231"/>
      <c r="QBA105" s="235"/>
      <c r="QBB105" s="6"/>
      <c r="QBC105" s="6"/>
      <c r="QBD105" s="6"/>
      <c r="QBE105" s="246"/>
      <c r="QBF105" s="251"/>
      <c r="QBG105" s="257"/>
      <c r="QBH105" s="235"/>
      <c r="QBI105" s="235"/>
      <c r="QBJ105" s="235"/>
      <c r="QBK105" s="99"/>
      <c r="QBL105" s="235"/>
      <c r="QBM105" s="235"/>
      <c r="QBN105" s="235"/>
      <c r="QBO105" s="226"/>
      <c r="QBP105" s="248"/>
      <c r="QBQ105" s="253"/>
      <c r="QBR105" s="228"/>
      <c r="QBS105" s="229"/>
      <c r="QBT105" s="99"/>
      <c r="QBU105" s="254"/>
      <c r="QBV105" s="235"/>
      <c r="QBW105" s="231"/>
      <c r="QBX105" s="231"/>
      <c r="QBY105" s="235"/>
      <c r="QBZ105" s="6"/>
      <c r="QCA105" s="6"/>
      <c r="QCB105" s="6"/>
      <c r="QCC105" s="246"/>
      <c r="QCD105" s="251"/>
      <c r="QCE105" s="257"/>
      <c r="QCF105" s="235"/>
      <c r="QCG105" s="235"/>
      <c r="QCH105" s="235"/>
      <c r="QCI105" s="99"/>
      <c r="QCJ105" s="235"/>
      <c r="QCK105" s="235"/>
      <c r="QCL105" s="235"/>
      <c r="QCM105" s="226"/>
      <c r="QCN105" s="248"/>
      <c r="QCO105" s="253"/>
      <c r="QCP105" s="228"/>
      <c r="QCQ105" s="229"/>
      <c r="QCR105" s="99"/>
      <c r="QCS105" s="254"/>
      <c r="QCT105" s="235"/>
      <c r="QCU105" s="231"/>
      <c r="QCV105" s="231"/>
      <c r="QCW105" s="235"/>
      <c r="QCX105" s="6"/>
      <c r="QCY105" s="6"/>
      <c r="QCZ105" s="6"/>
      <c r="QDA105" s="246"/>
      <c r="QDB105" s="251"/>
      <c r="QDC105" s="257"/>
      <c r="QDD105" s="235"/>
      <c r="QDE105" s="235"/>
      <c r="QDF105" s="235"/>
      <c r="QDG105" s="99"/>
      <c r="QDH105" s="235"/>
      <c r="QDI105" s="235"/>
      <c r="QDJ105" s="235"/>
      <c r="QDK105" s="226"/>
      <c r="QDL105" s="248"/>
      <c r="QDM105" s="253"/>
      <c r="QDN105" s="228"/>
      <c r="QDO105" s="229"/>
      <c r="QDP105" s="99"/>
      <c r="QDQ105" s="254"/>
      <c r="QDR105" s="235"/>
      <c r="QDS105" s="231"/>
      <c r="QDT105" s="231"/>
      <c r="QDU105" s="235"/>
      <c r="QDV105" s="6"/>
      <c r="QDW105" s="6"/>
      <c r="QDX105" s="6"/>
      <c r="QDY105" s="246"/>
      <c r="QDZ105" s="251"/>
      <c r="QEA105" s="257"/>
      <c r="QEB105" s="235"/>
      <c r="QEC105" s="235"/>
      <c r="QED105" s="235"/>
      <c r="QEE105" s="99"/>
      <c r="QEF105" s="235"/>
      <c r="QEG105" s="235"/>
      <c r="QEH105" s="235"/>
      <c r="QEI105" s="226"/>
      <c r="QEJ105" s="248"/>
      <c r="QEK105" s="253"/>
      <c r="QEL105" s="228"/>
      <c r="QEM105" s="229"/>
      <c r="QEN105" s="99"/>
      <c r="QEO105" s="254"/>
      <c r="QEP105" s="235"/>
      <c r="QEQ105" s="231"/>
      <c r="QER105" s="231"/>
      <c r="QES105" s="235"/>
      <c r="QET105" s="6"/>
      <c r="QEU105" s="6"/>
      <c r="QEV105" s="6"/>
      <c r="QEW105" s="246"/>
      <c r="QEX105" s="251"/>
      <c r="QEY105" s="257"/>
      <c r="QEZ105" s="235"/>
      <c r="QFA105" s="235"/>
      <c r="QFB105" s="235"/>
      <c r="QFC105" s="99"/>
      <c r="QFD105" s="235"/>
      <c r="QFE105" s="235"/>
      <c r="QFF105" s="235"/>
      <c r="QFG105" s="226"/>
      <c r="QFH105" s="248"/>
      <c r="QFI105" s="253"/>
      <c r="QFJ105" s="228"/>
      <c r="QFK105" s="229"/>
      <c r="QFL105" s="99"/>
      <c r="QFM105" s="254"/>
      <c r="QFN105" s="235"/>
      <c r="QFO105" s="231"/>
      <c r="QFP105" s="231"/>
      <c r="QFQ105" s="235"/>
      <c r="QFR105" s="6"/>
      <c r="QFS105" s="6"/>
      <c r="QFT105" s="6"/>
      <c r="QFU105" s="246"/>
      <c r="QFV105" s="251"/>
      <c r="QFW105" s="257"/>
      <c r="QFX105" s="235"/>
      <c r="QFY105" s="235"/>
      <c r="QFZ105" s="235"/>
      <c r="QGA105" s="99"/>
      <c r="QGB105" s="235"/>
      <c r="QGC105" s="235"/>
      <c r="QGD105" s="235"/>
      <c r="QGE105" s="226"/>
      <c r="QGF105" s="248"/>
      <c r="QGG105" s="253"/>
      <c r="QGH105" s="228"/>
      <c r="QGI105" s="229"/>
      <c r="QGJ105" s="99"/>
      <c r="QGK105" s="254"/>
      <c r="QGL105" s="235"/>
      <c r="QGM105" s="231"/>
      <c r="QGN105" s="231"/>
      <c r="QGO105" s="235"/>
      <c r="QGP105" s="6"/>
      <c r="QGQ105" s="6"/>
      <c r="QGR105" s="6"/>
      <c r="QGS105" s="246"/>
      <c r="QGT105" s="251"/>
      <c r="QGU105" s="257"/>
      <c r="QGV105" s="235"/>
      <c r="QGW105" s="235"/>
      <c r="QGX105" s="235"/>
      <c r="QGY105" s="99"/>
      <c r="QGZ105" s="235"/>
      <c r="QHA105" s="235"/>
      <c r="QHB105" s="235"/>
      <c r="QHC105" s="226"/>
      <c r="QHD105" s="248"/>
      <c r="QHE105" s="253"/>
      <c r="QHF105" s="228"/>
      <c r="QHG105" s="229"/>
      <c r="QHH105" s="99"/>
      <c r="QHI105" s="254"/>
      <c r="QHJ105" s="235"/>
      <c r="QHK105" s="231"/>
      <c r="QHL105" s="231"/>
      <c r="QHM105" s="235"/>
      <c r="QHN105" s="6"/>
      <c r="QHO105" s="6"/>
      <c r="QHP105" s="6"/>
      <c r="QHQ105" s="246"/>
      <c r="QHR105" s="251"/>
      <c r="QHS105" s="257"/>
      <c r="QHT105" s="235"/>
      <c r="QHU105" s="235"/>
      <c r="QHV105" s="235"/>
      <c r="QHW105" s="99"/>
      <c r="QHX105" s="235"/>
      <c r="QHY105" s="235"/>
      <c r="QHZ105" s="235"/>
      <c r="QIA105" s="226"/>
      <c r="QIB105" s="248"/>
      <c r="QIC105" s="253"/>
      <c r="QID105" s="228"/>
      <c r="QIE105" s="229"/>
      <c r="QIF105" s="99"/>
      <c r="QIG105" s="254"/>
      <c r="QIH105" s="235"/>
      <c r="QII105" s="231"/>
      <c r="QIJ105" s="231"/>
      <c r="QIK105" s="235"/>
      <c r="QIL105" s="6"/>
      <c r="QIM105" s="6"/>
      <c r="QIN105" s="6"/>
      <c r="QIO105" s="246"/>
      <c r="QIP105" s="251"/>
      <c r="QIQ105" s="257"/>
      <c r="QIR105" s="235"/>
      <c r="QIS105" s="235"/>
      <c r="QIT105" s="235"/>
      <c r="QIU105" s="99"/>
      <c r="QIV105" s="235"/>
      <c r="QIW105" s="235"/>
      <c r="QIX105" s="235"/>
      <c r="QIY105" s="226"/>
      <c r="QIZ105" s="248"/>
      <c r="QJA105" s="253"/>
      <c r="QJB105" s="228"/>
      <c r="QJC105" s="229"/>
      <c r="QJD105" s="99"/>
      <c r="QJE105" s="254"/>
      <c r="QJF105" s="235"/>
      <c r="QJG105" s="231"/>
      <c r="QJH105" s="231"/>
      <c r="QJI105" s="235"/>
      <c r="QJJ105" s="6"/>
      <c r="QJK105" s="6"/>
      <c r="QJL105" s="6"/>
      <c r="QJM105" s="246"/>
      <c r="QJN105" s="251"/>
      <c r="QJO105" s="257"/>
      <c r="QJP105" s="235"/>
      <c r="QJQ105" s="235"/>
      <c r="QJR105" s="235"/>
      <c r="QJS105" s="99"/>
      <c r="QJT105" s="235"/>
      <c r="QJU105" s="235"/>
      <c r="QJV105" s="235"/>
      <c r="QJW105" s="226"/>
      <c r="QJX105" s="248"/>
      <c r="QJY105" s="253"/>
      <c r="QJZ105" s="228"/>
      <c r="QKA105" s="229"/>
      <c r="QKB105" s="99"/>
      <c r="QKC105" s="254"/>
      <c r="QKD105" s="235"/>
      <c r="QKE105" s="231"/>
      <c r="QKF105" s="231"/>
      <c r="QKG105" s="235"/>
      <c r="QKH105" s="6"/>
      <c r="QKI105" s="6"/>
      <c r="QKJ105" s="6"/>
      <c r="QKK105" s="246"/>
      <c r="QKL105" s="251"/>
      <c r="QKM105" s="257"/>
      <c r="QKN105" s="235"/>
      <c r="QKO105" s="235"/>
      <c r="QKP105" s="235"/>
      <c r="QKQ105" s="99"/>
      <c r="QKR105" s="235"/>
      <c r="QKS105" s="235"/>
      <c r="QKT105" s="235"/>
      <c r="QKU105" s="226"/>
      <c r="QKV105" s="248"/>
      <c r="QKW105" s="253"/>
      <c r="QKX105" s="228"/>
      <c r="QKY105" s="229"/>
      <c r="QKZ105" s="99"/>
      <c r="QLA105" s="254"/>
      <c r="QLB105" s="235"/>
      <c r="QLC105" s="231"/>
      <c r="QLD105" s="231"/>
      <c r="QLE105" s="235"/>
      <c r="QLF105" s="6"/>
      <c r="QLG105" s="6"/>
      <c r="QLH105" s="6"/>
      <c r="QLI105" s="246"/>
      <c r="QLJ105" s="251"/>
      <c r="QLK105" s="257"/>
      <c r="QLL105" s="235"/>
      <c r="QLM105" s="235"/>
      <c r="QLN105" s="235"/>
      <c r="QLO105" s="99"/>
      <c r="QLP105" s="235"/>
      <c r="QLQ105" s="235"/>
      <c r="QLR105" s="235"/>
      <c r="QLS105" s="226"/>
      <c r="QLT105" s="248"/>
      <c r="QLU105" s="253"/>
      <c r="QLV105" s="228"/>
      <c r="QLW105" s="229"/>
      <c r="QLX105" s="99"/>
      <c r="QLY105" s="254"/>
      <c r="QLZ105" s="235"/>
      <c r="QMA105" s="231"/>
      <c r="QMB105" s="231"/>
      <c r="QMC105" s="235"/>
      <c r="QMD105" s="6"/>
      <c r="QME105" s="6"/>
      <c r="QMF105" s="6"/>
      <c r="QMG105" s="246"/>
      <c r="QMH105" s="251"/>
      <c r="QMI105" s="257"/>
      <c r="QMJ105" s="235"/>
      <c r="QMK105" s="235"/>
      <c r="QML105" s="235"/>
      <c r="QMM105" s="99"/>
      <c r="QMN105" s="235"/>
      <c r="QMO105" s="235"/>
      <c r="QMP105" s="235"/>
      <c r="QMQ105" s="226"/>
      <c r="QMR105" s="248"/>
      <c r="QMS105" s="253"/>
      <c r="QMT105" s="228"/>
      <c r="QMU105" s="229"/>
      <c r="QMV105" s="99"/>
      <c r="QMW105" s="254"/>
      <c r="QMX105" s="235"/>
      <c r="QMY105" s="231"/>
      <c r="QMZ105" s="231"/>
      <c r="QNA105" s="235"/>
      <c r="QNB105" s="6"/>
      <c r="QNC105" s="6"/>
      <c r="QND105" s="6"/>
      <c r="QNE105" s="246"/>
      <c r="QNF105" s="251"/>
      <c r="QNG105" s="257"/>
      <c r="QNH105" s="235"/>
      <c r="QNI105" s="235"/>
      <c r="QNJ105" s="235"/>
      <c r="QNK105" s="99"/>
      <c r="QNL105" s="235"/>
      <c r="QNM105" s="235"/>
      <c r="QNN105" s="235"/>
      <c r="QNO105" s="226"/>
      <c r="QNP105" s="248"/>
      <c r="QNQ105" s="253"/>
      <c r="QNR105" s="228"/>
      <c r="QNS105" s="229"/>
      <c r="QNT105" s="99"/>
      <c r="QNU105" s="254"/>
      <c r="QNV105" s="235"/>
      <c r="QNW105" s="231"/>
      <c r="QNX105" s="231"/>
      <c r="QNY105" s="235"/>
      <c r="QNZ105" s="6"/>
      <c r="QOA105" s="6"/>
      <c r="QOB105" s="6"/>
      <c r="QOC105" s="246"/>
      <c r="QOD105" s="251"/>
      <c r="QOE105" s="257"/>
      <c r="QOF105" s="235"/>
      <c r="QOG105" s="235"/>
      <c r="QOH105" s="235"/>
      <c r="QOI105" s="99"/>
      <c r="QOJ105" s="235"/>
      <c r="QOK105" s="235"/>
      <c r="QOL105" s="235"/>
      <c r="QOM105" s="226"/>
      <c r="QON105" s="248"/>
      <c r="QOO105" s="253"/>
      <c r="QOP105" s="228"/>
      <c r="QOQ105" s="229"/>
      <c r="QOR105" s="99"/>
      <c r="QOS105" s="254"/>
      <c r="QOT105" s="235"/>
      <c r="QOU105" s="231"/>
      <c r="QOV105" s="231"/>
      <c r="QOW105" s="235"/>
      <c r="QOX105" s="6"/>
      <c r="QOY105" s="6"/>
      <c r="QOZ105" s="6"/>
      <c r="QPA105" s="246"/>
      <c r="QPB105" s="251"/>
      <c r="QPC105" s="257"/>
      <c r="QPD105" s="235"/>
      <c r="QPE105" s="235"/>
      <c r="QPF105" s="235"/>
      <c r="QPG105" s="99"/>
      <c r="QPH105" s="235"/>
      <c r="QPI105" s="235"/>
      <c r="QPJ105" s="235"/>
      <c r="QPK105" s="226"/>
      <c r="QPL105" s="248"/>
      <c r="QPM105" s="253"/>
      <c r="QPN105" s="228"/>
      <c r="QPO105" s="229"/>
      <c r="QPP105" s="99"/>
      <c r="QPQ105" s="254"/>
      <c r="QPR105" s="235"/>
      <c r="QPS105" s="231"/>
      <c r="QPT105" s="231"/>
      <c r="QPU105" s="235"/>
      <c r="QPV105" s="6"/>
      <c r="QPW105" s="6"/>
      <c r="QPX105" s="6"/>
      <c r="QPY105" s="246"/>
      <c r="QPZ105" s="251"/>
      <c r="QQA105" s="257"/>
      <c r="QQB105" s="235"/>
      <c r="QQC105" s="235"/>
      <c r="QQD105" s="235"/>
      <c r="QQE105" s="99"/>
      <c r="QQF105" s="235"/>
      <c r="QQG105" s="235"/>
      <c r="QQH105" s="235"/>
      <c r="QQI105" s="226"/>
      <c r="QQJ105" s="248"/>
      <c r="QQK105" s="253"/>
      <c r="QQL105" s="228"/>
      <c r="QQM105" s="229"/>
      <c r="QQN105" s="99"/>
      <c r="QQO105" s="254"/>
      <c r="QQP105" s="235"/>
      <c r="QQQ105" s="231"/>
      <c r="QQR105" s="231"/>
      <c r="QQS105" s="235"/>
      <c r="QQT105" s="6"/>
      <c r="QQU105" s="6"/>
      <c r="QQV105" s="6"/>
      <c r="QQW105" s="246"/>
      <c r="QQX105" s="251"/>
      <c r="QQY105" s="257"/>
      <c r="QQZ105" s="235"/>
      <c r="QRA105" s="235"/>
      <c r="QRB105" s="235"/>
      <c r="QRC105" s="99"/>
      <c r="QRD105" s="235"/>
      <c r="QRE105" s="235"/>
      <c r="QRF105" s="235"/>
      <c r="QRG105" s="226"/>
      <c r="QRH105" s="248"/>
      <c r="QRI105" s="253"/>
      <c r="QRJ105" s="228"/>
      <c r="QRK105" s="229"/>
      <c r="QRL105" s="99"/>
      <c r="QRM105" s="254"/>
      <c r="QRN105" s="235"/>
      <c r="QRO105" s="231"/>
      <c r="QRP105" s="231"/>
      <c r="QRQ105" s="235"/>
      <c r="QRR105" s="6"/>
      <c r="QRS105" s="6"/>
      <c r="QRT105" s="6"/>
      <c r="QRU105" s="246"/>
      <c r="QRV105" s="251"/>
      <c r="QRW105" s="257"/>
      <c r="QRX105" s="235"/>
      <c r="QRY105" s="235"/>
      <c r="QRZ105" s="235"/>
      <c r="QSA105" s="99"/>
      <c r="QSB105" s="235"/>
      <c r="QSC105" s="235"/>
      <c r="QSD105" s="235"/>
      <c r="QSE105" s="226"/>
      <c r="QSF105" s="248"/>
      <c r="QSG105" s="253"/>
      <c r="QSH105" s="228"/>
      <c r="QSI105" s="229"/>
      <c r="QSJ105" s="99"/>
      <c r="QSK105" s="254"/>
      <c r="QSL105" s="235"/>
      <c r="QSM105" s="231"/>
      <c r="QSN105" s="231"/>
      <c r="QSO105" s="235"/>
      <c r="QSP105" s="6"/>
      <c r="QSQ105" s="6"/>
      <c r="QSR105" s="6"/>
      <c r="QSS105" s="246"/>
      <c r="QST105" s="251"/>
      <c r="QSU105" s="257"/>
      <c r="QSV105" s="235"/>
      <c r="QSW105" s="235"/>
      <c r="QSX105" s="235"/>
      <c r="QSY105" s="99"/>
      <c r="QSZ105" s="235"/>
      <c r="QTA105" s="235"/>
      <c r="QTB105" s="235"/>
      <c r="QTC105" s="226"/>
      <c r="QTD105" s="248"/>
      <c r="QTE105" s="253"/>
      <c r="QTF105" s="228"/>
      <c r="QTG105" s="229"/>
      <c r="QTH105" s="99"/>
      <c r="QTI105" s="254"/>
      <c r="QTJ105" s="235"/>
      <c r="QTK105" s="231"/>
      <c r="QTL105" s="231"/>
      <c r="QTM105" s="235"/>
      <c r="QTN105" s="6"/>
      <c r="QTO105" s="6"/>
      <c r="QTP105" s="6"/>
      <c r="QTQ105" s="246"/>
      <c r="QTR105" s="251"/>
      <c r="QTS105" s="257"/>
      <c r="QTT105" s="235"/>
      <c r="QTU105" s="235"/>
      <c r="QTV105" s="235"/>
      <c r="QTW105" s="99"/>
      <c r="QTX105" s="235"/>
      <c r="QTY105" s="235"/>
      <c r="QTZ105" s="235"/>
      <c r="QUA105" s="226"/>
      <c r="QUB105" s="248"/>
      <c r="QUC105" s="253"/>
      <c r="QUD105" s="228"/>
      <c r="QUE105" s="229"/>
      <c r="QUF105" s="99"/>
      <c r="QUG105" s="254"/>
      <c r="QUH105" s="235"/>
      <c r="QUI105" s="231"/>
      <c r="QUJ105" s="231"/>
      <c r="QUK105" s="235"/>
      <c r="QUL105" s="6"/>
      <c r="QUM105" s="6"/>
      <c r="QUN105" s="6"/>
      <c r="QUO105" s="246"/>
      <c r="QUP105" s="251"/>
      <c r="QUQ105" s="257"/>
      <c r="QUR105" s="235"/>
      <c r="QUS105" s="235"/>
      <c r="QUT105" s="235"/>
      <c r="QUU105" s="99"/>
      <c r="QUV105" s="235"/>
      <c r="QUW105" s="235"/>
      <c r="QUX105" s="235"/>
      <c r="QUY105" s="226"/>
      <c r="QUZ105" s="248"/>
      <c r="QVA105" s="253"/>
      <c r="QVB105" s="228"/>
      <c r="QVC105" s="229"/>
      <c r="QVD105" s="99"/>
      <c r="QVE105" s="254"/>
      <c r="QVF105" s="235"/>
      <c r="QVG105" s="231"/>
      <c r="QVH105" s="231"/>
      <c r="QVI105" s="235"/>
      <c r="QVJ105" s="6"/>
      <c r="QVK105" s="6"/>
      <c r="QVL105" s="6"/>
      <c r="QVM105" s="246"/>
      <c r="QVN105" s="251"/>
      <c r="QVO105" s="257"/>
      <c r="QVP105" s="235"/>
      <c r="QVQ105" s="235"/>
      <c r="QVR105" s="235"/>
      <c r="QVS105" s="99"/>
      <c r="QVT105" s="235"/>
      <c r="QVU105" s="235"/>
      <c r="QVV105" s="235"/>
      <c r="QVW105" s="226"/>
      <c r="QVX105" s="248"/>
      <c r="QVY105" s="253"/>
      <c r="QVZ105" s="228"/>
      <c r="QWA105" s="229"/>
      <c r="QWB105" s="99"/>
      <c r="QWC105" s="254"/>
      <c r="QWD105" s="235"/>
      <c r="QWE105" s="231"/>
      <c r="QWF105" s="231"/>
      <c r="QWG105" s="235"/>
      <c r="QWH105" s="6"/>
      <c r="QWI105" s="6"/>
      <c r="QWJ105" s="6"/>
      <c r="QWK105" s="246"/>
      <c r="QWL105" s="251"/>
      <c r="QWM105" s="257"/>
      <c r="QWN105" s="235"/>
      <c r="QWO105" s="235"/>
      <c r="QWP105" s="235"/>
      <c r="QWQ105" s="99"/>
      <c r="QWR105" s="235"/>
      <c r="QWS105" s="235"/>
      <c r="QWT105" s="235"/>
      <c r="QWU105" s="226"/>
      <c r="QWV105" s="248"/>
      <c r="QWW105" s="253"/>
      <c r="QWX105" s="228"/>
      <c r="QWY105" s="229"/>
      <c r="QWZ105" s="99"/>
      <c r="QXA105" s="254"/>
      <c r="QXB105" s="235"/>
      <c r="QXC105" s="231"/>
      <c r="QXD105" s="231"/>
      <c r="QXE105" s="235"/>
      <c r="QXF105" s="6"/>
      <c r="QXG105" s="6"/>
      <c r="QXH105" s="6"/>
      <c r="QXI105" s="246"/>
      <c r="QXJ105" s="251"/>
      <c r="QXK105" s="257"/>
      <c r="QXL105" s="235"/>
      <c r="QXM105" s="235"/>
      <c r="QXN105" s="235"/>
      <c r="QXO105" s="99"/>
      <c r="QXP105" s="235"/>
      <c r="QXQ105" s="235"/>
      <c r="QXR105" s="235"/>
      <c r="QXS105" s="226"/>
      <c r="QXT105" s="248"/>
      <c r="QXU105" s="253"/>
      <c r="QXV105" s="228"/>
      <c r="QXW105" s="229"/>
      <c r="QXX105" s="99"/>
      <c r="QXY105" s="254"/>
      <c r="QXZ105" s="235"/>
      <c r="QYA105" s="231"/>
      <c r="QYB105" s="231"/>
      <c r="QYC105" s="235"/>
      <c r="QYD105" s="6"/>
      <c r="QYE105" s="6"/>
      <c r="QYF105" s="6"/>
      <c r="QYG105" s="246"/>
      <c r="QYH105" s="251"/>
      <c r="QYI105" s="257"/>
      <c r="QYJ105" s="235"/>
      <c r="QYK105" s="235"/>
      <c r="QYL105" s="235"/>
      <c r="QYM105" s="99"/>
      <c r="QYN105" s="235"/>
      <c r="QYO105" s="235"/>
      <c r="QYP105" s="235"/>
      <c r="QYQ105" s="226"/>
      <c r="QYR105" s="248"/>
      <c r="QYS105" s="253"/>
      <c r="QYT105" s="228"/>
      <c r="QYU105" s="229"/>
      <c r="QYV105" s="99"/>
      <c r="QYW105" s="254"/>
      <c r="QYX105" s="235"/>
      <c r="QYY105" s="231"/>
      <c r="QYZ105" s="231"/>
      <c r="QZA105" s="235"/>
      <c r="QZB105" s="6"/>
      <c r="QZC105" s="6"/>
      <c r="QZD105" s="6"/>
      <c r="QZE105" s="246"/>
      <c r="QZF105" s="251"/>
      <c r="QZG105" s="257"/>
      <c r="QZH105" s="235"/>
      <c r="QZI105" s="235"/>
      <c r="QZJ105" s="235"/>
      <c r="QZK105" s="99"/>
      <c r="QZL105" s="235"/>
      <c r="QZM105" s="235"/>
      <c r="QZN105" s="235"/>
      <c r="QZO105" s="226"/>
      <c r="QZP105" s="248"/>
      <c r="QZQ105" s="253"/>
      <c r="QZR105" s="228"/>
      <c r="QZS105" s="229"/>
      <c r="QZT105" s="99"/>
      <c r="QZU105" s="254"/>
      <c r="QZV105" s="235"/>
      <c r="QZW105" s="231"/>
      <c r="QZX105" s="231"/>
      <c r="QZY105" s="235"/>
      <c r="QZZ105" s="6"/>
      <c r="RAA105" s="6"/>
      <c r="RAB105" s="6"/>
      <c r="RAC105" s="246"/>
      <c r="RAD105" s="251"/>
      <c r="RAE105" s="257"/>
      <c r="RAF105" s="235"/>
      <c r="RAG105" s="235"/>
      <c r="RAH105" s="235"/>
      <c r="RAI105" s="99"/>
      <c r="RAJ105" s="235"/>
      <c r="RAK105" s="235"/>
      <c r="RAL105" s="235"/>
      <c r="RAM105" s="226"/>
      <c r="RAN105" s="248"/>
      <c r="RAO105" s="253"/>
      <c r="RAP105" s="228"/>
      <c r="RAQ105" s="229"/>
      <c r="RAR105" s="99"/>
      <c r="RAS105" s="254"/>
      <c r="RAT105" s="235"/>
      <c r="RAU105" s="231"/>
      <c r="RAV105" s="231"/>
      <c r="RAW105" s="235"/>
      <c r="RAX105" s="6"/>
      <c r="RAY105" s="6"/>
      <c r="RAZ105" s="6"/>
      <c r="RBA105" s="246"/>
      <c r="RBB105" s="251"/>
      <c r="RBC105" s="257"/>
      <c r="RBD105" s="235"/>
      <c r="RBE105" s="235"/>
      <c r="RBF105" s="235"/>
      <c r="RBG105" s="99"/>
      <c r="RBH105" s="235"/>
      <c r="RBI105" s="235"/>
      <c r="RBJ105" s="235"/>
      <c r="RBK105" s="226"/>
      <c r="RBL105" s="248"/>
      <c r="RBM105" s="253"/>
      <c r="RBN105" s="228"/>
      <c r="RBO105" s="229"/>
      <c r="RBP105" s="99"/>
      <c r="RBQ105" s="254"/>
      <c r="RBR105" s="235"/>
      <c r="RBS105" s="231"/>
      <c r="RBT105" s="231"/>
      <c r="RBU105" s="235"/>
      <c r="RBV105" s="6"/>
      <c r="RBW105" s="6"/>
      <c r="RBX105" s="6"/>
      <c r="RBY105" s="246"/>
      <c r="RBZ105" s="251"/>
      <c r="RCA105" s="257"/>
      <c r="RCB105" s="235"/>
      <c r="RCC105" s="235"/>
      <c r="RCD105" s="235"/>
      <c r="RCE105" s="99"/>
      <c r="RCF105" s="235"/>
      <c r="RCG105" s="235"/>
      <c r="RCH105" s="235"/>
      <c r="RCI105" s="226"/>
      <c r="RCJ105" s="248"/>
      <c r="RCK105" s="253"/>
      <c r="RCL105" s="228"/>
      <c r="RCM105" s="229"/>
      <c r="RCN105" s="99"/>
      <c r="RCO105" s="254"/>
      <c r="RCP105" s="235"/>
      <c r="RCQ105" s="231"/>
      <c r="RCR105" s="231"/>
      <c r="RCS105" s="235"/>
      <c r="RCT105" s="6"/>
      <c r="RCU105" s="6"/>
      <c r="RCV105" s="6"/>
      <c r="RCW105" s="246"/>
      <c r="RCX105" s="251"/>
      <c r="RCY105" s="257"/>
      <c r="RCZ105" s="235"/>
      <c r="RDA105" s="235"/>
      <c r="RDB105" s="235"/>
      <c r="RDC105" s="99"/>
      <c r="RDD105" s="235"/>
      <c r="RDE105" s="235"/>
      <c r="RDF105" s="235"/>
      <c r="RDG105" s="226"/>
      <c r="RDH105" s="248"/>
      <c r="RDI105" s="253"/>
      <c r="RDJ105" s="228"/>
      <c r="RDK105" s="229"/>
      <c r="RDL105" s="99"/>
      <c r="RDM105" s="254"/>
      <c r="RDN105" s="235"/>
      <c r="RDO105" s="231"/>
      <c r="RDP105" s="231"/>
      <c r="RDQ105" s="235"/>
      <c r="RDR105" s="6"/>
      <c r="RDS105" s="6"/>
      <c r="RDT105" s="6"/>
      <c r="RDU105" s="246"/>
      <c r="RDV105" s="251"/>
      <c r="RDW105" s="257"/>
      <c r="RDX105" s="235"/>
      <c r="RDY105" s="235"/>
      <c r="RDZ105" s="235"/>
      <c r="REA105" s="99"/>
      <c r="REB105" s="235"/>
      <c r="REC105" s="235"/>
      <c r="RED105" s="235"/>
      <c r="REE105" s="226"/>
      <c r="REF105" s="248"/>
      <c r="REG105" s="253"/>
      <c r="REH105" s="228"/>
      <c r="REI105" s="229"/>
      <c r="REJ105" s="99"/>
      <c r="REK105" s="254"/>
      <c r="REL105" s="235"/>
      <c r="REM105" s="231"/>
      <c r="REN105" s="231"/>
      <c r="REO105" s="235"/>
      <c r="REP105" s="6"/>
      <c r="REQ105" s="6"/>
      <c r="RER105" s="6"/>
      <c r="RES105" s="246"/>
      <c r="RET105" s="251"/>
      <c r="REU105" s="257"/>
      <c r="REV105" s="235"/>
      <c r="REW105" s="235"/>
      <c r="REX105" s="235"/>
      <c r="REY105" s="99"/>
      <c r="REZ105" s="235"/>
      <c r="RFA105" s="235"/>
      <c r="RFB105" s="235"/>
      <c r="RFC105" s="226"/>
      <c r="RFD105" s="248"/>
      <c r="RFE105" s="253"/>
      <c r="RFF105" s="228"/>
      <c r="RFG105" s="229"/>
      <c r="RFH105" s="99"/>
      <c r="RFI105" s="254"/>
      <c r="RFJ105" s="235"/>
      <c r="RFK105" s="231"/>
      <c r="RFL105" s="231"/>
      <c r="RFM105" s="235"/>
      <c r="RFN105" s="6"/>
      <c r="RFO105" s="6"/>
      <c r="RFP105" s="6"/>
      <c r="RFQ105" s="246"/>
      <c r="RFR105" s="251"/>
      <c r="RFS105" s="257"/>
      <c r="RFT105" s="235"/>
      <c r="RFU105" s="235"/>
      <c r="RFV105" s="235"/>
      <c r="RFW105" s="99"/>
      <c r="RFX105" s="235"/>
      <c r="RFY105" s="235"/>
      <c r="RFZ105" s="235"/>
      <c r="RGA105" s="226"/>
      <c r="RGB105" s="248"/>
      <c r="RGC105" s="253"/>
      <c r="RGD105" s="228"/>
      <c r="RGE105" s="229"/>
      <c r="RGF105" s="99"/>
      <c r="RGG105" s="254"/>
      <c r="RGH105" s="235"/>
      <c r="RGI105" s="231"/>
      <c r="RGJ105" s="231"/>
      <c r="RGK105" s="235"/>
      <c r="RGL105" s="6"/>
      <c r="RGM105" s="6"/>
      <c r="RGN105" s="6"/>
      <c r="RGO105" s="246"/>
      <c r="RGP105" s="251"/>
      <c r="RGQ105" s="257"/>
      <c r="RGR105" s="235"/>
      <c r="RGS105" s="235"/>
      <c r="RGT105" s="235"/>
      <c r="RGU105" s="99"/>
      <c r="RGV105" s="235"/>
      <c r="RGW105" s="235"/>
      <c r="RGX105" s="235"/>
      <c r="RGY105" s="226"/>
      <c r="RGZ105" s="248"/>
      <c r="RHA105" s="253"/>
      <c r="RHB105" s="228"/>
      <c r="RHC105" s="229"/>
      <c r="RHD105" s="99"/>
      <c r="RHE105" s="254"/>
      <c r="RHF105" s="235"/>
      <c r="RHG105" s="231"/>
      <c r="RHH105" s="231"/>
      <c r="RHI105" s="235"/>
      <c r="RHJ105" s="6"/>
      <c r="RHK105" s="6"/>
      <c r="RHL105" s="6"/>
      <c r="RHM105" s="246"/>
      <c r="RHN105" s="251"/>
      <c r="RHO105" s="257"/>
      <c r="RHP105" s="235"/>
      <c r="RHQ105" s="235"/>
      <c r="RHR105" s="235"/>
      <c r="RHS105" s="99"/>
      <c r="RHT105" s="235"/>
      <c r="RHU105" s="235"/>
      <c r="RHV105" s="235"/>
      <c r="RHW105" s="226"/>
      <c r="RHX105" s="248"/>
      <c r="RHY105" s="253"/>
      <c r="RHZ105" s="228"/>
      <c r="RIA105" s="229"/>
      <c r="RIB105" s="99"/>
      <c r="RIC105" s="254"/>
      <c r="RID105" s="235"/>
      <c r="RIE105" s="231"/>
      <c r="RIF105" s="231"/>
      <c r="RIG105" s="235"/>
      <c r="RIH105" s="6"/>
      <c r="RII105" s="6"/>
      <c r="RIJ105" s="6"/>
      <c r="RIK105" s="246"/>
      <c r="RIL105" s="251"/>
      <c r="RIM105" s="257"/>
      <c r="RIN105" s="235"/>
      <c r="RIO105" s="235"/>
      <c r="RIP105" s="235"/>
      <c r="RIQ105" s="99"/>
      <c r="RIR105" s="235"/>
      <c r="RIS105" s="235"/>
      <c r="RIT105" s="235"/>
      <c r="RIU105" s="226"/>
      <c r="RIV105" s="248"/>
      <c r="RIW105" s="253"/>
      <c r="RIX105" s="228"/>
      <c r="RIY105" s="229"/>
      <c r="RIZ105" s="99"/>
      <c r="RJA105" s="254"/>
      <c r="RJB105" s="235"/>
      <c r="RJC105" s="231"/>
      <c r="RJD105" s="231"/>
      <c r="RJE105" s="235"/>
      <c r="RJF105" s="6"/>
      <c r="RJG105" s="6"/>
      <c r="RJH105" s="6"/>
      <c r="RJI105" s="246"/>
      <c r="RJJ105" s="251"/>
      <c r="RJK105" s="257"/>
      <c r="RJL105" s="235"/>
      <c r="RJM105" s="235"/>
      <c r="RJN105" s="235"/>
      <c r="RJO105" s="99"/>
      <c r="RJP105" s="235"/>
      <c r="RJQ105" s="235"/>
      <c r="RJR105" s="235"/>
      <c r="RJS105" s="226"/>
      <c r="RJT105" s="248"/>
      <c r="RJU105" s="253"/>
      <c r="RJV105" s="228"/>
      <c r="RJW105" s="229"/>
      <c r="RJX105" s="99"/>
      <c r="RJY105" s="254"/>
      <c r="RJZ105" s="235"/>
      <c r="RKA105" s="231"/>
      <c r="RKB105" s="231"/>
      <c r="RKC105" s="235"/>
      <c r="RKD105" s="6"/>
      <c r="RKE105" s="6"/>
      <c r="RKF105" s="6"/>
      <c r="RKG105" s="246"/>
      <c r="RKH105" s="251"/>
      <c r="RKI105" s="257"/>
      <c r="RKJ105" s="235"/>
      <c r="RKK105" s="235"/>
      <c r="RKL105" s="235"/>
      <c r="RKM105" s="99"/>
      <c r="RKN105" s="235"/>
      <c r="RKO105" s="235"/>
      <c r="RKP105" s="235"/>
      <c r="RKQ105" s="226"/>
      <c r="RKR105" s="248"/>
      <c r="RKS105" s="253"/>
      <c r="RKT105" s="228"/>
      <c r="RKU105" s="229"/>
      <c r="RKV105" s="99"/>
      <c r="RKW105" s="254"/>
      <c r="RKX105" s="235"/>
      <c r="RKY105" s="231"/>
      <c r="RKZ105" s="231"/>
      <c r="RLA105" s="235"/>
      <c r="RLB105" s="6"/>
      <c r="RLC105" s="6"/>
      <c r="RLD105" s="6"/>
      <c r="RLE105" s="246"/>
      <c r="RLF105" s="251"/>
      <c r="RLG105" s="257"/>
      <c r="RLH105" s="235"/>
      <c r="RLI105" s="235"/>
      <c r="RLJ105" s="235"/>
      <c r="RLK105" s="99"/>
      <c r="RLL105" s="235"/>
      <c r="RLM105" s="235"/>
      <c r="RLN105" s="235"/>
      <c r="RLO105" s="226"/>
      <c r="RLP105" s="248"/>
      <c r="RLQ105" s="253"/>
      <c r="RLR105" s="228"/>
      <c r="RLS105" s="229"/>
      <c r="RLT105" s="99"/>
      <c r="RLU105" s="254"/>
      <c r="RLV105" s="235"/>
      <c r="RLW105" s="231"/>
      <c r="RLX105" s="231"/>
      <c r="RLY105" s="235"/>
      <c r="RLZ105" s="6"/>
      <c r="RMA105" s="6"/>
      <c r="RMB105" s="6"/>
      <c r="RMC105" s="246"/>
      <c r="RMD105" s="251"/>
      <c r="RME105" s="257"/>
      <c r="RMF105" s="235"/>
      <c r="RMG105" s="235"/>
      <c r="RMH105" s="235"/>
      <c r="RMI105" s="99"/>
      <c r="RMJ105" s="235"/>
      <c r="RMK105" s="235"/>
      <c r="RML105" s="235"/>
      <c r="RMM105" s="226"/>
      <c r="RMN105" s="248"/>
      <c r="RMO105" s="253"/>
      <c r="RMP105" s="228"/>
      <c r="RMQ105" s="229"/>
      <c r="RMR105" s="99"/>
      <c r="RMS105" s="254"/>
      <c r="RMT105" s="235"/>
      <c r="RMU105" s="231"/>
      <c r="RMV105" s="231"/>
      <c r="RMW105" s="235"/>
      <c r="RMX105" s="6"/>
      <c r="RMY105" s="6"/>
      <c r="RMZ105" s="6"/>
      <c r="RNA105" s="246"/>
      <c r="RNB105" s="251"/>
      <c r="RNC105" s="257"/>
      <c r="RND105" s="235"/>
      <c r="RNE105" s="235"/>
      <c r="RNF105" s="235"/>
      <c r="RNG105" s="99"/>
      <c r="RNH105" s="235"/>
      <c r="RNI105" s="235"/>
      <c r="RNJ105" s="235"/>
      <c r="RNK105" s="226"/>
      <c r="RNL105" s="248"/>
      <c r="RNM105" s="253"/>
      <c r="RNN105" s="228"/>
      <c r="RNO105" s="229"/>
      <c r="RNP105" s="99"/>
      <c r="RNQ105" s="254"/>
      <c r="RNR105" s="235"/>
      <c r="RNS105" s="231"/>
      <c r="RNT105" s="231"/>
      <c r="RNU105" s="235"/>
      <c r="RNV105" s="6"/>
      <c r="RNW105" s="6"/>
      <c r="RNX105" s="6"/>
      <c r="RNY105" s="246"/>
      <c r="RNZ105" s="251"/>
      <c r="ROA105" s="257"/>
      <c r="ROB105" s="235"/>
      <c r="ROC105" s="235"/>
      <c r="ROD105" s="235"/>
      <c r="ROE105" s="99"/>
      <c r="ROF105" s="235"/>
      <c r="ROG105" s="235"/>
      <c r="ROH105" s="235"/>
      <c r="ROI105" s="226"/>
      <c r="ROJ105" s="248"/>
      <c r="ROK105" s="253"/>
      <c r="ROL105" s="228"/>
      <c r="ROM105" s="229"/>
      <c r="RON105" s="99"/>
      <c r="ROO105" s="254"/>
      <c r="ROP105" s="235"/>
      <c r="ROQ105" s="231"/>
      <c r="ROR105" s="231"/>
      <c r="ROS105" s="235"/>
      <c r="ROT105" s="6"/>
      <c r="ROU105" s="6"/>
      <c r="ROV105" s="6"/>
      <c r="ROW105" s="246"/>
      <c r="ROX105" s="251"/>
      <c r="ROY105" s="257"/>
      <c r="ROZ105" s="235"/>
      <c r="RPA105" s="235"/>
      <c r="RPB105" s="235"/>
      <c r="RPC105" s="99"/>
      <c r="RPD105" s="235"/>
      <c r="RPE105" s="235"/>
      <c r="RPF105" s="235"/>
      <c r="RPG105" s="226"/>
      <c r="RPH105" s="248"/>
      <c r="RPI105" s="253"/>
      <c r="RPJ105" s="228"/>
      <c r="RPK105" s="229"/>
      <c r="RPL105" s="99"/>
      <c r="RPM105" s="254"/>
      <c r="RPN105" s="235"/>
      <c r="RPO105" s="231"/>
      <c r="RPP105" s="231"/>
      <c r="RPQ105" s="235"/>
      <c r="RPR105" s="6"/>
      <c r="RPS105" s="6"/>
      <c r="RPT105" s="6"/>
      <c r="RPU105" s="246"/>
      <c r="RPV105" s="251"/>
      <c r="RPW105" s="257"/>
      <c r="RPX105" s="235"/>
      <c r="RPY105" s="235"/>
      <c r="RPZ105" s="235"/>
      <c r="RQA105" s="99"/>
      <c r="RQB105" s="235"/>
      <c r="RQC105" s="235"/>
      <c r="RQD105" s="235"/>
      <c r="RQE105" s="226"/>
      <c r="RQF105" s="248"/>
      <c r="RQG105" s="253"/>
      <c r="RQH105" s="228"/>
      <c r="RQI105" s="229"/>
      <c r="RQJ105" s="99"/>
      <c r="RQK105" s="254"/>
      <c r="RQL105" s="235"/>
      <c r="RQM105" s="231"/>
      <c r="RQN105" s="231"/>
      <c r="RQO105" s="235"/>
      <c r="RQP105" s="6"/>
      <c r="RQQ105" s="6"/>
      <c r="RQR105" s="6"/>
      <c r="RQS105" s="246"/>
      <c r="RQT105" s="251"/>
      <c r="RQU105" s="257"/>
      <c r="RQV105" s="235"/>
      <c r="RQW105" s="235"/>
      <c r="RQX105" s="235"/>
      <c r="RQY105" s="99"/>
      <c r="RQZ105" s="235"/>
      <c r="RRA105" s="235"/>
      <c r="RRB105" s="235"/>
      <c r="RRC105" s="226"/>
      <c r="RRD105" s="248"/>
      <c r="RRE105" s="253"/>
      <c r="RRF105" s="228"/>
      <c r="RRG105" s="229"/>
      <c r="RRH105" s="99"/>
      <c r="RRI105" s="254"/>
      <c r="RRJ105" s="235"/>
      <c r="RRK105" s="231"/>
      <c r="RRL105" s="231"/>
      <c r="RRM105" s="235"/>
      <c r="RRN105" s="6"/>
      <c r="RRO105" s="6"/>
      <c r="RRP105" s="6"/>
      <c r="RRQ105" s="246"/>
      <c r="RRR105" s="251"/>
      <c r="RRS105" s="257"/>
      <c r="RRT105" s="235"/>
      <c r="RRU105" s="235"/>
      <c r="RRV105" s="235"/>
      <c r="RRW105" s="99"/>
      <c r="RRX105" s="235"/>
      <c r="RRY105" s="235"/>
      <c r="RRZ105" s="235"/>
      <c r="RSA105" s="226"/>
      <c r="RSB105" s="248"/>
      <c r="RSC105" s="253"/>
      <c r="RSD105" s="228"/>
      <c r="RSE105" s="229"/>
      <c r="RSF105" s="99"/>
      <c r="RSG105" s="254"/>
      <c r="RSH105" s="235"/>
      <c r="RSI105" s="231"/>
      <c r="RSJ105" s="231"/>
      <c r="RSK105" s="235"/>
      <c r="RSL105" s="6"/>
      <c r="RSM105" s="6"/>
      <c r="RSN105" s="6"/>
      <c r="RSO105" s="246"/>
      <c r="RSP105" s="251"/>
      <c r="RSQ105" s="257"/>
      <c r="RSR105" s="235"/>
      <c r="RSS105" s="235"/>
      <c r="RST105" s="235"/>
      <c r="RSU105" s="99"/>
      <c r="RSV105" s="235"/>
      <c r="RSW105" s="235"/>
      <c r="RSX105" s="235"/>
      <c r="RSY105" s="226"/>
      <c r="RSZ105" s="248"/>
      <c r="RTA105" s="253"/>
      <c r="RTB105" s="228"/>
      <c r="RTC105" s="229"/>
      <c r="RTD105" s="99"/>
      <c r="RTE105" s="254"/>
      <c r="RTF105" s="235"/>
      <c r="RTG105" s="231"/>
      <c r="RTH105" s="231"/>
      <c r="RTI105" s="235"/>
      <c r="RTJ105" s="6"/>
      <c r="RTK105" s="6"/>
      <c r="RTL105" s="6"/>
      <c r="RTM105" s="246"/>
      <c r="RTN105" s="251"/>
      <c r="RTO105" s="257"/>
      <c r="RTP105" s="235"/>
      <c r="RTQ105" s="235"/>
      <c r="RTR105" s="235"/>
      <c r="RTS105" s="99"/>
      <c r="RTT105" s="235"/>
      <c r="RTU105" s="235"/>
      <c r="RTV105" s="235"/>
      <c r="RTW105" s="226"/>
      <c r="RTX105" s="248"/>
      <c r="RTY105" s="253"/>
      <c r="RTZ105" s="228"/>
      <c r="RUA105" s="229"/>
      <c r="RUB105" s="99"/>
      <c r="RUC105" s="254"/>
      <c r="RUD105" s="235"/>
      <c r="RUE105" s="231"/>
      <c r="RUF105" s="231"/>
      <c r="RUG105" s="235"/>
      <c r="RUH105" s="6"/>
      <c r="RUI105" s="6"/>
      <c r="RUJ105" s="6"/>
      <c r="RUK105" s="246"/>
      <c r="RUL105" s="251"/>
      <c r="RUM105" s="257"/>
      <c r="RUN105" s="235"/>
      <c r="RUO105" s="235"/>
      <c r="RUP105" s="235"/>
      <c r="RUQ105" s="99"/>
      <c r="RUR105" s="235"/>
      <c r="RUS105" s="235"/>
      <c r="RUT105" s="235"/>
      <c r="RUU105" s="226"/>
      <c r="RUV105" s="248"/>
      <c r="RUW105" s="253"/>
      <c r="RUX105" s="228"/>
      <c r="RUY105" s="229"/>
      <c r="RUZ105" s="99"/>
      <c r="RVA105" s="254"/>
      <c r="RVB105" s="235"/>
      <c r="RVC105" s="231"/>
      <c r="RVD105" s="231"/>
      <c r="RVE105" s="235"/>
      <c r="RVF105" s="6"/>
      <c r="RVG105" s="6"/>
      <c r="RVH105" s="6"/>
      <c r="RVI105" s="246"/>
      <c r="RVJ105" s="251"/>
      <c r="RVK105" s="257"/>
      <c r="RVL105" s="235"/>
      <c r="RVM105" s="235"/>
      <c r="RVN105" s="235"/>
      <c r="RVO105" s="99"/>
      <c r="RVP105" s="235"/>
      <c r="RVQ105" s="235"/>
      <c r="RVR105" s="235"/>
      <c r="RVS105" s="226"/>
      <c r="RVT105" s="248"/>
      <c r="RVU105" s="253"/>
      <c r="RVV105" s="228"/>
      <c r="RVW105" s="229"/>
      <c r="RVX105" s="99"/>
      <c r="RVY105" s="254"/>
      <c r="RVZ105" s="235"/>
      <c r="RWA105" s="231"/>
      <c r="RWB105" s="231"/>
      <c r="RWC105" s="235"/>
      <c r="RWD105" s="6"/>
      <c r="RWE105" s="6"/>
      <c r="RWF105" s="6"/>
      <c r="RWG105" s="246"/>
      <c r="RWH105" s="251"/>
      <c r="RWI105" s="257"/>
      <c r="RWJ105" s="235"/>
      <c r="RWK105" s="235"/>
      <c r="RWL105" s="235"/>
      <c r="RWM105" s="99"/>
      <c r="RWN105" s="235"/>
      <c r="RWO105" s="235"/>
      <c r="RWP105" s="235"/>
      <c r="RWQ105" s="226"/>
      <c r="RWR105" s="248"/>
      <c r="RWS105" s="253"/>
      <c r="RWT105" s="228"/>
      <c r="RWU105" s="229"/>
      <c r="RWV105" s="99"/>
      <c r="RWW105" s="254"/>
      <c r="RWX105" s="235"/>
      <c r="RWY105" s="231"/>
      <c r="RWZ105" s="231"/>
      <c r="RXA105" s="235"/>
      <c r="RXB105" s="6"/>
      <c r="RXC105" s="6"/>
      <c r="RXD105" s="6"/>
      <c r="RXE105" s="246"/>
      <c r="RXF105" s="251"/>
      <c r="RXG105" s="257"/>
      <c r="RXH105" s="235"/>
      <c r="RXI105" s="235"/>
      <c r="RXJ105" s="235"/>
      <c r="RXK105" s="99"/>
      <c r="RXL105" s="235"/>
      <c r="RXM105" s="235"/>
      <c r="RXN105" s="235"/>
      <c r="RXO105" s="226"/>
      <c r="RXP105" s="248"/>
      <c r="RXQ105" s="253"/>
      <c r="RXR105" s="228"/>
      <c r="RXS105" s="229"/>
      <c r="RXT105" s="99"/>
      <c r="RXU105" s="254"/>
      <c r="RXV105" s="235"/>
      <c r="RXW105" s="231"/>
      <c r="RXX105" s="231"/>
      <c r="RXY105" s="235"/>
      <c r="RXZ105" s="6"/>
      <c r="RYA105" s="6"/>
      <c r="RYB105" s="6"/>
      <c r="RYC105" s="246"/>
      <c r="RYD105" s="251"/>
      <c r="RYE105" s="257"/>
      <c r="RYF105" s="235"/>
      <c r="RYG105" s="235"/>
      <c r="RYH105" s="235"/>
      <c r="RYI105" s="99"/>
      <c r="RYJ105" s="235"/>
      <c r="RYK105" s="235"/>
      <c r="RYL105" s="235"/>
      <c r="RYM105" s="226"/>
      <c r="RYN105" s="248"/>
      <c r="RYO105" s="253"/>
      <c r="RYP105" s="228"/>
      <c r="RYQ105" s="229"/>
      <c r="RYR105" s="99"/>
      <c r="RYS105" s="254"/>
      <c r="RYT105" s="235"/>
      <c r="RYU105" s="231"/>
      <c r="RYV105" s="231"/>
      <c r="RYW105" s="235"/>
      <c r="RYX105" s="6"/>
      <c r="RYY105" s="6"/>
      <c r="RYZ105" s="6"/>
      <c r="RZA105" s="246"/>
      <c r="RZB105" s="251"/>
      <c r="RZC105" s="257"/>
      <c r="RZD105" s="235"/>
      <c r="RZE105" s="235"/>
      <c r="RZF105" s="235"/>
      <c r="RZG105" s="99"/>
      <c r="RZH105" s="235"/>
      <c r="RZI105" s="235"/>
      <c r="RZJ105" s="235"/>
      <c r="RZK105" s="226"/>
      <c r="RZL105" s="248"/>
      <c r="RZM105" s="253"/>
      <c r="RZN105" s="228"/>
      <c r="RZO105" s="229"/>
      <c r="RZP105" s="99"/>
      <c r="RZQ105" s="254"/>
      <c r="RZR105" s="235"/>
      <c r="RZS105" s="231"/>
      <c r="RZT105" s="231"/>
      <c r="RZU105" s="235"/>
      <c r="RZV105" s="6"/>
      <c r="RZW105" s="6"/>
      <c r="RZX105" s="6"/>
      <c r="RZY105" s="246"/>
      <c r="RZZ105" s="251"/>
      <c r="SAA105" s="257"/>
      <c r="SAB105" s="235"/>
      <c r="SAC105" s="235"/>
      <c r="SAD105" s="235"/>
      <c r="SAE105" s="99"/>
      <c r="SAF105" s="235"/>
      <c r="SAG105" s="235"/>
      <c r="SAH105" s="235"/>
      <c r="SAI105" s="226"/>
      <c r="SAJ105" s="248"/>
      <c r="SAK105" s="253"/>
      <c r="SAL105" s="228"/>
      <c r="SAM105" s="229"/>
      <c r="SAN105" s="99"/>
      <c r="SAO105" s="254"/>
      <c r="SAP105" s="235"/>
      <c r="SAQ105" s="231"/>
      <c r="SAR105" s="231"/>
      <c r="SAS105" s="235"/>
      <c r="SAT105" s="6"/>
      <c r="SAU105" s="6"/>
      <c r="SAV105" s="6"/>
      <c r="SAW105" s="246"/>
      <c r="SAX105" s="251"/>
      <c r="SAY105" s="257"/>
      <c r="SAZ105" s="235"/>
      <c r="SBA105" s="235"/>
      <c r="SBB105" s="235"/>
      <c r="SBC105" s="99"/>
      <c r="SBD105" s="235"/>
      <c r="SBE105" s="235"/>
      <c r="SBF105" s="235"/>
      <c r="SBG105" s="226"/>
      <c r="SBH105" s="248"/>
      <c r="SBI105" s="253"/>
      <c r="SBJ105" s="228"/>
      <c r="SBK105" s="229"/>
      <c r="SBL105" s="99"/>
      <c r="SBM105" s="254"/>
      <c r="SBN105" s="235"/>
      <c r="SBO105" s="231"/>
      <c r="SBP105" s="231"/>
      <c r="SBQ105" s="235"/>
      <c r="SBR105" s="6"/>
      <c r="SBS105" s="6"/>
      <c r="SBT105" s="6"/>
      <c r="SBU105" s="246"/>
      <c r="SBV105" s="251"/>
      <c r="SBW105" s="257"/>
      <c r="SBX105" s="235"/>
      <c r="SBY105" s="235"/>
      <c r="SBZ105" s="235"/>
      <c r="SCA105" s="99"/>
      <c r="SCB105" s="235"/>
      <c r="SCC105" s="235"/>
      <c r="SCD105" s="235"/>
      <c r="SCE105" s="226"/>
      <c r="SCF105" s="248"/>
      <c r="SCG105" s="253"/>
      <c r="SCH105" s="228"/>
      <c r="SCI105" s="229"/>
      <c r="SCJ105" s="99"/>
      <c r="SCK105" s="254"/>
      <c r="SCL105" s="235"/>
      <c r="SCM105" s="231"/>
      <c r="SCN105" s="231"/>
      <c r="SCO105" s="235"/>
      <c r="SCP105" s="6"/>
      <c r="SCQ105" s="6"/>
      <c r="SCR105" s="6"/>
      <c r="SCS105" s="246"/>
      <c r="SCT105" s="251"/>
      <c r="SCU105" s="257"/>
      <c r="SCV105" s="235"/>
      <c r="SCW105" s="235"/>
      <c r="SCX105" s="235"/>
      <c r="SCY105" s="99"/>
      <c r="SCZ105" s="235"/>
      <c r="SDA105" s="235"/>
      <c r="SDB105" s="235"/>
      <c r="SDC105" s="226"/>
      <c r="SDD105" s="248"/>
      <c r="SDE105" s="253"/>
      <c r="SDF105" s="228"/>
      <c r="SDG105" s="229"/>
      <c r="SDH105" s="99"/>
      <c r="SDI105" s="254"/>
      <c r="SDJ105" s="235"/>
      <c r="SDK105" s="231"/>
      <c r="SDL105" s="231"/>
      <c r="SDM105" s="235"/>
      <c r="SDN105" s="6"/>
      <c r="SDO105" s="6"/>
      <c r="SDP105" s="6"/>
      <c r="SDQ105" s="246"/>
      <c r="SDR105" s="251"/>
      <c r="SDS105" s="257"/>
      <c r="SDT105" s="235"/>
      <c r="SDU105" s="235"/>
      <c r="SDV105" s="235"/>
      <c r="SDW105" s="99"/>
      <c r="SDX105" s="235"/>
      <c r="SDY105" s="235"/>
      <c r="SDZ105" s="235"/>
      <c r="SEA105" s="226"/>
      <c r="SEB105" s="248"/>
      <c r="SEC105" s="253"/>
      <c r="SED105" s="228"/>
      <c r="SEE105" s="229"/>
      <c r="SEF105" s="99"/>
      <c r="SEG105" s="254"/>
      <c r="SEH105" s="235"/>
      <c r="SEI105" s="231"/>
      <c r="SEJ105" s="231"/>
      <c r="SEK105" s="235"/>
      <c r="SEL105" s="6"/>
      <c r="SEM105" s="6"/>
      <c r="SEN105" s="6"/>
      <c r="SEO105" s="246"/>
      <c r="SEP105" s="251"/>
      <c r="SEQ105" s="257"/>
      <c r="SER105" s="235"/>
      <c r="SES105" s="235"/>
      <c r="SET105" s="235"/>
      <c r="SEU105" s="99"/>
      <c r="SEV105" s="235"/>
      <c r="SEW105" s="235"/>
      <c r="SEX105" s="235"/>
      <c r="SEY105" s="226"/>
      <c r="SEZ105" s="248"/>
      <c r="SFA105" s="253"/>
      <c r="SFB105" s="228"/>
      <c r="SFC105" s="229"/>
      <c r="SFD105" s="99"/>
      <c r="SFE105" s="254"/>
      <c r="SFF105" s="235"/>
      <c r="SFG105" s="231"/>
      <c r="SFH105" s="231"/>
      <c r="SFI105" s="235"/>
      <c r="SFJ105" s="6"/>
      <c r="SFK105" s="6"/>
      <c r="SFL105" s="6"/>
      <c r="SFM105" s="246"/>
      <c r="SFN105" s="251"/>
      <c r="SFO105" s="257"/>
      <c r="SFP105" s="235"/>
      <c r="SFQ105" s="235"/>
      <c r="SFR105" s="235"/>
      <c r="SFS105" s="99"/>
      <c r="SFT105" s="235"/>
      <c r="SFU105" s="235"/>
      <c r="SFV105" s="235"/>
      <c r="SFW105" s="226"/>
      <c r="SFX105" s="248"/>
      <c r="SFY105" s="253"/>
      <c r="SFZ105" s="228"/>
      <c r="SGA105" s="229"/>
      <c r="SGB105" s="99"/>
      <c r="SGC105" s="254"/>
      <c r="SGD105" s="235"/>
      <c r="SGE105" s="231"/>
      <c r="SGF105" s="231"/>
      <c r="SGG105" s="235"/>
      <c r="SGH105" s="6"/>
      <c r="SGI105" s="6"/>
      <c r="SGJ105" s="6"/>
      <c r="SGK105" s="246"/>
      <c r="SGL105" s="251"/>
      <c r="SGM105" s="257"/>
      <c r="SGN105" s="235"/>
      <c r="SGO105" s="235"/>
      <c r="SGP105" s="235"/>
      <c r="SGQ105" s="99"/>
      <c r="SGR105" s="235"/>
      <c r="SGS105" s="235"/>
      <c r="SGT105" s="235"/>
      <c r="SGU105" s="226"/>
      <c r="SGV105" s="248"/>
      <c r="SGW105" s="253"/>
      <c r="SGX105" s="228"/>
      <c r="SGY105" s="229"/>
      <c r="SGZ105" s="99"/>
      <c r="SHA105" s="254"/>
      <c r="SHB105" s="235"/>
      <c r="SHC105" s="231"/>
      <c r="SHD105" s="231"/>
      <c r="SHE105" s="235"/>
      <c r="SHF105" s="6"/>
      <c r="SHG105" s="6"/>
      <c r="SHH105" s="6"/>
      <c r="SHI105" s="246"/>
      <c r="SHJ105" s="251"/>
      <c r="SHK105" s="257"/>
      <c r="SHL105" s="235"/>
      <c r="SHM105" s="235"/>
      <c r="SHN105" s="235"/>
      <c r="SHO105" s="99"/>
      <c r="SHP105" s="235"/>
      <c r="SHQ105" s="235"/>
      <c r="SHR105" s="235"/>
      <c r="SHS105" s="226"/>
      <c r="SHT105" s="248"/>
      <c r="SHU105" s="253"/>
      <c r="SHV105" s="228"/>
      <c r="SHW105" s="229"/>
      <c r="SHX105" s="99"/>
      <c r="SHY105" s="254"/>
      <c r="SHZ105" s="235"/>
      <c r="SIA105" s="231"/>
      <c r="SIB105" s="231"/>
      <c r="SIC105" s="235"/>
      <c r="SID105" s="6"/>
      <c r="SIE105" s="6"/>
      <c r="SIF105" s="6"/>
      <c r="SIG105" s="246"/>
      <c r="SIH105" s="251"/>
      <c r="SII105" s="257"/>
      <c r="SIJ105" s="235"/>
      <c r="SIK105" s="235"/>
      <c r="SIL105" s="235"/>
      <c r="SIM105" s="99"/>
      <c r="SIN105" s="235"/>
      <c r="SIO105" s="235"/>
      <c r="SIP105" s="235"/>
      <c r="SIQ105" s="226"/>
      <c r="SIR105" s="248"/>
      <c r="SIS105" s="253"/>
      <c r="SIT105" s="228"/>
      <c r="SIU105" s="229"/>
      <c r="SIV105" s="99"/>
      <c r="SIW105" s="254"/>
      <c r="SIX105" s="235"/>
      <c r="SIY105" s="231"/>
      <c r="SIZ105" s="231"/>
      <c r="SJA105" s="235"/>
      <c r="SJB105" s="6"/>
      <c r="SJC105" s="6"/>
      <c r="SJD105" s="6"/>
      <c r="SJE105" s="246"/>
      <c r="SJF105" s="251"/>
      <c r="SJG105" s="257"/>
      <c r="SJH105" s="235"/>
      <c r="SJI105" s="235"/>
      <c r="SJJ105" s="235"/>
      <c r="SJK105" s="99"/>
      <c r="SJL105" s="235"/>
      <c r="SJM105" s="235"/>
      <c r="SJN105" s="235"/>
      <c r="SJO105" s="226"/>
      <c r="SJP105" s="248"/>
      <c r="SJQ105" s="253"/>
      <c r="SJR105" s="228"/>
      <c r="SJS105" s="229"/>
      <c r="SJT105" s="99"/>
      <c r="SJU105" s="254"/>
      <c r="SJV105" s="235"/>
      <c r="SJW105" s="231"/>
      <c r="SJX105" s="231"/>
      <c r="SJY105" s="235"/>
      <c r="SJZ105" s="6"/>
      <c r="SKA105" s="6"/>
      <c r="SKB105" s="6"/>
      <c r="SKC105" s="246"/>
      <c r="SKD105" s="251"/>
      <c r="SKE105" s="257"/>
      <c r="SKF105" s="235"/>
      <c r="SKG105" s="235"/>
      <c r="SKH105" s="235"/>
      <c r="SKI105" s="99"/>
      <c r="SKJ105" s="235"/>
      <c r="SKK105" s="235"/>
      <c r="SKL105" s="235"/>
      <c r="SKM105" s="226"/>
      <c r="SKN105" s="248"/>
      <c r="SKO105" s="253"/>
      <c r="SKP105" s="228"/>
      <c r="SKQ105" s="229"/>
      <c r="SKR105" s="99"/>
      <c r="SKS105" s="254"/>
      <c r="SKT105" s="235"/>
      <c r="SKU105" s="231"/>
      <c r="SKV105" s="231"/>
      <c r="SKW105" s="235"/>
      <c r="SKX105" s="6"/>
      <c r="SKY105" s="6"/>
      <c r="SKZ105" s="6"/>
      <c r="SLA105" s="246"/>
      <c r="SLB105" s="251"/>
      <c r="SLC105" s="257"/>
      <c r="SLD105" s="235"/>
      <c r="SLE105" s="235"/>
      <c r="SLF105" s="235"/>
      <c r="SLG105" s="99"/>
      <c r="SLH105" s="235"/>
      <c r="SLI105" s="235"/>
      <c r="SLJ105" s="235"/>
      <c r="SLK105" s="226"/>
      <c r="SLL105" s="248"/>
      <c r="SLM105" s="253"/>
      <c r="SLN105" s="228"/>
      <c r="SLO105" s="229"/>
      <c r="SLP105" s="99"/>
      <c r="SLQ105" s="254"/>
      <c r="SLR105" s="235"/>
      <c r="SLS105" s="231"/>
      <c r="SLT105" s="231"/>
      <c r="SLU105" s="235"/>
      <c r="SLV105" s="6"/>
      <c r="SLW105" s="6"/>
      <c r="SLX105" s="6"/>
      <c r="SLY105" s="246"/>
      <c r="SLZ105" s="251"/>
      <c r="SMA105" s="257"/>
      <c r="SMB105" s="235"/>
      <c r="SMC105" s="235"/>
      <c r="SMD105" s="235"/>
      <c r="SME105" s="99"/>
      <c r="SMF105" s="235"/>
      <c r="SMG105" s="235"/>
      <c r="SMH105" s="235"/>
      <c r="SMI105" s="226"/>
      <c r="SMJ105" s="248"/>
      <c r="SMK105" s="253"/>
      <c r="SML105" s="228"/>
      <c r="SMM105" s="229"/>
      <c r="SMN105" s="99"/>
      <c r="SMO105" s="254"/>
      <c r="SMP105" s="235"/>
      <c r="SMQ105" s="231"/>
      <c r="SMR105" s="231"/>
      <c r="SMS105" s="235"/>
      <c r="SMT105" s="6"/>
      <c r="SMU105" s="6"/>
      <c r="SMV105" s="6"/>
      <c r="SMW105" s="246"/>
      <c r="SMX105" s="251"/>
      <c r="SMY105" s="257"/>
      <c r="SMZ105" s="235"/>
      <c r="SNA105" s="235"/>
      <c r="SNB105" s="235"/>
      <c r="SNC105" s="99"/>
      <c r="SND105" s="235"/>
      <c r="SNE105" s="235"/>
      <c r="SNF105" s="235"/>
      <c r="SNG105" s="226"/>
      <c r="SNH105" s="248"/>
      <c r="SNI105" s="253"/>
      <c r="SNJ105" s="228"/>
      <c r="SNK105" s="229"/>
      <c r="SNL105" s="99"/>
      <c r="SNM105" s="254"/>
      <c r="SNN105" s="235"/>
      <c r="SNO105" s="231"/>
      <c r="SNP105" s="231"/>
      <c r="SNQ105" s="235"/>
      <c r="SNR105" s="6"/>
      <c r="SNS105" s="6"/>
      <c r="SNT105" s="6"/>
      <c r="SNU105" s="246"/>
      <c r="SNV105" s="251"/>
      <c r="SNW105" s="257"/>
      <c r="SNX105" s="235"/>
      <c r="SNY105" s="235"/>
      <c r="SNZ105" s="235"/>
      <c r="SOA105" s="99"/>
      <c r="SOB105" s="235"/>
      <c r="SOC105" s="235"/>
      <c r="SOD105" s="235"/>
      <c r="SOE105" s="226"/>
      <c r="SOF105" s="248"/>
      <c r="SOG105" s="253"/>
      <c r="SOH105" s="228"/>
      <c r="SOI105" s="229"/>
      <c r="SOJ105" s="99"/>
      <c r="SOK105" s="254"/>
      <c r="SOL105" s="235"/>
      <c r="SOM105" s="231"/>
      <c r="SON105" s="231"/>
      <c r="SOO105" s="235"/>
      <c r="SOP105" s="6"/>
      <c r="SOQ105" s="6"/>
      <c r="SOR105" s="6"/>
      <c r="SOS105" s="246"/>
      <c r="SOT105" s="251"/>
      <c r="SOU105" s="257"/>
      <c r="SOV105" s="235"/>
      <c r="SOW105" s="235"/>
      <c r="SOX105" s="235"/>
      <c r="SOY105" s="99"/>
      <c r="SOZ105" s="235"/>
      <c r="SPA105" s="235"/>
      <c r="SPB105" s="235"/>
      <c r="SPC105" s="226"/>
      <c r="SPD105" s="248"/>
      <c r="SPE105" s="253"/>
      <c r="SPF105" s="228"/>
      <c r="SPG105" s="229"/>
      <c r="SPH105" s="99"/>
      <c r="SPI105" s="254"/>
      <c r="SPJ105" s="235"/>
      <c r="SPK105" s="231"/>
      <c r="SPL105" s="231"/>
      <c r="SPM105" s="235"/>
      <c r="SPN105" s="6"/>
      <c r="SPO105" s="6"/>
      <c r="SPP105" s="6"/>
      <c r="SPQ105" s="246"/>
      <c r="SPR105" s="251"/>
      <c r="SPS105" s="257"/>
      <c r="SPT105" s="235"/>
      <c r="SPU105" s="235"/>
      <c r="SPV105" s="235"/>
      <c r="SPW105" s="99"/>
      <c r="SPX105" s="235"/>
      <c r="SPY105" s="235"/>
      <c r="SPZ105" s="235"/>
      <c r="SQA105" s="226"/>
      <c r="SQB105" s="248"/>
      <c r="SQC105" s="253"/>
      <c r="SQD105" s="228"/>
      <c r="SQE105" s="229"/>
      <c r="SQF105" s="99"/>
      <c r="SQG105" s="254"/>
      <c r="SQH105" s="235"/>
      <c r="SQI105" s="231"/>
      <c r="SQJ105" s="231"/>
      <c r="SQK105" s="235"/>
      <c r="SQL105" s="6"/>
      <c r="SQM105" s="6"/>
      <c r="SQN105" s="6"/>
      <c r="SQO105" s="246"/>
      <c r="SQP105" s="251"/>
      <c r="SQQ105" s="257"/>
      <c r="SQR105" s="235"/>
      <c r="SQS105" s="235"/>
      <c r="SQT105" s="235"/>
      <c r="SQU105" s="99"/>
      <c r="SQV105" s="235"/>
      <c r="SQW105" s="235"/>
      <c r="SQX105" s="235"/>
      <c r="SQY105" s="226"/>
      <c r="SQZ105" s="248"/>
      <c r="SRA105" s="253"/>
      <c r="SRB105" s="228"/>
      <c r="SRC105" s="229"/>
      <c r="SRD105" s="99"/>
      <c r="SRE105" s="254"/>
      <c r="SRF105" s="235"/>
      <c r="SRG105" s="231"/>
      <c r="SRH105" s="231"/>
      <c r="SRI105" s="235"/>
      <c r="SRJ105" s="6"/>
      <c r="SRK105" s="6"/>
      <c r="SRL105" s="6"/>
      <c r="SRM105" s="246"/>
      <c r="SRN105" s="251"/>
      <c r="SRO105" s="257"/>
      <c r="SRP105" s="235"/>
      <c r="SRQ105" s="235"/>
      <c r="SRR105" s="235"/>
      <c r="SRS105" s="99"/>
      <c r="SRT105" s="235"/>
      <c r="SRU105" s="235"/>
      <c r="SRV105" s="235"/>
      <c r="SRW105" s="226"/>
      <c r="SRX105" s="248"/>
      <c r="SRY105" s="253"/>
      <c r="SRZ105" s="228"/>
      <c r="SSA105" s="229"/>
      <c r="SSB105" s="99"/>
      <c r="SSC105" s="254"/>
      <c r="SSD105" s="235"/>
      <c r="SSE105" s="231"/>
      <c r="SSF105" s="231"/>
      <c r="SSG105" s="235"/>
      <c r="SSH105" s="6"/>
      <c r="SSI105" s="6"/>
      <c r="SSJ105" s="6"/>
      <c r="SSK105" s="246"/>
      <c r="SSL105" s="251"/>
      <c r="SSM105" s="257"/>
      <c r="SSN105" s="235"/>
      <c r="SSO105" s="235"/>
      <c r="SSP105" s="235"/>
      <c r="SSQ105" s="99"/>
      <c r="SSR105" s="235"/>
      <c r="SSS105" s="235"/>
      <c r="SST105" s="235"/>
      <c r="SSU105" s="226"/>
      <c r="SSV105" s="248"/>
      <c r="SSW105" s="253"/>
      <c r="SSX105" s="228"/>
      <c r="SSY105" s="229"/>
      <c r="SSZ105" s="99"/>
      <c r="STA105" s="254"/>
      <c r="STB105" s="235"/>
      <c r="STC105" s="231"/>
      <c r="STD105" s="231"/>
      <c r="STE105" s="235"/>
      <c r="STF105" s="6"/>
      <c r="STG105" s="6"/>
      <c r="STH105" s="6"/>
      <c r="STI105" s="246"/>
      <c r="STJ105" s="251"/>
      <c r="STK105" s="257"/>
      <c r="STL105" s="235"/>
      <c r="STM105" s="235"/>
      <c r="STN105" s="235"/>
      <c r="STO105" s="99"/>
      <c r="STP105" s="235"/>
      <c r="STQ105" s="235"/>
      <c r="STR105" s="235"/>
      <c r="STS105" s="226"/>
      <c r="STT105" s="248"/>
      <c r="STU105" s="253"/>
      <c r="STV105" s="228"/>
      <c r="STW105" s="229"/>
      <c r="STX105" s="99"/>
      <c r="STY105" s="254"/>
      <c r="STZ105" s="235"/>
      <c r="SUA105" s="231"/>
      <c r="SUB105" s="231"/>
      <c r="SUC105" s="235"/>
      <c r="SUD105" s="6"/>
      <c r="SUE105" s="6"/>
      <c r="SUF105" s="6"/>
      <c r="SUG105" s="246"/>
      <c r="SUH105" s="251"/>
      <c r="SUI105" s="257"/>
      <c r="SUJ105" s="235"/>
      <c r="SUK105" s="235"/>
      <c r="SUL105" s="235"/>
      <c r="SUM105" s="99"/>
      <c r="SUN105" s="235"/>
      <c r="SUO105" s="235"/>
      <c r="SUP105" s="235"/>
      <c r="SUQ105" s="226"/>
      <c r="SUR105" s="248"/>
      <c r="SUS105" s="253"/>
      <c r="SUT105" s="228"/>
      <c r="SUU105" s="229"/>
      <c r="SUV105" s="99"/>
      <c r="SUW105" s="254"/>
      <c r="SUX105" s="235"/>
      <c r="SUY105" s="231"/>
      <c r="SUZ105" s="231"/>
      <c r="SVA105" s="235"/>
      <c r="SVB105" s="6"/>
      <c r="SVC105" s="6"/>
      <c r="SVD105" s="6"/>
      <c r="SVE105" s="246"/>
      <c r="SVF105" s="251"/>
      <c r="SVG105" s="257"/>
      <c r="SVH105" s="235"/>
      <c r="SVI105" s="235"/>
      <c r="SVJ105" s="235"/>
      <c r="SVK105" s="99"/>
      <c r="SVL105" s="235"/>
      <c r="SVM105" s="235"/>
      <c r="SVN105" s="235"/>
      <c r="SVO105" s="226"/>
      <c r="SVP105" s="248"/>
      <c r="SVQ105" s="253"/>
      <c r="SVR105" s="228"/>
      <c r="SVS105" s="229"/>
      <c r="SVT105" s="99"/>
      <c r="SVU105" s="254"/>
      <c r="SVV105" s="235"/>
      <c r="SVW105" s="231"/>
      <c r="SVX105" s="231"/>
      <c r="SVY105" s="235"/>
      <c r="SVZ105" s="6"/>
      <c r="SWA105" s="6"/>
      <c r="SWB105" s="6"/>
      <c r="SWC105" s="246"/>
      <c r="SWD105" s="251"/>
      <c r="SWE105" s="257"/>
      <c r="SWF105" s="235"/>
      <c r="SWG105" s="235"/>
      <c r="SWH105" s="235"/>
      <c r="SWI105" s="99"/>
      <c r="SWJ105" s="235"/>
      <c r="SWK105" s="235"/>
      <c r="SWL105" s="235"/>
      <c r="SWM105" s="226"/>
      <c r="SWN105" s="248"/>
      <c r="SWO105" s="253"/>
      <c r="SWP105" s="228"/>
      <c r="SWQ105" s="229"/>
      <c r="SWR105" s="99"/>
      <c r="SWS105" s="254"/>
      <c r="SWT105" s="235"/>
      <c r="SWU105" s="231"/>
      <c r="SWV105" s="231"/>
      <c r="SWW105" s="235"/>
      <c r="SWX105" s="6"/>
      <c r="SWY105" s="6"/>
      <c r="SWZ105" s="6"/>
      <c r="SXA105" s="246"/>
      <c r="SXB105" s="251"/>
      <c r="SXC105" s="257"/>
      <c r="SXD105" s="235"/>
      <c r="SXE105" s="235"/>
      <c r="SXF105" s="235"/>
      <c r="SXG105" s="99"/>
      <c r="SXH105" s="235"/>
      <c r="SXI105" s="235"/>
      <c r="SXJ105" s="235"/>
      <c r="SXK105" s="226"/>
      <c r="SXL105" s="248"/>
      <c r="SXM105" s="253"/>
      <c r="SXN105" s="228"/>
      <c r="SXO105" s="229"/>
      <c r="SXP105" s="99"/>
      <c r="SXQ105" s="254"/>
      <c r="SXR105" s="235"/>
      <c r="SXS105" s="231"/>
      <c r="SXT105" s="231"/>
      <c r="SXU105" s="235"/>
      <c r="SXV105" s="6"/>
      <c r="SXW105" s="6"/>
      <c r="SXX105" s="6"/>
      <c r="SXY105" s="246"/>
      <c r="SXZ105" s="251"/>
      <c r="SYA105" s="257"/>
      <c r="SYB105" s="235"/>
      <c r="SYC105" s="235"/>
      <c r="SYD105" s="235"/>
      <c r="SYE105" s="99"/>
      <c r="SYF105" s="235"/>
      <c r="SYG105" s="235"/>
      <c r="SYH105" s="235"/>
      <c r="SYI105" s="226"/>
      <c r="SYJ105" s="248"/>
      <c r="SYK105" s="253"/>
      <c r="SYL105" s="228"/>
      <c r="SYM105" s="229"/>
      <c r="SYN105" s="99"/>
      <c r="SYO105" s="254"/>
      <c r="SYP105" s="235"/>
      <c r="SYQ105" s="231"/>
      <c r="SYR105" s="231"/>
      <c r="SYS105" s="235"/>
      <c r="SYT105" s="6"/>
      <c r="SYU105" s="6"/>
      <c r="SYV105" s="6"/>
      <c r="SYW105" s="246"/>
      <c r="SYX105" s="251"/>
      <c r="SYY105" s="257"/>
      <c r="SYZ105" s="235"/>
      <c r="SZA105" s="235"/>
      <c r="SZB105" s="235"/>
      <c r="SZC105" s="99"/>
      <c r="SZD105" s="235"/>
      <c r="SZE105" s="235"/>
      <c r="SZF105" s="235"/>
      <c r="SZG105" s="226"/>
      <c r="SZH105" s="248"/>
      <c r="SZI105" s="253"/>
      <c r="SZJ105" s="228"/>
      <c r="SZK105" s="229"/>
      <c r="SZL105" s="99"/>
      <c r="SZM105" s="254"/>
      <c r="SZN105" s="235"/>
      <c r="SZO105" s="231"/>
      <c r="SZP105" s="231"/>
      <c r="SZQ105" s="235"/>
      <c r="SZR105" s="6"/>
      <c r="SZS105" s="6"/>
      <c r="SZT105" s="6"/>
      <c r="SZU105" s="246"/>
      <c r="SZV105" s="251"/>
      <c r="SZW105" s="257"/>
      <c r="SZX105" s="235"/>
      <c r="SZY105" s="235"/>
      <c r="SZZ105" s="235"/>
      <c r="TAA105" s="99"/>
      <c r="TAB105" s="235"/>
      <c r="TAC105" s="235"/>
      <c r="TAD105" s="235"/>
      <c r="TAE105" s="226"/>
      <c r="TAF105" s="248"/>
      <c r="TAG105" s="253"/>
      <c r="TAH105" s="228"/>
      <c r="TAI105" s="229"/>
      <c r="TAJ105" s="99"/>
      <c r="TAK105" s="254"/>
      <c r="TAL105" s="235"/>
      <c r="TAM105" s="231"/>
      <c r="TAN105" s="231"/>
      <c r="TAO105" s="235"/>
      <c r="TAP105" s="6"/>
      <c r="TAQ105" s="6"/>
      <c r="TAR105" s="6"/>
      <c r="TAS105" s="246"/>
      <c r="TAT105" s="251"/>
      <c r="TAU105" s="257"/>
      <c r="TAV105" s="235"/>
      <c r="TAW105" s="235"/>
      <c r="TAX105" s="235"/>
      <c r="TAY105" s="99"/>
      <c r="TAZ105" s="235"/>
      <c r="TBA105" s="235"/>
      <c r="TBB105" s="235"/>
      <c r="TBC105" s="226"/>
      <c r="TBD105" s="248"/>
      <c r="TBE105" s="253"/>
      <c r="TBF105" s="228"/>
      <c r="TBG105" s="229"/>
      <c r="TBH105" s="99"/>
      <c r="TBI105" s="254"/>
      <c r="TBJ105" s="235"/>
      <c r="TBK105" s="231"/>
      <c r="TBL105" s="231"/>
      <c r="TBM105" s="235"/>
      <c r="TBN105" s="6"/>
      <c r="TBO105" s="6"/>
      <c r="TBP105" s="6"/>
      <c r="TBQ105" s="246"/>
      <c r="TBR105" s="251"/>
      <c r="TBS105" s="257"/>
      <c r="TBT105" s="235"/>
      <c r="TBU105" s="235"/>
      <c r="TBV105" s="235"/>
      <c r="TBW105" s="99"/>
      <c r="TBX105" s="235"/>
      <c r="TBY105" s="235"/>
      <c r="TBZ105" s="235"/>
      <c r="TCA105" s="226"/>
      <c r="TCB105" s="248"/>
      <c r="TCC105" s="253"/>
      <c r="TCD105" s="228"/>
      <c r="TCE105" s="229"/>
      <c r="TCF105" s="99"/>
      <c r="TCG105" s="254"/>
      <c r="TCH105" s="235"/>
      <c r="TCI105" s="231"/>
      <c r="TCJ105" s="231"/>
      <c r="TCK105" s="235"/>
      <c r="TCL105" s="6"/>
      <c r="TCM105" s="6"/>
      <c r="TCN105" s="6"/>
      <c r="TCO105" s="246"/>
      <c r="TCP105" s="251"/>
      <c r="TCQ105" s="257"/>
      <c r="TCR105" s="235"/>
      <c r="TCS105" s="235"/>
      <c r="TCT105" s="235"/>
      <c r="TCU105" s="99"/>
      <c r="TCV105" s="235"/>
      <c r="TCW105" s="235"/>
      <c r="TCX105" s="235"/>
      <c r="TCY105" s="226"/>
      <c r="TCZ105" s="248"/>
      <c r="TDA105" s="253"/>
      <c r="TDB105" s="228"/>
      <c r="TDC105" s="229"/>
      <c r="TDD105" s="99"/>
      <c r="TDE105" s="254"/>
      <c r="TDF105" s="235"/>
      <c r="TDG105" s="231"/>
      <c r="TDH105" s="231"/>
      <c r="TDI105" s="235"/>
      <c r="TDJ105" s="6"/>
      <c r="TDK105" s="6"/>
      <c r="TDL105" s="6"/>
      <c r="TDM105" s="246"/>
      <c r="TDN105" s="251"/>
      <c r="TDO105" s="257"/>
      <c r="TDP105" s="235"/>
      <c r="TDQ105" s="235"/>
      <c r="TDR105" s="235"/>
      <c r="TDS105" s="99"/>
      <c r="TDT105" s="235"/>
      <c r="TDU105" s="235"/>
      <c r="TDV105" s="235"/>
      <c r="TDW105" s="226"/>
      <c r="TDX105" s="248"/>
      <c r="TDY105" s="253"/>
      <c r="TDZ105" s="228"/>
      <c r="TEA105" s="229"/>
      <c r="TEB105" s="99"/>
      <c r="TEC105" s="254"/>
      <c r="TED105" s="235"/>
      <c r="TEE105" s="231"/>
      <c r="TEF105" s="231"/>
      <c r="TEG105" s="235"/>
      <c r="TEH105" s="6"/>
      <c r="TEI105" s="6"/>
      <c r="TEJ105" s="6"/>
      <c r="TEK105" s="246"/>
      <c r="TEL105" s="251"/>
      <c r="TEM105" s="257"/>
      <c r="TEN105" s="235"/>
      <c r="TEO105" s="235"/>
      <c r="TEP105" s="235"/>
      <c r="TEQ105" s="99"/>
      <c r="TER105" s="235"/>
      <c r="TES105" s="235"/>
      <c r="TET105" s="235"/>
      <c r="TEU105" s="226"/>
      <c r="TEV105" s="248"/>
      <c r="TEW105" s="253"/>
      <c r="TEX105" s="228"/>
      <c r="TEY105" s="229"/>
      <c r="TEZ105" s="99"/>
      <c r="TFA105" s="254"/>
      <c r="TFB105" s="235"/>
      <c r="TFC105" s="231"/>
      <c r="TFD105" s="231"/>
      <c r="TFE105" s="235"/>
      <c r="TFF105" s="6"/>
      <c r="TFG105" s="6"/>
      <c r="TFH105" s="6"/>
      <c r="TFI105" s="246"/>
      <c r="TFJ105" s="251"/>
      <c r="TFK105" s="257"/>
      <c r="TFL105" s="235"/>
      <c r="TFM105" s="235"/>
      <c r="TFN105" s="235"/>
      <c r="TFO105" s="99"/>
      <c r="TFP105" s="235"/>
      <c r="TFQ105" s="235"/>
      <c r="TFR105" s="235"/>
      <c r="TFS105" s="226"/>
      <c r="TFT105" s="248"/>
      <c r="TFU105" s="253"/>
      <c r="TFV105" s="228"/>
      <c r="TFW105" s="229"/>
      <c r="TFX105" s="99"/>
      <c r="TFY105" s="254"/>
      <c r="TFZ105" s="235"/>
      <c r="TGA105" s="231"/>
      <c r="TGB105" s="231"/>
      <c r="TGC105" s="235"/>
      <c r="TGD105" s="6"/>
      <c r="TGE105" s="6"/>
      <c r="TGF105" s="6"/>
      <c r="TGG105" s="246"/>
      <c r="TGH105" s="251"/>
      <c r="TGI105" s="257"/>
      <c r="TGJ105" s="235"/>
      <c r="TGK105" s="235"/>
      <c r="TGL105" s="235"/>
      <c r="TGM105" s="99"/>
      <c r="TGN105" s="235"/>
      <c r="TGO105" s="235"/>
      <c r="TGP105" s="235"/>
      <c r="TGQ105" s="226"/>
      <c r="TGR105" s="248"/>
      <c r="TGS105" s="253"/>
      <c r="TGT105" s="228"/>
      <c r="TGU105" s="229"/>
      <c r="TGV105" s="99"/>
      <c r="TGW105" s="254"/>
      <c r="TGX105" s="235"/>
      <c r="TGY105" s="231"/>
      <c r="TGZ105" s="231"/>
      <c r="THA105" s="235"/>
      <c r="THB105" s="6"/>
      <c r="THC105" s="6"/>
      <c r="THD105" s="6"/>
      <c r="THE105" s="246"/>
      <c r="THF105" s="251"/>
      <c r="THG105" s="257"/>
      <c r="THH105" s="235"/>
      <c r="THI105" s="235"/>
      <c r="THJ105" s="235"/>
      <c r="THK105" s="99"/>
      <c r="THL105" s="235"/>
      <c r="THM105" s="235"/>
      <c r="THN105" s="235"/>
      <c r="THO105" s="226"/>
      <c r="THP105" s="248"/>
      <c r="THQ105" s="253"/>
      <c r="THR105" s="228"/>
      <c r="THS105" s="229"/>
      <c r="THT105" s="99"/>
      <c r="THU105" s="254"/>
      <c r="THV105" s="235"/>
      <c r="THW105" s="231"/>
      <c r="THX105" s="231"/>
      <c r="THY105" s="235"/>
      <c r="THZ105" s="6"/>
      <c r="TIA105" s="6"/>
      <c r="TIB105" s="6"/>
      <c r="TIC105" s="246"/>
      <c r="TID105" s="251"/>
      <c r="TIE105" s="257"/>
      <c r="TIF105" s="235"/>
      <c r="TIG105" s="235"/>
      <c r="TIH105" s="235"/>
      <c r="TII105" s="99"/>
      <c r="TIJ105" s="235"/>
      <c r="TIK105" s="235"/>
      <c r="TIL105" s="235"/>
      <c r="TIM105" s="226"/>
      <c r="TIN105" s="248"/>
      <c r="TIO105" s="253"/>
      <c r="TIP105" s="228"/>
      <c r="TIQ105" s="229"/>
      <c r="TIR105" s="99"/>
      <c r="TIS105" s="254"/>
      <c r="TIT105" s="235"/>
      <c r="TIU105" s="231"/>
      <c r="TIV105" s="231"/>
      <c r="TIW105" s="235"/>
      <c r="TIX105" s="6"/>
      <c r="TIY105" s="6"/>
      <c r="TIZ105" s="6"/>
      <c r="TJA105" s="246"/>
      <c r="TJB105" s="251"/>
      <c r="TJC105" s="257"/>
      <c r="TJD105" s="235"/>
      <c r="TJE105" s="235"/>
      <c r="TJF105" s="235"/>
      <c r="TJG105" s="99"/>
      <c r="TJH105" s="235"/>
      <c r="TJI105" s="235"/>
      <c r="TJJ105" s="235"/>
      <c r="TJK105" s="226"/>
      <c r="TJL105" s="248"/>
      <c r="TJM105" s="253"/>
      <c r="TJN105" s="228"/>
      <c r="TJO105" s="229"/>
      <c r="TJP105" s="99"/>
      <c r="TJQ105" s="254"/>
      <c r="TJR105" s="235"/>
      <c r="TJS105" s="231"/>
      <c r="TJT105" s="231"/>
      <c r="TJU105" s="235"/>
      <c r="TJV105" s="6"/>
      <c r="TJW105" s="6"/>
      <c r="TJX105" s="6"/>
      <c r="TJY105" s="246"/>
      <c r="TJZ105" s="251"/>
      <c r="TKA105" s="257"/>
      <c r="TKB105" s="235"/>
      <c r="TKC105" s="235"/>
      <c r="TKD105" s="235"/>
      <c r="TKE105" s="99"/>
      <c r="TKF105" s="235"/>
      <c r="TKG105" s="235"/>
      <c r="TKH105" s="235"/>
      <c r="TKI105" s="226"/>
      <c r="TKJ105" s="248"/>
      <c r="TKK105" s="253"/>
      <c r="TKL105" s="228"/>
      <c r="TKM105" s="229"/>
      <c r="TKN105" s="99"/>
      <c r="TKO105" s="254"/>
      <c r="TKP105" s="235"/>
      <c r="TKQ105" s="231"/>
      <c r="TKR105" s="231"/>
      <c r="TKS105" s="235"/>
      <c r="TKT105" s="6"/>
      <c r="TKU105" s="6"/>
      <c r="TKV105" s="6"/>
      <c r="TKW105" s="246"/>
      <c r="TKX105" s="251"/>
      <c r="TKY105" s="257"/>
      <c r="TKZ105" s="235"/>
      <c r="TLA105" s="235"/>
      <c r="TLB105" s="235"/>
      <c r="TLC105" s="99"/>
      <c r="TLD105" s="235"/>
      <c r="TLE105" s="235"/>
      <c r="TLF105" s="235"/>
      <c r="TLG105" s="226"/>
      <c r="TLH105" s="248"/>
      <c r="TLI105" s="253"/>
      <c r="TLJ105" s="228"/>
      <c r="TLK105" s="229"/>
      <c r="TLL105" s="99"/>
      <c r="TLM105" s="254"/>
      <c r="TLN105" s="235"/>
      <c r="TLO105" s="231"/>
      <c r="TLP105" s="231"/>
      <c r="TLQ105" s="235"/>
      <c r="TLR105" s="6"/>
      <c r="TLS105" s="6"/>
      <c r="TLT105" s="6"/>
      <c r="TLU105" s="246"/>
      <c r="TLV105" s="251"/>
      <c r="TLW105" s="257"/>
      <c r="TLX105" s="235"/>
      <c r="TLY105" s="235"/>
      <c r="TLZ105" s="235"/>
      <c r="TMA105" s="99"/>
      <c r="TMB105" s="235"/>
      <c r="TMC105" s="235"/>
      <c r="TMD105" s="235"/>
      <c r="TME105" s="226"/>
      <c r="TMF105" s="248"/>
      <c r="TMG105" s="253"/>
      <c r="TMH105" s="228"/>
      <c r="TMI105" s="229"/>
      <c r="TMJ105" s="99"/>
      <c r="TMK105" s="254"/>
      <c r="TML105" s="235"/>
      <c r="TMM105" s="231"/>
      <c r="TMN105" s="231"/>
      <c r="TMO105" s="235"/>
      <c r="TMP105" s="6"/>
      <c r="TMQ105" s="6"/>
      <c r="TMR105" s="6"/>
      <c r="TMS105" s="246"/>
      <c r="TMT105" s="251"/>
      <c r="TMU105" s="257"/>
      <c r="TMV105" s="235"/>
      <c r="TMW105" s="235"/>
      <c r="TMX105" s="235"/>
      <c r="TMY105" s="99"/>
      <c r="TMZ105" s="235"/>
      <c r="TNA105" s="235"/>
      <c r="TNB105" s="235"/>
      <c r="TNC105" s="226"/>
      <c r="TND105" s="248"/>
      <c r="TNE105" s="253"/>
      <c r="TNF105" s="228"/>
      <c r="TNG105" s="229"/>
      <c r="TNH105" s="99"/>
      <c r="TNI105" s="254"/>
      <c r="TNJ105" s="235"/>
      <c r="TNK105" s="231"/>
      <c r="TNL105" s="231"/>
      <c r="TNM105" s="235"/>
      <c r="TNN105" s="6"/>
      <c r="TNO105" s="6"/>
      <c r="TNP105" s="6"/>
      <c r="TNQ105" s="246"/>
      <c r="TNR105" s="251"/>
      <c r="TNS105" s="257"/>
      <c r="TNT105" s="235"/>
      <c r="TNU105" s="235"/>
      <c r="TNV105" s="235"/>
      <c r="TNW105" s="99"/>
      <c r="TNX105" s="235"/>
      <c r="TNY105" s="235"/>
      <c r="TNZ105" s="235"/>
      <c r="TOA105" s="226"/>
      <c r="TOB105" s="248"/>
      <c r="TOC105" s="253"/>
      <c r="TOD105" s="228"/>
      <c r="TOE105" s="229"/>
      <c r="TOF105" s="99"/>
      <c r="TOG105" s="254"/>
      <c r="TOH105" s="235"/>
      <c r="TOI105" s="231"/>
      <c r="TOJ105" s="231"/>
      <c r="TOK105" s="235"/>
      <c r="TOL105" s="6"/>
      <c r="TOM105" s="6"/>
      <c r="TON105" s="6"/>
      <c r="TOO105" s="246"/>
      <c r="TOP105" s="251"/>
      <c r="TOQ105" s="257"/>
      <c r="TOR105" s="235"/>
      <c r="TOS105" s="235"/>
      <c r="TOT105" s="235"/>
      <c r="TOU105" s="99"/>
      <c r="TOV105" s="235"/>
      <c r="TOW105" s="235"/>
      <c r="TOX105" s="235"/>
      <c r="TOY105" s="226"/>
      <c r="TOZ105" s="248"/>
      <c r="TPA105" s="253"/>
      <c r="TPB105" s="228"/>
      <c r="TPC105" s="229"/>
      <c r="TPD105" s="99"/>
      <c r="TPE105" s="254"/>
      <c r="TPF105" s="235"/>
      <c r="TPG105" s="231"/>
      <c r="TPH105" s="231"/>
      <c r="TPI105" s="235"/>
      <c r="TPJ105" s="6"/>
      <c r="TPK105" s="6"/>
      <c r="TPL105" s="6"/>
      <c r="TPM105" s="246"/>
      <c r="TPN105" s="251"/>
      <c r="TPO105" s="257"/>
      <c r="TPP105" s="235"/>
      <c r="TPQ105" s="235"/>
      <c r="TPR105" s="235"/>
      <c r="TPS105" s="99"/>
      <c r="TPT105" s="235"/>
      <c r="TPU105" s="235"/>
      <c r="TPV105" s="235"/>
      <c r="TPW105" s="226"/>
      <c r="TPX105" s="248"/>
      <c r="TPY105" s="253"/>
      <c r="TPZ105" s="228"/>
      <c r="TQA105" s="229"/>
      <c r="TQB105" s="99"/>
      <c r="TQC105" s="254"/>
      <c r="TQD105" s="235"/>
      <c r="TQE105" s="231"/>
      <c r="TQF105" s="231"/>
      <c r="TQG105" s="235"/>
      <c r="TQH105" s="6"/>
      <c r="TQI105" s="6"/>
      <c r="TQJ105" s="6"/>
      <c r="TQK105" s="246"/>
      <c r="TQL105" s="251"/>
      <c r="TQM105" s="257"/>
      <c r="TQN105" s="235"/>
      <c r="TQO105" s="235"/>
      <c r="TQP105" s="235"/>
      <c r="TQQ105" s="99"/>
      <c r="TQR105" s="235"/>
      <c r="TQS105" s="235"/>
      <c r="TQT105" s="235"/>
      <c r="TQU105" s="226"/>
      <c r="TQV105" s="248"/>
      <c r="TQW105" s="253"/>
      <c r="TQX105" s="228"/>
      <c r="TQY105" s="229"/>
      <c r="TQZ105" s="99"/>
      <c r="TRA105" s="254"/>
      <c r="TRB105" s="235"/>
      <c r="TRC105" s="231"/>
      <c r="TRD105" s="231"/>
      <c r="TRE105" s="235"/>
      <c r="TRF105" s="6"/>
      <c r="TRG105" s="6"/>
      <c r="TRH105" s="6"/>
      <c r="TRI105" s="246"/>
      <c r="TRJ105" s="251"/>
      <c r="TRK105" s="257"/>
      <c r="TRL105" s="235"/>
      <c r="TRM105" s="235"/>
      <c r="TRN105" s="235"/>
      <c r="TRO105" s="99"/>
      <c r="TRP105" s="235"/>
      <c r="TRQ105" s="235"/>
      <c r="TRR105" s="235"/>
      <c r="TRS105" s="226"/>
      <c r="TRT105" s="248"/>
      <c r="TRU105" s="253"/>
      <c r="TRV105" s="228"/>
      <c r="TRW105" s="229"/>
      <c r="TRX105" s="99"/>
      <c r="TRY105" s="254"/>
      <c r="TRZ105" s="235"/>
      <c r="TSA105" s="231"/>
      <c r="TSB105" s="231"/>
      <c r="TSC105" s="235"/>
      <c r="TSD105" s="6"/>
      <c r="TSE105" s="6"/>
      <c r="TSF105" s="6"/>
      <c r="TSG105" s="246"/>
      <c r="TSH105" s="251"/>
      <c r="TSI105" s="257"/>
      <c r="TSJ105" s="235"/>
      <c r="TSK105" s="235"/>
      <c r="TSL105" s="235"/>
      <c r="TSM105" s="99"/>
      <c r="TSN105" s="235"/>
      <c r="TSO105" s="235"/>
      <c r="TSP105" s="235"/>
      <c r="TSQ105" s="226"/>
      <c r="TSR105" s="248"/>
      <c r="TSS105" s="253"/>
      <c r="TST105" s="228"/>
      <c r="TSU105" s="229"/>
      <c r="TSV105" s="99"/>
      <c r="TSW105" s="254"/>
      <c r="TSX105" s="235"/>
      <c r="TSY105" s="231"/>
      <c r="TSZ105" s="231"/>
      <c r="TTA105" s="235"/>
      <c r="TTB105" s="6"/>
      <c r="TTC105" s="6"/>
      <c r="TTD105" s="6"/>
      <c r="TTE105" s="246"/>
      <c r="TTF105" s="251"/>
      <c r="TTG105" s="257"/>
      <c r="TTH105" s="235"/>
      <c r="TTI105" s="235"/>
      <c r="TTJ105" s="235"/>
      <c r="TTK105" s="99"/>
      <c r="TTL105" s="235"/>
      <c r="TTM105" s="235"/>
      <c r="TTN105" s="235"/>
      <c r="TTO105" s="226"/>
      <c r="TTP105" s="248"/>
      <c r="TTQ105" s="253"/>
      <c r="TTR105" s="228"/>
      <c r="TTS105" s="229"/>
      <c r="TTT105" s="99"/>
      <c r="TTU105" s="254"/>
      <c r="TTV105" s="235"/>
      <c r="TTW105" s="231"/>
      <c r="TTX105" s="231"/>
      <c r="TTY105" s="235"/>
      <c r="TTZ105" s="6"/>
      <c r="TUA105" s="6"/>
      <c r="TUB105" s="6"/>
      <c r="TUC105" s="246"/>
      <c r="TUD105" s="251"/>
      <c r="TUE105" s="257"/>
      <c r="TUF105" s="235"/>
      <c r="TUG105" s="235"/>
      <c r="TUH105" s="235"/>
      <c r="TUI105" s="99"/>
      <c r="TUJ105" s="235"/>
      <c r="TUK105" s="235"/>
      <c r="TUL105" s="235"/>
      <c r="TUM105" s="226"/>
      <c r="TUN105" s="248"/>
      <c r="TUO105" s="253"/>
      <c r="TUP105" s="228"/>
      <c r="TUQ105" s="229"/>
      <c r="TUR105" s="99"/>
      <c r="TUS105" s="254"/>
      <c r="TUT105" s="235"/>
      <c r="TUU105" s="231"/>
      <c r="TUV105" s="231"/>
      <c r="TUW105" s="235"/>
      <c r="TUX105" s="6"/>
      <c r="TUY105" s="6"/>
      <c r="TUZ105" s="6"/>
      <c r="TVA105" s="246"/>
      <c r="TVB105" s="251"/>
      <c r="TVC105" s="257"/>
      <c r="TVD105" s="235"/>
      <c r="TVE105" s="235"/>
      <c r="TVF105" s="235"/>
      <c r="TVG105" s="99"/>
      <c r="TVH105" s="235"/>
      <c r="TVI105" s="235"/>
      <c r="TVJ105" s="235"/>
      <c r="TVK105" s="226"/>
      <c r="TVL105" s="248"/>
      <c r="TVM105" s="253"/>
      <c r="TVN105" s="228"/>
      <c r="TVO105" s="229"/>
      <c r="TVP105" s="99"/>
      <c r="TVQ105" s="254"/>
      <c r="TVR105" s="235"/>
      <c r="TVS105" s="231"/>
      <c r="TVT105" s="231"/>
      <c r="TVU105" s="235"/>
      <c r="TVV105" s="6"/>
      <c r="TVW105" s="6"/>
      <c r="TVX105" s="6"/>
      <c r="TVY105" s="246"/>
      <c r="TVZ105" s="251"/>
      <c r="TWA105" s="257"/>
      <c r="TWB105" s="235"/>
      <c r="TWC105" s="235"/>
      <c r="TWD105" s="235"/>
      <c r="TWE105" s="99"/>
      <c r="TWF105" s="235"/>
      <c r="TWG105" s="235"/>
      <c r="TWH105" s="235"/>
      <c r="TWI105" s="226"/>
      <c r="TWJ105" s="248"/>
      <c r="TWK105" s="253"/>
      <c r="TWL105" s="228"/>
      <c r="TWM105" s="229"/>
      <c r="TWN105" s="99"/>
      <c r="TWO105" s="254"/>
      <c r="TWP105" s="235"/>
      <c r="TWQ105" s="231"/>
      <c r="TWR105" s="231"/>
      <c r="TWS105" s="235"/>
      <c r="TWT105" s="6"/>
      <c r="TWU105" s="6"/>
      <c r="TWV105" s="6"/>
      <c r="TWW105" s="246"/>
      <c r="TWX105" s="251"/>
      <c r="TWY105" s="257"/>
      <c r="TWZ105" s="235"/>
      <c r="TXA105" s="235"/>
      <c r="TXB105" s="235"/>
      <c r="TXC105" s="99"/>
      <c r="TXD105" s="235"/>
      <c r="TXE105" s="235"/>
      <c r="TXF105" s="235"/>
      <c r="TXG105" s="226"/>
      <c r="TXH105" s="248"/>
      <c r="TXI105" s="253"/>
      <c r="TXJ105" s="228"/>
      <c r="TXK105" s="229"/>
      <c r="TXL105" s="99"/>
      <c r="TXM105" s="254"/>
      <c r="TXN105" s="235"/>
      <c r="TXO105" s="231"/>
      <c r="TXP105" s="231"/>
      <c r="TXQ105" s="235"/>
      <c r="TXR105" s="6"/>
      <c r="TXS105" s="6"/>
      <c r="TXT105" s="6"/>
      <c r="TXU105" s="246"/>
      <c r="TXV105" s="251"/>
      <c r="TXW105" s="257"/>
      <c r="TXX105" s="235"/>
      <c r="TXY105" s="235"/>
      <c r="TXZ105" s="235"/>
      <c r="TYA105" s="99"/>
      <c r="TYB105" s="235"/>
      <c r="TYC105" s="235"/>
      <c r="TYD105" s="235"/>
      <c r="TYE105" s="226"/>
      <c r="TYF105" s="248"/>
      <c r="TYG105" s="253"/>
      <c r="TYH105" s="228"/>
      <c r="TYI105" s="229"/>
      <c r="TYJ105" s="99"/>
      <c r="TYK105" s="254"/>
      <c r="TYL105" s="235"/>
      <c r="TYM105" s="231"/>
      <c r="TYN105" s="231"/>
      <c r="TYO105" s="235"/>
      <c r="TYP105" s="6"/>
      <c r="TYQ105" s="6"/>
      <c r="TYR105" s="6"/>
      <c r="TYS105" s="246"/>
      <c r="TYT105" s="251"/>
      <c r="TYU105" s="257"/>
      <c r="TYV105" s="235"/>
      <c r="TYW105" s="235"/>
      <c r="TYX105" s="235"/>
      <c r="TYY105" s="99"/>
      <c r="TYZ105" s="235"/>
      <c r="TZA105" s="235"/>
      <c r="TZB105" s="235"/>
      <c r="TZC105" s="226"/>
      <c r="TZD105" s="248"/>
      <c r="TZE105" s="253"/>
      <c r="TZF105" s="228"/>
      <c r="TZG105" s="229"/>
      <c r="TZH105" s="99"/>
      <c r="TZI105" s="254"/>
      <c r="TZJ105" s="235"/>
      <c r="TZK105" s="231"/>
      <c r="TZL105" s="231"/>
      <c r="TZM105" s="235"/>
      <c r="TZN105" s="6"/>
      <c r="TZO105" s="6"/>
      <c r="TZP105" s="6"/>
      <c r="TZQ105" s="246"/>
      <c r="TZR105" s="251"/>
      <c r="TZS105" s="257"/>
      <c r="TZT105" s="235"/>
      <c r="TZU105" s="235"/>
      <c r="TZV105" s="235"/>
      <c r="TZW105" s="99"/>
      <c r="TZX105" s="235"/>
      <c r="TZY105" s="235"/>
      <c r="TZZ105" s="235"/>
      <c r="UAA105" s="226"/>
      <c r="UAB105" s="248"/>
      <c r="UAC105" s="253"/>
      <c r="UAD105" s="228"/>
      <c r="UAE105" s="229"/>
      <c r="UAF105" s="99"/>
      <c r="UAG105" s="254"/>
      <c r="UAH105" s="235"/>
      <c r="UAI105" s="231"/>
      <c r="UAJ105" s="231"/>
      <c r="UAK105" s="235"/>
      <c r="UAL105" s="6"/>
      <c r="UAM105" s="6"/>
      <c r="UAN105" s="6"/>
      <c r="UAO105" s="246"/>
      <c r="UAP105" s="251"/>
      <c r="UAQ105" s="257"/>
      <c r="UAR105" s="235"/>
      <c r="UAS105" s="235"/>
      <c r="UAT105" s="235"/>
      <c r="UAU105" s="99"/>
      <c r="UAV105" s="235"/>
      <c r="UAW105" s="235"/>
      <c r="UAX105" s="235"/>
      <c r="UAY105" s="226"/>
      <c r="UAZ105" s="248"/>
      <c r="UBA105" s="253"/>
      <c r="UBB105" s="228"/>
      <c r="UBC105" s="229"/>
      <c r="UBD105" s="99"/>
      <c r="UBE105" s="254"/>
      <c r="UBF105" s="235"/>
      <c r="UBG105" s="231"/>
      <c r="UBH105" s="231"/>
      <c r="UBI105" s="235"/>
      <c r="UBJ105" s="6"/>
      <c r="UBK105" s="6"/>
      <c r="UBL105" s="6"/>
      <c r="UBM105" s="246"/>
      <c r="UBN105" s="251"/>
      <c r="UBO105" s="257"/>
      <c r="UBP105" s="235"/>
      <c r="UBQ105" s="235"/>
      <c r="UBR105" s="235"/>
      <c r="UBS105" s="99"/>
      <c r="UBT105" s="235"/>
      <c r="UBU105" s="235"/>
      <c r="UBV105" s="235"/>
      <c r="UBW105" s="226"/>
      <c r="UBX105" s="248"/>
      <c r="UBY105" s="253"/>
      <c r="UBZ105" s="228"/>
      <c r="UCA105" s="229"/>
      <c r="UCB105" s="99"/>
      <c r="UCC105" s="254"/>
      <c r="UCD105" s="235"/>
      <c r="UCE105" s="231"/>
      <c r="UCF105" s="231"/>
      <c r="UCG105" s="235"/>
      <c r="UCH105" s="6"/>
      <c r="UCI105" s="6"/>
      <c r="UCJ105" s="6"/>
      <c r="UCK105" s="246"/>
      <c r="UCL105" s="251"/>
      <c r="UCM105" s="257"/>
      <c r="UCN105" s="235"/>
      <c r="UCO105" s="235"/>
      <c r="UCP105" s="235"/>
      <c r="UCQ105" s="99"/>
      <c r="UCR105" s="235"/>
      <c r="UCS105" s="235"/>
      <c r="UCT105" s="235"/>
      <c r="UCU105" s="226"/>
      <c r="UCV105" s="248"/>
      <c r="UCW105" s="253"/>
      <c r="UCX105" s="228"/>
      <c r="UCY105" s="229"/>
      <c r="UCZ105" s="99"/>
      <c r="UDA105" s="254"/>
      <c r="UDB105" s="235"/>
      <c r="UDC105" s="231"/>
      <c r="UDD105" s="231"/>
      <c r="UDE105" s="235"/>
      <c r="UDF105" s="6"/>
      <c r="UDG105" s="6"/>
      <c r="UDH105" s="6"/>
      <c r="UDI105" s="246"/>
      <c r="UDJ105" s="251"/>
      <c r="UDK105" s="257"/>
      <c r="UDL105" s="235"/>
      <c r="UDM105" s="235"/>
      <c r="UDN105" s="235"/>
      <c r="UDO105" s="99"/>
      <c r="UDP105" s="235"/>
      <c r="UDQ105" s="235"/>
      <c r="UDR105" s="235"/>
      <c r="UDS105" s="226"/>
      <c r="UDT105" s="248"/>
      <c r="UDU105" s="253"/>
      <c r="UDV105" s="228"/>
      <c r="UDW105" s="229"/>
      <c r="UDX105" s="99"/>
      <c r="UDY105" s="254"/>
      <c r="UDZ105" s="235"/>
      <c r="UEA105" s="231"/>
      <c r="UEB105" s="231"/>
      <c r="UEC105" s="235"/>
      <c r="UED105" s="6"/>
      <c r="UEE105" s="6"/>
      <c r="UEF105" s="6"/>
      <c r="UEG105" s="246"/>
      <c r="UEH105" s="251"/>
      <c r="UEI105" s="257"/>
      <c r="UEJ105" s="235"/>
      <c r="UEK105" s="235"/>
      <c r="UEL105" s="235"/>
      <c r="UEM105" s="99"/>
      <c r="UEN105" s="235"/>
      <c r="UEO105" s="235"/>
      <c r="UEP105" s="235"/>
      <c r="UEQ105" s="226"/>
      <c r="UER105" s="248"/>
      <c r="UES105" s="253"/>
      <c r="UET105" s="228"/>
      <c r="UEU105" s="229"/>
      <c r="UEV105" s="99"/>
      <c r="UEW105" s="254"/>
      <c r="UEX105" s="235"/>
      <c r="UEY105" s="231"/>
      <c r="UEZ105" s="231"/>
      <c r="UFA105" s="235"/>
      <c r="UFB105" s="6"/>
      <c r="UFC105" s="6"/>
      <c r="UFD105" s="6"/>
      <c r="UFE105" s="246"/>
      <c r="UFF105" s="251"/>
      <c r="UFG105" s="257"/>
      <c r="UFH105" s="235"/>
      <c r="UFI105" s="235"/>
      <c r="UFJ105" s="235"/>
      <c r="UFK105" s="99"/>
      <c r="UFL105" s="235"/>
      <c r="UFM105" s="235"/>
      <c r="UFN105" s="235"/>
      <c r="UFO105" s="226"/>
      <c r="UFP105" s="248"/>
      <c r="UFQ105" s="253"/>
      <c r="UFR105" s="228"/>
      <c r="UFS105" s="229"/>
      <c r="UFT105" s="99"/>
      <c r="UFU105" s="254"/>
      <c r="UFV105" s="235"/>
      <c r="UFW105" s="231"/>
      <c r="UFX105" s="231"/>
      <c r="UFY105" s="235"/>
      <c r="UFZ105" s="6"/>
      <c r="UGA105" s="6"/>
      <c r="UGB105" s="6"/>
      <c r="UGC105" s="246"/>
      <c r="UGD105" s="251"/>
      <c r="UGE105" s="257"/>
      <c r="UGF105" s="235"/>
      <c r="UGG105" s="235"/>
      <c r="UGH105" s="235"/>
      <c r="UGI105" s="99"/>
      <c r="UGJ105" s="235"/>
      <c r="UGK105" s="235"/>
      <c r="UGL105" s="235"/>
      <c r="UGM105" s="226"/>
      <c r="UGN105" s="248"/>
      <c r="UGO105" s="253"/>
      <c r="UGP105" s="228"/>
      <c r="UGQ105" s="229"/>
      <c r="UGR105" s="99"/>
      <c r="UGS105" s="254"/>
      <c r="UGT105" s="235"/>
      <c r="UGU105" s="231"/>
      <c r="UGV105" s="231"/>
      <c r="UGW105" s="235"/>
      <c r="UGX105" s="6"/>
      <c r="UGY105" s="6"/>
      <c r="UGZ105" s="6"/>
      <c r="UHA105" s="246"/>
      <c r="UHB105" s="251"/>
      <c r="UHC105" s="257"/>
      <c r="UHD105" s="235"/>
      <c r="UHE105" s="235"/>
      <c r="UHF105" s="235"/>
      <c r="UHG105" s="99"/>
      <c r="UHH105" s="235"/>
      <c r="UHI105" s="235"/>
      <c r="UHJ105" s="235"/>
      <c r="UHK105" s="226"/>
      <c r="UHL105" s="248"/>
      <c r="UHM105" s="253"/>
      <c r="UHN105" s="228"/>
      <c r="UHO105" s="229"/>
      <c r="UHP105" s="99"/>
      <c r="UHQ105" s="254"/>
      <c r="UHR105" s="235"/>
      <c r="UHS105" s="231"/>
      <c r="UHT105" s="231"/>
      <c r="UHU105" s="235"/>
      <c r="UHV105" s="6"/>
      <c r="UHW105" s="6"/>
      <c r="UHX105" s="6"/>
      <c r="UHY105" s="246"/>
      <c r="UHZ105" s="251"/>
      <c r="UIA105" s="257"/>
      <c r="UIB105" s="235"/>
      <c r="UIC105" s="235"/>
      <c r="UID105" s="235"/>
      <c r="UIE105" s="99"/>
      <c r="UIF105" s="235"/>
      <c r="UIG105" s="235"/>
      <c r="UIH105" s="235"/>
      <c r="UII105" s="226"/>
      <c r="UIJ105" s="248"/>
      <c r="UIK105" s="253"/>
      <c r="UIL105" s="228"/>
      <c r="UIM105" s="229"/>
      <c r="UIN105" s="99"/>
      <c r="UIO105" s="254"/>
      <c r="UIP105" s="235"/>
      <c r="UIQ105" s="231"/>
      <c r="UIR105" s="231"/>
      <c r="UIS105" s="235"/>
      <c r="UIT105" s="6"/>
      <c r="UIU105" s="6"/>
      <c r="UIV105" s="6"/>
      <c r="UIW105" s="246"/>
      <c r="UIX105" s="251"/>
      <c r="UIY105" s="257"/>
      <c r="UIZ105" s="235"/>
      <c r="UJA105" s="235"/>
      <c r="UJB105" s="235"/>
      <c r="UJC105" s="99"/>
      <c r="UJD105" s="235"/>
      <c r="UJE105" s="235"/>
      <c r="UJF105" s="235"/>
      <c r="UJG105" s="226"/>
      <c r="UJH105" s="248"/>
      <c r="UJI105" s="253"/>
      <c r="UJJ105" s="228"/>
      <c r="UJK105" s="229"/>
      <c r="UJL105" s="99"/>
      <c r="UJM105" s="254"/>
      <c r="UJN105" s="235"/>
      <c r="UJO105" s="231"/>
      <c r="UJP105" s="231"/>
      <c r="UJQ105" s="235"/>
      <c r="UJR105" s="6"/>
      <c r="UJS105" s="6"/>
      <c r="UJT105" s="6"/>
      <c r="UJU105" s="246"/>
      <c r="UJV105" s="251"/>
      <c r="UJW105" s="257"/>
      <c r="UJX105" s="235"/>
      <c r="UJY105" s="235"/>
      <c r="UJZ105" s="235"/>
      <c r="UKA105" s="99"/>
      <c r="UKB105" s="235"/>
      <c r="UKC105" s="235"/>
      <c r="UKD105" s="235"/>
      <c r="UKE105" s="226"/>
      <c r="UKF105" s="248"/>
      <c r="UKG105" s="253"/>
      <c r="UKH105" s="228"/>
      <c r="UKI105" s="229"/>
      <c r="UKJ105" s="99"/>
      <c r="UKK105" s="254"/>
      <c r="UKL105" s="235"/>
      <c r="UKM105" s="231"/>
      <c r="UKN105" s="231"/>
      <c r="UKO105" s="235"/>
      <c r="UKP105" s="6"/>
      <c r="UKQ105" s="6"/>
      <c r="UKR105" s="6"/>
      <c r="UKS105" s="246"/>
      <c r="UKT105" s="251"/>
      <c r="UKU105" s="257"/>
      <c r="UKV105" s="235"/>
      <c r="UKW105" s="235"/>
      <c r="UKX105" s="235"/>
      <c r="UKY105" s="99"/>
      <c r="UKZ105" s="235"/>
      <c r="ULA105" s="235"/>
      <c r="ULB105" s="235"/>
      <c r="ULC105" s="226"/>
      <c r="ULD105" s="248"/>
      <c r="ULE105" s="253"/>
      <c r="ULF105" s="228"/>
      <c r="ULG105" s="229"/>
      <c r="ULH105" s="99"/>
      <c r="ULI105" s="254"/>
      <c r="ULJ105" s="235"/>
      <c r="ULK105" s="231"/>
      <c r="ULL105" s="231"/>
      <c r="ULM105" s="235"/>
      <c r="ULN105" s="6"/>
      <c r="ULO105" s="6"/>
      <c r="ULP105" s="6"/>
      <c r="ULQ105" s="246"/>
      <c r="ULR105" s="251"/>
      <c r="ULS105" s="257"/>
      <c r="ULT105" s="235"/>
      <c r="ULU105" s="235"/>
      <c r="ULV105" s="235"/>
      <c r="ULW105" s="99"/>
      <c r="ULX105" s="235"/>
      <c r="ULY105" s="235"/>
      <c r="ULZ105" s="235"/>
      <c r="UMA105" s="226"/>
      <c r="UMB105" s="248"/>
      <c r="UMC105" s="253"/>
      <c r="UMD105" s="228"/>
      <c r="UME105" s="229"/>
      <c r="UMF105" s="99"/>
      <c r="UMG105" s="254"/>
      <c r="UMH105" s="235"/>
      <c r="UMI105" s="231"/>
      <c r="UMJ105" s="231"/>
      <c r="UMK105" s="235"/>
      <c r="UML105" s="6"/>
      <c r="UMM105" s="6"/>
      <c r="UMN105" s="6"/>
      <c r="UMO105" s="246"/>
      <c r="UMP105" s="251"/>
      <c r="UMQ105" s="257"/>
      <c r="UMR105" s="235"/>
      <c r="UMS105" s="235"/>
      <c r="UMT105" s="235"/>
      <c r="UMU105" s="99"/>
      <c r="UMV105" s="235"/>
      <c r="UMW105" s="235"/>
      <c r="UMX105" s="235"/>
      <c r="UMY105" s="226"/>
      <c r="UMZ105" s="248"/>
      <c r="UNA105" s="253"/>
      <c r="UNB105" s="228"/>
      <c r="UNC105" s="229"/>
      <c r="UND105" s="99"/>
      <c r="UNE105" s="254"/>
      <c r="UNF105" s="235"/>
      <c r="UNG105" s="231"/>
      <c r="UNH105" s="231"/>
      <c r="UNI105" s="235"/>
      <c r="UNJ105" s="6"/>
      <c r="UNK105" s="6"/>
      <c r="UNL105" s="6"/>
      <c r="UNM105" s="246"/>
      <c r="UNN105" s="251"/>
      <c r="UNO105" s="257"/>
      <c r="UNP105" s="235"/>
      <c r="UNQ105" s="235"/>
      <c r="UNR105" s="235"/>
      <c r="UNS105" s="99"/>
      <c r="UNT105" s="235"/>
      <c r="UNU105" s="235"/>
      <c r="UNV105" s="235"/>
      <c r="UNW105" s="226"/>
      <c r="UNX105" s="248"/>
      <c r="UNY105" s="253"/>
      <c r="UNZ105" s="228"/>
      <c r="UOA105" s="229"/>
      <c r="UOB105" s="99"/>
      <c r="UOC105" s="254"/>
      <c r="UOD105" s="235"/>
      <c r="UOE105" s="231"/>
      <c r="UOF105" s="231"/>
      <c r="UOG105" s="235"/>
      <c r="UOH105" s="6"/>
      <c r="UOI105" s="6"/>
      <c r="UOJ105" s="6"/>
      <c r="UOK105" s="246"/>
      <c r="UOL105" s="251"/>
      <c r="UOM105" s="257"/>
      <c r="UON105" s="235"/>
      <c r="UOO105" s="235"/>
      <c r="UOP105" s="235"/>
      <c r="UOQ105" s="99"/>
      <c r="UOR105" s="235"/>
      <c r="UOS105" s="235"/>
      <c r="UOT105" s="235"/>
      <c r="UOU105" s="226"/>
      <c r="UOV105" s="248"/>
      <c r="UOW105" s="253"/>
      <c r="UOX105" s="228"/>
      <c r="UOY105" s="229"/>
      <c r="UOZ105" s="99"/>
      <c r="UPA105" s="254"/>
      <c r="UPB105" s="235"/>
      <c r="UPC105" s="231"/>
      <c r="UPD105" s="231"/>
      <c r="UPE105" s="235"/>
      <c r="UPF105" s="6"/>
      <c r="UPG105" s="6"/>
      <c r="UPH105" s="6"/>
      <c r="UPI105" s="246"/>
      <c r="UPJ105" s="251"/>
      <c r="UPK105" s="257"/>
      <c r="UPL105" s="235"/>
      <c r="UPM105" s="235"/>
      <c r="UPN105" s="235"/>
      <c r="UPO105" s="99"/>
      <c r="UPP105" s="235"/>
      <c r="UPQ105" s="235"/>
      <c r="UPR105" s="235"/>
      <c r="UPS105" s="226"/>
      <c r="UPT105" s="248"/>
      <c r="UPU105" s="253"/>
      <c r="UPV105" s="228"/>
      <c r="UPW105" s="229"/>
      <c r="UPX105" s="99"/>
      <c r="UPY105" s="254"/>
      <c r="UPZ105" s="235"/>
      <c r="UQA105" s="231"/>
      <c r="UQB105" s="231"/>
      <c r="UQC105" s="235"/>
      <c r="UQD105" s="6"/>
      <c r="UQE105" s="6"/>
      <c r="UQF105" s="6"/>
      <c r="UQG105" s="246"/>
      <c r="UQH105" s="251"/>
      <c r="UQI105" s="257"/>
      <c r="UQJ105" s="235"/>
      <c r="UQK105" s="235"/>
      <c r="UQL105" s="235"/>
      <c r="UQM105" s="99"/>
      <c r="UQN105" s="235"/>
      <c r="UQO105" s="235"/>
      <c r="UQP105" s="235"/>
      <c r="UQQ105" s="226"/>
      <c r="UQR105" s="248"/>
      <c r="UQS105" s="253"/>
      <c r="UQT105" s="228"/>
      <c r="UQU105" s="229"/>
      <c r="UQV105" s="99"/>
      <c r="UQW105" s="254"/>
      <c r="UQX105" s="235"/>
      <c r="UQY105" s="231"/>
      <c r="UQZ105" s="231"/>
      <c r="URA105" s="235"/>
      <c r="URB105" s="6"/>
      <c r="URC105" s="6"/>
      <c r="URD105" s="6"/>
      <c r="URE105" s="246"/>
      <c r="URF105" s="251"/>
      <c r="URG105" s="257"/>
      <c r="URH105" s="235"/>
      <c r="URI105" s="235"/>
      <c r="URJ105" s="235"/>
      <c r="URK105" s="99"/>
      <c r="URL105" s="235"/>
      <c r="URM105" s="235"/>
      <c r="URN105" s="235"/>
      <c r="URO105" s="226"/>
      <c r="URP105" s="248"/>
      <c r="URQ105" s="253"/>
      <c r="URR105" s="228"/>
      <c r="URS105" s="229"/>
      <c r="URT105" s="99"/>
      <c r="URU105" s="254"/>
      <c r="URV105" s="235"/>
      <c r="URW105" s="231"/>
      <c r="URX105" s="231"/>
      <c r="URY105" s="235"/>
      <c r="URZ105" s="6"/>
      <c r="USA105" s="6"/>
      <c r="USB105" s="6"/>
      <c r="USC105" s="246"/>
      <c r="USD105" s="251"/>
      <c r="USE105" s="257"/>
      <c r="USF105" s="235"/>
      <c r="USG105" s="235"/>
      <c r="USH105" s="235"/>
      <c r="USI105" s="99"/>
      <c r="USJ105" s="235"/>
      <c r="USK105" s="235"/>
      <c r="USL105" s="235"/>
      <c r="USM105" s="226"/>
      <c r="USN105" s="248"/>
      <c r="USO105" s="253"/>
      <c r="USP105" s="228"/>
      <c r="USQ105" s="229"/>
      <c r="USR105" s="99"/>
      <c r="USS105" s="254"/>
      <c r="UST105" s="235"/>
      <c r="USU105" s="231"/>
      <c r="USV105" s="231"/>
      <c r="USW105" s="235"/>
      <c r="USX105" s="6"/>
      <c r="USY105" s="6"/>
      <c r="USZ105" s="6"/>
      <c r="UTA105" s="246"/>
      <c r="UTB105" s="251"/>
      <c r="UTC105" s="257"/>
      <c r="UTD105" s="235"/>
      <c r="UTE105" s="235"/>
      <c r="UTF105" s="235"/>
      <c r="UTG105" s="99"/>
      <c r="UTH105" s="235"/>
      <c r="UTI105" s="235"/>
      <c r="UTJ105" s="235"/>
      <c r="UTK105" s="226"/>
      <c r="UTL105" s="248"/>
      <c r="UTM105" s="253"/>
      <c r="UTN105" s="228"/>
      <c r="UTO105" s="229"/>
      <c r="UTP105" s="99"/>
      <c r="UTQ105" s="254"/>
      <c r="UTR105" s="235"/>
      <c r="UTS105" s="231"/>
      <c r="UTT105" s="231"/>
      <c r="UTU105" s="235"/>
      <c r="UTV105" s="6"/>
      <c r="UTW105" s="6"/>
      <c r="UTX105" s="6"/>
      <c r="UTY105" s="246"/>
      <c r="UTZ105" s="251"/>
      <c r="UUA105" s="257"/>
      <c r="UUB105" s="235"/>
      <c r="UUC105" s="235"/>
      <c r="UUD105" s="235"/>
      <c r="UUE105" s="99"/>
      <c r="UUF105" s="235"/>
      <c r="UUG105" s="235"/>
      <c r="UUH105" s="235"/>
      <c r="UUI105" s="226"/>
      <c r="UUJ105" s="248"/>
      <c r="UUK105" s="253"/>
      <c r="UUL105" s="228"/>
      <c r="UUM105" s="229"/>
      <c r="UUN105" s="99"/>
      <c r="UUO105" s="254"/>
      <c r="UUP105" s="235"/>
      <c r="UUQ105" s="231"/>
      <c r="UUR105" s="231"/>
      <c r="UUS105" s="235"/>
      <c r="UUT105" s="6"/>
      <c r="UUU105" s="6"/>
      <c r="UUV105" s="6"/>
      <c r="UUW105" s="246"/>
      <c r="UUX105" s="251"/>
      <c r="UUY105" s="257"/>
      <c r="UUZ105" s="235"/>
      <c r="UVA105" s="235"/>
      <c r="UVB105" s="235"/>
      <c r="UVC105" s="99"/>
      <c r="UVD105" s="235"/>
      <c r="UVE105" s="235"/>
      <c r="UVF105" s="235"/>
      <c r="UVG105" s="226"/>
      <c r="UVH105" s="248"/>
      <c r="UVI105" s="253"/>
      <c r="UVJ105" s="228"/>
      <c r="UVK105" s="229"/>
      <c r="UVL105" s="99"/>
      <c r="UVM105" s="254"/>
      <c r="UVN105" s="235"/>
      <c r="UVO105" s="231"/>
      <c r="UVP105" s="231"/>
      <c r="UVQ105" s="235"/>
      <c r="UVR105" s="6"/>
      <c r="UVS105" s="6"/>
      <c r="UVT105" s="6"/>
      <c r="UVU105" s="246"/>
      <c r="UVV105" s="251"/>
      <c r="UVW105" s="257"/>
      <c r="UVX105" s="235"/>
      <c r="UVY105" s="235"/>
      <c r="UVZ105" s="235"/>
      <c r="UWA105" s="99"/>
      <c r="UWB105" s="235"/>
      <c r="UWC105" s="235"/>
      <c r="UWD105" s="235"/>
      <c r="UWE105" s="226"/>
      <c r="UWF105" s="248"/>
      <c r="UWG105" s="253"/>
      <c r="UWH105" s="228"/>
      <c r="UWI105" s="229"/>
      <c r="UWJ105" s="99"/>
      <c r="UWK105" s="254"/>
      <c r="UWL105" s="235"/>
      <c r="UWM105" s="231"/>
      <c r="UWN105" s="231"/>
      <c r="UWO105" s="235"/>
      <c r="UWP105" s="6"/>
      <c r="UWQ105" s="6"/>
      <c r="UWR105" s="6"/>
      <c r="UWS105" s="246"/>
      <c r="UWT105" s="251"/>
      <c r="UWU105" s="257"/>
      <c r="UWV105" s="235"/>
      <c r="UWW105" s="235"/>
      <c r="UWX105" s="235"/>
      <c r="UWY105" s="99"/>
      <c r="UWZ105" s="235"/>
      <c r="UXA105" s="235"/>
      <c r="UXB105" s="235"/>
      <c r="UXC105" s="226"/>
      <c r="UXD105" s="248"/>
      <c r="UXE105" s="253"/>
      <c r="UXF105" s="228"/>
      <c r="UXG105" s="229"/>
      <c r="UXH105" s="99"/>
      <c r="UXI105" s="254"/>
      <c r="UXJ105" s="235"/>
      <c r="UXK105" s="231"/>
      <c r="UXL105" s="231"/>
      <c r="UXM105" s="235"/>
      <c r="UXN105" s="6"/>
      <c r="UXO105" s="6"/>
      <c r="UXP105" s="6"/>
      <c r="UXQ105" s="246"/>
      <c r="UXR105" s="251"/>
      <c r="UXS105" s="257"/>
      <c r="UXT105" s="235"/>
      <c r="UXU105" s="235"/>
      <c r="UXV105" s="235"/>
      <c r="UXW105" s="99"/>
      <c r="UXX105" s="235"/>
      <c r="UXY105" s="235"/>
      <c r="UXZ105" s="235"/>
      <c r="UYA105" s="226"/>
      <c r="UYB105" s="248"/>
      <c r="UYC105" s="253"/>
      <c r="UYD105" s="228"/>
      <c r="UYE105" s="229"/>
      <c r="UYF105" s="99"/>
      <c r="UYG105" s="254"/>
      <c r="UYH105" s="235"/>
      <c r="UYI105" s="231"/>
      <c r="UYJ105" s="231"/>
      <c r="UYK105" s="235"/>
      <c r="UYL105" s="6"/>
      <c r="UYM105" s="6"/>
      <c r="UYN105" s="6"/>
      <c r="UYO105" s="246"/>
      <c r="UYP105" s="251"/>
      <c r="UYQ105" s="257"/>
      <c r="UYR105" s="235"/>
      <c r="UYS105" s="235"/>
      <c r="UYT105" s="235"/>
      <c r="UYU105" s="99"/>
      <c r="UYV105" s="235"/>
      <c r="UYW105" s="235"/>
      <c r="UYX105" s="235"/>
      <c r="UYY105" s="226"/>
      <c r="UYZ105" s="248"/>
      <c r="UZA105" s="253"/>
      <c r="UZB105" s="228"/>
      <c r="UZC105" s="229"/>
      <c r="UZD105" s="99"/>
      <c r="UZE105" s="254"/>
      <c r="UZF105" s="235"/>
      <c r="UZG105" s="231"/>
      <c r="UZH105" s="231"/>
      <c r="UZI105" s="235"/>
      <c r="UZJ105" s="6"/>
      <c r="UZK105" s="6"/>
      <c r="UZL105" s="6"/>
      <c r="UZM105" s="246"/>
      <c r="UZN105" s="251"/>
      <c r="UZO105" s="257"/>
      <c r="UZP105" s="235"/>
      <c r="UZQ105" s="235"/>
      <c r="UZR105" s="235"/>
      <c r="UZS105" s="99"/>
      <c r="UZT105" s="235"/>
      <c r="UZU105" s="235"/>
      <c r="UZV105" s="235"/>
      <c r="UZW105" s="226"/>
      <c r="UZX105" s="248"/>
      <c r="UZY105" s="253"/>
      <c r="UZZ105" s="228"/>
      <c r="VAA105" s="229"/>
      <c r="VAB105" s="99"/>
      <c r="VAC105" s="254"/>
      <c r="VAD105" s="235"/>
      <c r="VAE105" s="231"/>
      <c r="VAF105" s="231"/>
      <c r="VAG105" s="235"/>
      <c r="VAH105" s="6"/>
      <c r="VAI105" s="6"/>
      <c r="VAJ105" s="6"/>
      <c r="VAK105" s="246"/>
      <c r="VAL105" s="251"/>
      <c r="VAM105" s="257"/>
      <c r="VAN105" s="235"/>
      <c r="VAO105" s="235"/>
      <c r="VAP105" s="235"/>
      <c r="VAQ105" s="99"/>
      <c r="VAR105" s="235"/>
      <c r="VAS105" s="235"/>
      <c r="VAT105" s="235"/>
      <c r="VAU105" s="226"/>
      <c r="VAV105" s="248"/>
      <c r="VAW105" s="253"/>
      <c r="VAX105" s="228"/>
      <c r="VAY105" s="229"/>
      <c r="VAZ105" s="99"/>
      <c r="VBA105" s="254"/>
      <c r="VBB105" s="235"/>
      <c r="VBC105" s="231"/>
      <c r="VBD105" s="231"/>
      <c r="VBE105" s="235"/>
      <c r="VBF105" s="6"/>
      <c r="VBG105" s="6"/>
      <c r="VBH105" s="6"/>
      <c r="VBI105" s="246"/>
      <c r="VBJ105" s="251"/>
      <c r="VBK105" s="257"/>
      <c r="VBL105" s="235"/>
      <c r="VBM105" s="235"/>
      <c r="VBN105" s="235"/>
      <c r="VBO105" s="99"/>
      <c r="VBP105" s="235"/>
      <c r="VBQ105" s="235"/>
      <c r="VBR105" s="235"/>
      <c r="VBS105" s="226"/>
      <c r="VBT105" s="248"/>
      <c r="VBU105" s="253"/>
      <c r="VBV105" s="228"/>
      <c r="VBW105" s="229"/>
      <c r="VBX105" s="99"/>
      <c r="VBY105" s="254"/>
      <c r="VBZ105" s="235"/>
      <c r="VCA105" s="231"/>
      <c r="VCB105" s="231"/>
      <c r="VCC105" s="235"/>
      <c r="VCD105" s="6"/>
      <c r="VCE105" s="6"/>
      <c r="VCF105" s="6"/>
      <c r="VCG105" s="246"/>
      <c r="VCH105" s="251"/>
      <c r="VCI105" s="257"/>
      <c r="VCJ105" s="235"/>
      <c r="VCK105" s="235"/>
      <c r="VCL105" s="235"/>
      <c r="VCM105" s="99"/>
      <c r="VCN105" s="235"/>
      <c r="VCO105" s="235"/>
      <c r="VCP105" s="235"/>
      <c r="VCQ105" s="226"/>
      <c r="VCR105" s="248"/>
      <c r="VCS105" s="253"/>
      <c r="VCT105" s="228"/>
      <c r="VCU105" s="229"/>
      <c r="VCV105" s="99"/>
      <c r="VCW105" s="254"/>
      <c r="VCX105" s="235"/>
      <c r="VCY105" s="231"/>
      <c r="VCZ105" s="231"/>
      <c r="VDA105" s="235"/>
      <c r="VDB105" s="6"/>
      <c r="VDC105" s="6"/>
      <c r="VDD105" s="6"/>
      <c r="VDE105" s="246"/>
      <c r="VDF105" s="251"/>
      <c r="VDG105" s="257"/>
      <c r="VDH105" s="235"/>
      <c r="VDI105" s="235"/>
      <c r="VDJ105" s="235"/>
      <c r="VDK105" s="99"/>
      <c r="VDL105" s="235"/>
      <c r="VDM105" s="235"/>
      <c r="VDN105" s="235"/>
      <c r="VDO105" s="226"/>
      <c r="VDP105" s="248"/>
      <c r="VDQ105" s="253"/>
      <c r="VDR105" s="228"/>
      <c r="VDS105" s="229"/>
      <c r="VDT105" s="99"/>
      <c r="VDU105" s="254"/>
      <c r="VDV105" s="235"/>
      <c r="VDW105" s="231"/>
      <c r="VDX105" s="231"/>
      <c r="VDY105" s="235"/>
      <c r="VDZ105" s="6"/>
      <c r="VEA105" s="6"/>
      <c r="VEB105" s="6"/>
      <c r="VEC105" s="246"/>
      <c r="VED105" s="251"/>
      <c r="VEE105" s="257"/>
      <c r="VEF105" s="235"/>
      <c r="VEG105" s="235"/>
      <c r="VEH105" s="235"/>
      <c r="VEI105" s="99"/>
      <c r="VEJ105" s="235"/>
      <c r="VEK105" s="235"/>
      <c r="VEL105" s="235"/>
      <c r="VEM105" s="226"/>
      <c r="VEN105" s="248"/>
      <c r="VEO105" s="253"/>
      <c r="VEP105" s="228"/>
      <c r="VEQ105" s="229"/>
      <c r="VER105" s="99"/>
      <c r="VES105" s="254"/>
      <c r="VET105" s="235"/>
      <c r="VEU105" s="231"/>
      <c r="VEV105" s="231"/>
      <c r="VEW105" s="235"/>
      <c r="VEX105" s="6"/>
      <c r="VEY105" s="6"/>
      <c r="VEZ105" s="6"/>
      <c r="VFA105" s="246"/>
      <c r="VFB105" s="251"/>
      <c r="VFC105" s="257"/>
      <c r="VFD105" s="235"/>
      <c r="VFE105" s="235"/>
      <c r="VFF105" s="235"/>
      <c r="VFG105" s="99"/>
      <c r="VFH105" s="235"/>
      <c r="VFI105" s="235"/>
      <c r="VFJ105" s="235"/>
      <c r="VFK105" s="226"/>
      <c r="VFL105" s="248"/>
      <c r="VFM105" s="253"/>
      <c r="VFN105" s="228"/>
      <c r="VFO105" s="229"/>
      <c r="VFP105" s="99"/>
      <c r="VFQ105" s="254"/>
      <c r="VFR105" s="235"/>
      <c r="VFS105" s="231"/>
      <c r="VFT105" s="231"/>
      <c r="VFU105" s="235"/>
      <c r="VFV105" s="6"/>
      <c r="VFW105" s="6"/>
      <c r="VFX105" s="6"/>
      <c r="VFY105" s="246"/>
      <c r="VFZ105" s="251"/>
      <c r="VGA105" s="257"/>
      <c r="VGB105" s="235"/>
      <c r="VGC105" s="235"/>
      <c r="VGD105" s="235"/>
      <c r="VGE105" s="99"/>
      <c r="VGF105" s="235"/>
      <c r="VGG105" s="235"/>
      <c r="VGH105" s="235"/>
      <c r="VGI105" s="226"/>
      <c r="VGJ105" s="248"/>
      <c r="VGK105" s="253"/>
      <c r="VGL105" s="228"/>
      <c r="VGM105" s="229"/>
      <c r="VGN105" s="99"/>
      <c r="VGO105" s="254"/>
      <c r="VGP105" s="235"/>
      <c r="VGQ105" s="231"/>
      <c r="VGR105" s="231"/>
      <c r="VGS105" s="235"/>
      <c r="VGT105" s="6"/>
      <c r="VGU105" s="6"/>
      <c r="VGV105" s="6"/>
      <c r="VGW105" s="246"/>
      <c r="VGX105" s="251"/>
      <c r="VGY105" s="257"/>
      <c r="VGZ105" s="235"/>
      <c r="VHA105" s="235"/>
      <c r="VHB105" s="235"/>
      <c r="VHC105" s="99"/>
      <c r="VHD105" s="235"/>
      <c r="VHE105" s="235"/>
      <c r="VHF105" s="235"/>
      <c r="VHG105" s="226"/>
      <c r="VHH105" s="248"/>
      <c r="VHI105" s="253"/>
      <c r="VHJ105" s="228"/>
      <c r="VHK105" s="229"/>
      <c r="VHL105" s="99"/>
      <c r="VHM105" s="254"/>
      <c r="VHN105" s="235"/>
      <c r="VHO105" s="231"/>
      <c r="VHP105" s="231"/>
      <c r="VHQ105" s="235"/>
      <c r="VHR105" s="6"/>
      <c r="VHS105" s="6"/>
      <c r="VHT105" s="6"/>
      <c r="VHU105" s="246"/>
      <c r="VHV105" s="251"/>
      <c r="VHW105" s="257"/>
      <c r="VHX105" s="235"/>
      <c r="VHY105" s="235"/>
      <c r="VHZ105" s="235"/>
      <c r="VIA105" s="99"/>
      <c r="VIB105" s="235"/>
      <c r="VIC105" s="235"/>
      <c r="VID105" s="235"/>
      <c r="VIE105" s="226"/>
      <c r="VIF105" s="248"/>
      <c r="VIG105" s="253"/>
      <c r="VIH105" s="228"/>
      <c r="VII105" s="229"/>
      <c r="VIJ105" s="99"/>
      <c r="VIK105" s="254"/>
      <c r="VIL105" s="235"/>
      <c r="VIM105" s="231"/>
      <c r="VIN105" s="231"/>
      <c r="VIO105" s="235"/>
      <c r="VIP105" s="6"/>
      <c r="VIQ105" s="6"/>
      <c r="VIR105" s="6"/>
      <c r="VIS105" s="246"/>
      <c r="VIT105" s="251"/>
      <c r="VIU105" s="257"/>
      <c r="VIV105" s="235"/>
      <c r="VIW105" s="235"/>
      <c r="VIX105" s="235"/>
      <c r="VIY105" s="99"/>
      <c r="VIZ105" s="235"/>
      <c r="VJA105" s="235"/>
      <c r="VJB105" s="235"/>
      <c r="VJC105" s="226"/>
      <c r="VJD105" s="248"/>
      <c r="VJE105" s="253"/>
      <c r="VJF105" s="228"/>
      <c r="VJG105" s="229"/>
      <c r="VJH105" s="99"/>
      <c r="VJI105" s="254"/>
      <c r="VJJ105" s="235"/>
      <c r="VJK105" s="231"/>
      <c r="VJL105" s="231"/>
      <c r="VJM105" s="235"/>
      <c r="VJN105" s="6"/>
      <c r="VJO105" s="6"/>
      <c r="VJP105" s="6"/>
      <c r="VJQ105" s="246"/>
      <c r="VJR105" s="251"/>
      <c r="VJS105" s="257"/>
      <c r="VJT105" s="235"/>
      <c r="VJU105" s="235"/>
      <c r="VJV105" s="235"/>
      <c r="VJW105" s="99"/>
      <c r="VJX105" s="235"/>
      <c r="VJY105" s="235"/>
      <c r="VJZ105" s="235"/>
      <c r="VKA105" s="226"/>
      <c r="VKB105" s="248"/>
      <c r="VKC105" s="253"/>
      <c r="VKD105" s="228"/>
      <c r="VKE105" s="229"/>
      <c r="VKF105" s="99"/>
      <c r="VKG105" s="254"/>
      <c r="VKH105" s="235"/>
      <c r="VKI105" s="231"/>
      <c r="VKJ105" s="231"/>
      <c r="VKK105" s="235"/>
      <c r="VKL105" s="6"/>
      <c r="VKM105" s="6"/>
      <c r="VKN105" s="6"/>
      <c r="VKO105" s="246"/>
      <c r="VKP105" s="251"/>
      <c r="VKQ105" s="257"/>
      <c r="VKR105" s="235"/>
      <c r="VKS105" s="235"/>
      <c r="VKT105" s="235"/>
      <c r="VKU105" s="99"/>
      <c r="VKV105" s="235"/>
      <c r="VKW105" s="235"/>
      <c r="VKX105" s="235"/>
      <c r="VKY105" s="226"/>
      <c r="VKZ105" s="248"/>
      <c r="VLA105" s="253"/>
      <c r="VLB105" s="228"/>
      <c r="VLC105" s="229"/>
      <c r="VLD105" s="99"/>
      <c r="VLE105" s="254"/>
      <c r="VLF105" s="235"/>
      <c r="VLG105" s="231"/>
      <c r="VLH105" s="231"/>
      <c r="VLI105" s="235"/>
      <c r="VLJ105" s="6"/>
      <c r="VLK105" s="6"/>
      <c r="VLL105" s="6"/>
      <c r="VLM105" s="246"/>
      <c r="VLN105" s="251"/>
      <c r="VLO105" s="257"/>
      <c r="VLP105" s="235"/>
      <c r="VLQ105" s="235"/>
      <c r="VLR105" s="235"/>
      <c r="VLS105" s="99"/>
      <c r="VLT105" s="235"/>
      <c r="VLU105" s="235"/>
      <c r="VLV105" s="235"/>
      <c r="VLW105" s="226"/>
      <c r="VLX105" s="248"/>
      <c r="VLY105" s="253"/>
      <c r="VLZ105" s="228"/>
      <c r="VMA105" s="229"/>
      <c r="VMB105" s="99"/>
      <c r="VMC105" s="254"/>
      <c r="VMD105" s="235"/>
      <c r="VME105" s="231"/>
      <c r="VMF105" s="231"/>
      <c r="VMG105" s="235"/>
      <c r="VMH105" s="6"/>
      <c r="VMI105" s="6"/>
      <c r="VMJ105" s="6"/>
      <c r="VMK105" s="246"/>
      <c r="VML105" s="251"/>
      <c r="VMM105" s="257"/>
      <c r="VMN105" s="235"/>
      <c r="VMO105" s="235"/>
      <c r="VMP105" s="235"/>
      <c r="VMQ105" s="99"/>
      <c r="VMR105" s="235"/>
      <c r="VMS105" s="235"/>
      <c r="VMT105" s="235"/>
      <c r="VMU105" s="226"/>
      <c r="VMV105" s="248"/>
      <c r="VMW105" s="253"/>
      <c r="VMX105" s="228"/>
      <c r="VMY105" s="229"/>
      <c r="VMZ105" s="99"/>
      <c r="VNA105" s="254"/>
      <c r="VNB105" s="235"/>
      <c r="VNC105" s="231"/>
      <c r="VND105" s="231"/>
      <c r="VNE105" s="235"/>
      <c r="VNF105" s="6"/>
      <c r="VNG105" s="6"/>
      <c r="VNH105" s="6"/>
      <c r="VNI105" s="246"/>
      <c r="VNJ105" s="251"/>
      <c r="VNK105" s="257"/>
      <c r="VNL105" s="235"/>
      <c r="VNM105" s="235"/>
      <c r="VNN105" s="235"/>
      <c r="VNO105" s="99"/>
      <c r="VNP105" s="235"/>
      <c r="VNQ105" s="235"/>
      <c r="VNR105" s="235"/>
      <c r="VNS105" s="226"/>
      <c r="VNT105" s="248"/>
      <c r="VNU105" s="253"/>
      <c r="VNV105" s="228"/>
      <c r="VNW105" s="229"/>
      <c r="VNX105" s="99"/>
      <c r="VNY105" s="254"/>
      <c r="VNZ105" s="235"/>
      <c r="VOA105" s="231"/>
      <c r="VOB105" s="231"/>
      <c r="VOC105" s="235"/>
      <c r="VOD105" s="6"/>
      <c r="VOE105" s="6"/>
      <c r="VOF105" s="6"/>
      <c r="VOG105" s="246"/>
      <c r="VOH105" s="251"/>
      <c r="VOI105" s="257"/>
      <c r="VOJ105" s="235"/>
      <c r="VOK105" s="235"/>
      <c r="VOL105" s="235"/>
      <c r="VOM105" s="99"/>
      <c r="VON105" s="235"/>
      <c r="VOO105" s="235"/>
      <c r="VOP105" s="235"/>
      <c r="VOQ105" s="226"/>
      <c r="VOR105" s="248"/>
      <c r="VOS105" s="253"/>
      <c r="VOT105" s="228"/>
      <c r="VOU105" s="229"/>
      <c r="VOV105" s="99"/>
      <c r="VOW105" s="254"/>
      <c r="VOX105" s="235"/>
      <c r="VOY105" s="231"/>
      <c r="VOZ105" s="231"/>
      <c r="VPA105" s="235"/>
      <c r="VPB105" s="6"/>
      <c r="VPC105" s="6"/>
      <c r="VPD105" s="6"/>
      <c r="VPE105" s="246"/>
      <c r="VPF105" s="251"/>
      <c r="VPG105" s="257"/>
      <c r="VPH105" s="235"/>
      <c r="VPI105" s="235"/>
      <c r="VPJ105" s="235"/>
      <c r="VPK105" s="99"/>
      <c r="VPL105" s="235"/>
      <c r="VPM105" s="235"/>
      <c r="VPN105" s="235"/>
      <c r="VPO105" s="226"/>
      <c r="VPP105" s="248"/>
      <c r="VPQ105" s="253"/>
      <c r="VPR105" s="228"/>
      <c r="VPS105" s="229"/>
      <c r="VPT105" s="99"/>
      <c r="VPU105" s="254"/>
      <c r="VPV105" s="235"/>
      <c r="VPW105" s="231"/>
      <c r="VPX105" s="231"/>
      <c r="VPY105" s="235"/>
      <c r="VPZ105" s="6"/>
      <c r="VQA105" s="6"/>
      <c r="VQB105" s="6"/>
      <c r="VQC105" s="246"/>
      <c r="VQD105" s="251"/>
      <c r="VQE105" s="257"/>
      <c r="VQF105" s="235"/>
      <c r="VQG105" s="235"/>
      <c r="VQH105" s="235"/>
      <c r="VQI105" s="99"/>
      <c r="VQJ105" s="235"/>
      <c r="VQK105" s="235"/>
      <c r="VQL105" s="235"/>
      <c r="VQM105" s="226"/>
      <c r="VQN105" s="248"/>
      <c r="VQO105" s="253"/>
      <c r="VQP105" s="228"/>
      <c r="VQQ105" s="229"/>
      <c r="VQR105" s="99"/>
      <c r="VQS105" s="254"/>
      <c r="VQT105" s="235"/>
      <c r="VQU105" s="231"/>
      <c r="VQV105" s="231"/>
      <c r="VQW105" s="235"/>
      <c r="VQX105" s="6"/>
      <c r="VQY105" s="6"/>
      <c r="VQZ105" s="6"/>
      <c r="VRA105" s="246"/>
      <c r="VRB105" s="251"/>
      <c r="VRC105" s="257"/>
      <c r="VRD105" s="235"/>
      <c r="VRE105" s="235"/>
      <c r="VRF105" s="235"/>
      <c r="VRG105" s="99"/>
      <c r="VRH105" s="235"/>
      <c r="VRI105" s="235"/>
      <c r="VRJ105" s="235"/>
      <c r="VRK105" s="226"/>
      <c r="VRL105" s="248"/>
      <c r="VRM105" s="253"/>
      <c r="VRN105" s="228"/>
      <c r="VRO105" s="229"/>
      <c r="VRP105" s="99"/>
      <c r="VRQ105" s="254"/>
      <c r="VRR105" s="235"/>
      <c r="VRS105" s="231"/>
      <c r="VRT105" s="231"/>
      <c r="VRU105" s="235"/>
      <c r="VRV105" s="6"/>
      <c r="VRW105" s="6"/>
      <c r="VRX105" s="6"/>
      <c r="VRY105" s="246"/>
      <c r="VRZ105" s="251"/>
      <c r="VSA105" s="257"/>
      <c r="VSB105" s="235"/>
      <c r="VSC105" s="235"/>
      <c r="VSD105" s="235"/>
      <c r="VSE105" s="99"/>
      <c r="VSF105" s="235"/>
      <c r="VSG105" s="235"/>
      <c r="VSH105" s="235"/>
      <c r="VSI105" s="226"/>
      <c r="VSJ105" s="248"/>
      <c r="VSK105" s="253"/>
      <c r="VSL105" s="228"/>
      <c r="VSM105" s="229"/>
      <c r="VSN105" s="99"/>
      <c r="VSO105" s="254"/>
      <c r="VSP105" s="235"/>
      <c r="VSQ105" s="231"/>
      <c r="VSR105" s="231"/>
      <c r="VSS105" s="235"/>
      <c r="VST105" s="6"/>
      <c r="VSU105" s="6"/>
      <c r="VSV105" s="6"/>
      <c r="VSW105" s="246"/>
      <c r="VSX105" s="251"/>
      <c r="VSY105" s="257"/>
      <c r="VSZ105" s="235"/>
      <c r="VTA105" s="235"/>
      <c r="VTB105" s="235"/>
      <c r="VTC105" s="99"/>
      <c r="VTD105" s="235"/>
      <c r="VTE105" s="235"/>
      <c r="VTF105" s="235"/>
      <c r="VTG105" s="226"/>
      <c r="VTH105" s="248"/>
      <c r="VTI105" s="253"/>
      <c r="VTJ105" s="228"/>
      <c r="VTK105" s="229"/>
      <c r="VTL105" s="99"/>
      <c r="VTM105" s="254"/>
      <c r="VTN105" s="235"/>
      <c r="VTO105" s="231"/>
      <c r="VTP105" s="231"/>
      <c r="VTQ105" s="235"/>
      <c r="VTR105" s="6"/>
      <c r="VTS105" s="6"/>
      <c r="VTT105" s="6"/>
      <c r="VTU105" s="246"/>
      <c r="VTV105" s="251"/>
      <c r="VTW105" s="257"/>
      <c r="VTX105" s="235"/>
      <c r="VTY105" s="235"/>
      <c r="VTZ105" s="235"/>
      <c r="VUA105" s="99"/>
      <c r="VUB105" s="235"/>
      <c r="VUC105" s="235"/>
      <c r="VUD105" s="235"/>
      <c r="VUE105" s="226"/>
      <c r="VUF105" s="248"/>
      <c r="VUG105" s="253"/>
      <c r="VUH105" s="228"/>
      <c r="VUI105" s="229"/>
      <c r="VUJ105" s="99"/>
      <c r="VUK105" s="254"/>
      <c r="VUL105" s="235"/>
      <c r="VUM105" s="231"/>
      <c r="VUN105" s="231"/>
      <c r="VUO105" s="235"/>
      <c r="VUP105" s="6"/>
      <c r="VUQ105" s="6"/>
      <c r="VUR105" s="6"/>
      <c r="VUS105" s="246"/>
      <c r="VUT105" s="251"/>
      <c r="VUU105" s="257"/>
      <c r="VUV105" s="235"/>
      <c r="VUW105" s="235"/>
      <c r="VUX105" s="235"/>
      <c r="VUY105" s="99"/>
      <c r="VUZ105" s="235"/>
      <c r="VVA105" s="235"/>
      <c r="VVB105" s="235"/>
      <c r="VVC105" s="226"/>
      <c r="VVD105" s="248"/>
      <c r="VVE105" s="253"/>
      <c r="VVF105" s="228"/>
      <c r="VVG105" s="229"/>
      <c r="VVH105" s="99"/>
      <c r="VVI105" s="254"/>
      <c r="VVJ105" s="235"/>
      <c r="VVK105" s="231"/>
      <c r="VVL105" s="231"/>
      <c r="VVM105" s="235"/>
      <c r="VVN105" s="6"/>
      <c r="VVO105" s="6"/>
      <c r="VVP105" s="6"/>
      <c r="VVQ105" s="246"/>
      <c r="VVR105" s="251"/>
      <c r="VVS105" s="257"/>
      <c r="VVT105" s="235"/>
      <c r="VVU105" s="235"/>
      <c r="VVV105" s="235"/>
      <c r="VVW105" s="99"/>
      <c r="VVX105" s="235"/>
      <c r="VVY105" s="235"/>
      <c r="VVZ105" s="235"/>
      <c r="VWA105" s="226"/>
      <c r="VWB105" s="248"/>
      <c r="VWC105" s="253"/>
      <c r="VWD105" s="228"/>
      <c r="VWE105" s="229"/>
      <c r="VWF105" s="99"/>
      <c r="VWG105" s="254"/>
      <c r="VWH105" s="235"/>
      <c r="VWI105" s="231"/>
      <c r="VWJ105" s="231"/>
      <c r="VWK105" s="235"/>
      <c r="VWL105" s="6"/>
      <c r="VWM105" s="6"/>
      <c r="VWN105" s="6"/>
      <c r="VWO105" s="246"/>
      <c r="VWP105" s="251"/>
      <c r="VWQ105" s="257"/>
      <c r="VWR105" s="235"/>
      <c r="VWS105" s="235"/>
      <c r="VWT105" s="235"/>
      <c r="VWU105" s="99"/>
      <c r="VWV105" s="235"/>
      <c r="VWW105" s="235"/>
      <c r="VWX105" s="235"/>
      <c r="VWY105" s="226"/>
      <c r="VWZ105" s="248"/>
      <c r="VXA105" s="253"/>
      <c r="VXB105" s="228"/>
      <c r="VXC105" s="229"/>
      <c r="VXD105" s="99"/>
      <c r="VXE105" s="254"/>
      <c r="VXF105" s="235"/>
      <c r="VXG105" s="231"/>
      <c r="VXH105" s="231"/>
      <c r="VXI105" s="235"/>
      <c r="VXJ105" s="6"/>
      <c r="VXK105" s="6"/>
      <c r="VXL105" s="6"/>
      <c r="VXM105" s="246"/>
      <c r="VXN105" s="251"/>
      <c r="VXO105" s="257"/>
      <c r="VXP105" s="235"/>
      <c r="VXQ105" s="235"/>
      <c r="VXR105" s="235"/>
      <c r="VXS105" s="99"/>
      <c r="VXT105" s="235"/>
      <c r="VXU105" s="235"/>
      <c r="VXV105" s="235"/>
      <c r="VXW105" s="226"/>
      <c r="VXX105" s="248"/>
      <c r="VXY105" s="253"/>
      <c r="VXZ105" s="228"/>
      <c r="VYA105" s="229"/>
      <c r="VYB105" s="99"/>
      <c r="VYC105" s="254"/>
      <c r="VYD105" s="235"/>
      <c r="VYE105" s="231"/>
      <c r="VYF105" s="231"/>
      <c r="VYG105" s="235"/>
      <c r="VYH105" s="6"/>
      <c r="VYI105" s="6"/>
      <c r="VYJ105" s="6"/>
      <c r="VYK105" s="246"/>
      <c r="VYL105" s="251"/>
      <c r="VYM105" s="257"/>
      <c r="VYN105" s="235"/>
      <c r="VYO105" s="235"/>
      <c r="VYP105" s="235"/>
      <c r="VYQ105" s="99"/>
      <c r="VYR105" s="235"/>
      <c r="VYS105" s="235"/>
      <c r="VYT105" s="235"/>
      <c r="VYU105" s="226"/>
      <c r="VYV105" s="248"/>
      <c r="VYW105" s="253"/>
      <c r="VYX105" s="228"/>
      <c r="VYY105" s="229"/>
      <c r="VYZ105" s="99"/>
      <c r="VZA105" s="254"/>
      <c r="VZB105" s="235"/>
      <c r="VZC105" s="231"/>
      <c r="VZD105" s="231"/>
      <c r="VZE105" s="235"/>
      <c r="VZF105" s="6"/>
      <c r="VZG105" s="6"/>
      <c r="VZH105" s="6"/>
      <c r="VZI105" s="246"/>
      <c r="VZJ105" s="251"/>
      <c r="VZK105" s="257"/>
      <c r="VZL105" s="235"/>
      <c r="VZM105" s="235"/>
      <c r="VZN105" s="235"/>
      <c r="VZO105" s="99"/>
      <c r="VZP105" s="235"/>
      <c r="VZQ105" s="235"/>
      <c r="VZR105" s="235"/>
      <c r="VZS105" s="226"/>
      <c r="VZT105" s="248"/>
      <c r="VZU105" s="253"/>
      <c r="VZV105" s="228"/>
      <c r="VZW105" s="229"/>
      <c r="VZX105" s="99"/>
      <c r="VZY105" s="254"/>
      <c r="VZZ105" s="235"/>
      <c r="WAA105" s="231"/>
      <c r="WAB105" s="231"/>
      <c r="WAC105" s="235"/>
      <c r="WAD105" s="6"/>
      <c r="WAE105" s="6"/>
      <c r="WAF105" s="6"/>
      <c r="WAG105" s="246"/>
      <c r="WAH105" s="251"/>
      <c r="WAI105" s="257"/>
      <c r="WAJ105" s="235"/>
      <c r="WAK105" s="235"/>
      <c r="WAL105" s="235"/>
      <c r="WAM105" s="99"/>
      <c r="WAN105" s="235"/>
      <c r="WAO105" s="235"/>
      <c r="WAP105" s="235"/>
      <c r="WAQ105" s="226"/>
      <c r="WAR105" s="248"/>
      <c r="WAS105" s="253"/>
      <c r="WAT105" s="228"/>
      <c r="WAU105" s="229"/>
      <c r="WAV105" s="99"/>
      <c r="WAW105" s="254"/>
      <c r="WAX105" s="235"/>
      <c r="WAY105" s="231"/>
      <c r="WAZ105" s="231"/>
      <c r="WBA105" s="235"/>
      <c r="WBB105" s="6"/>
      <c r="WBC105" s="6"/>
      <c r="WBD105" s="6"/>
      <c r="WBE105" s="246"/>
      <c r="WBF105" s="251"/>
      <c r="WBG105" s="257"/>
      <c r="WBH105" s="235"/>
      <c r="WBI105" s="235"/>
      <c r="WBJ105" s="235"/>
      <c r="WBK105" s="99"/>
      <c r="WBL105" s="235"/>
      <c r="WBM105" s="235"/>
      <c r="WBN105" s="235"/>
      <c r="WBO105" s="226"/>
      <c r="WBP105" s="248"/>
      <c r="WBQ105" s="253"/>
      <c r="WBR105" s="228"/>
      <c r="WBS105" s="229"/>
      <c r="WBT105" s="99"/>
      <c r="WBU105" s="254"/>
      <c r="WBV105" s="235"/>
      <c r="WBW105" s="231"/>
      <c r="WBX105" s="231"/>
      <c r="WBY105" s="235"/>
      <c r="WBZ105" s="6"/>
      <c r="WCA105" s="6"/>
      <c r="WCB105" s="6"/>
      <c r="WCC105" s="246"/>
      <c r="WCD105" s="251"/>
      <c r="WCE105" s="257"/>
      <c r="WCF105" s="235"/>
      <c r="WCG105" s="235"/>
      <c r="WCH105" s="235"/>
      <c r="WCI105" s="99"/>
      <c r="WCJ105" s="235"/>
      <c r="WCK105" s="235"/>
      <c r="WCL105" s="235"/>
      <c r="WCM105" s="226"/>
      <c r="WCN105" s="248"/>
      <c r="WCO105" s="253"/>
      <c r="WCP105" s="228"/>
      <c r="WCQ105" s="229"/>
      <c r="WCR105" s="99"/>
      <c r="WCS105" s="254"/>
      <c r="WCT105" s="235"/>
      <c r="WCU105" s="231"/>
      <c r="WCV105" s="231"/>
      <c r="WCW105" s="235"/>
      <c r="WCX105" s="6"/>
      <c r="WCY105" s="6"/>
      <c r="WCZ105" s="6"/>
      <c r="WDA105" s="246"/>
      <c r="WDB105" s="251"/>
      <c r="WDC105" s="257"/>
      <c r="WDD105" s="235"/>
      <c r="WDE105" s="235"/>
      <c r="WDF105" s="235"/>
      <c r="WDG105" s="99"/>
      <c r="WDH105" s="235"/>
      <c r="WDI105" s="235"/>
      <c r="WDJ105" s="235"/>
      <c r="WDK105" s="226"/>
      <c r="WDL105" s="248"/>
      <c r="WDM105" s="253"/>
      <c r="WDN105" s="228"/>
      <c r="WDO105" s="229"/>
      <c r="WDP105" s="99"/>
      <c r="WDQ105" s="254"/>
      <c r="WDR105" s="235"/>
      <c r="WDS105" s="231"/>
      <c r="WDT105" s="231"/>
      <c r="WDU105" s="235"/>
      <c r="WDV105" s="6"/>
      <c r="WDW105" s="6"/>
      <c r="WDX105" s="6"/>
      <c r="WDY105" s="246"/>
      <c r="WDZ105" s="251"/>
      <c r="WEA105" s="257"/>
      <c r="WEB105" s="235"/>
      <c r="WEC105" s="235"/>
      <c r="WED105" s="235"/>
      <c r="WEE105" s="99"/>
      <c r="WEF105" s="235"/>
      <c r="WEG105" s="235"/>
      <c r="WEH105" s="235"/>
      <c r="WEI105" s="226"/>
      <c r="WEJ105" s="248"/>
      <c r="WEK105" s="253"/>
      <c r="WEL105" s="228"/>
      <c r="WEM105" s="229"/>
      <c r="WEN105" s="99"/>
      <c r="WEO105" s="254"/>
      <c r="WEP105" s="235"/>
      <c r="WEQ105" s="231"/>
      <c r="WER105" s="231"/>
      <c r="WES105" s="235"/>
      <c r="WET105" s="6"/>
      <c r="WEU105" s="6"/>
      <c r="WEV105" s="6"/>
      <c r="WEW105" s="246"/>
      <c r="WEX105" s="251"/>
      <c r="WEY105" s="257"/>
      <c r="WEZ105" s="235"/>
      <c r="WFA105" s="235"/>
      <c r="WFB105" s="235"/>
      <c r="WFC105" s="99"/>
      <c r="WFD105" s="235"/>
      <c r="WFE105" s="235"/>
      <c r="WFF105" s="235"/>
      <c r="WFG105" s="226"/>
      <c r="WFH105" s="248"/>
      <c r="WFI105" s="253"/>
      <c r="WFJ105" s="228"/>
      <c r="WFK105" s="229"/>
      <c r="WFL105" s="99"/>
      <c r="WFM105" s="254"/>
      <c r="WFN105" s="235"/>
      <c r="WFO105" s="231"/>
      <c r="WFP105" s="231"/>
      <c r="WFQ105" s="235"/>
      <c r="WFR105" s="6"/>
      <c r="WFS105" s="6"/>
      <c r="WFT105" s="6"/>
      <c r="WFU105" s="246"/>
      <c r="WFV105" s="251"/>
      <c r="WFW105" s="257"/>
      <c r="WFX105" s="235"/>
      <c r="WFY105" s="235"/>
      <c r="WFZ105" s="235"/>
      <c r="WGA105" s="99"/>
      <c r="WGB105" s="235"/>
      <c r="WGC105" s="235"/>
      <c r="WGD105" s="235"/>
      <c r="WGE105" s="226"/>
      <c r="WGF105" s="248"/>
      <c r="WGG105" s="253"/>
      <c r="WGH105" s="228"/>
      <c r="WGI105" s="229"/>
      <c r="WGJ105" s="99"/>
      <c r="WGK105" s="254"/>
      <c r="WGL105" s="235"/>
      <c r="WGM105" s="231"/>
      <c r="WGN105" s="231"/>
      <c r="WGO105" s="235"/>
      <c r="WGP105" s="6"/>
      <c r="WGQ105" s="6"/>
      <c r="WGR105" s="6"/>
      <c r="WGS105" s="246"/>
      <c r="WGT105" s="251"/>
      <c r="WGU105" s="257"/>
      <c r="WGV105" s="235"/>
      <c r="WGW105" s="235"/>
      <c r="WGX105" s="235"/>
      <c r="WGY105" s="99"/>
      <c r="WGZ105" s="235"/>
      <c r="WHA105" s="235"/>
      <c r="WHB105" s="235"/>
      <c r="WHC105" s="226"/>
      <c r="WHD105" s="248"/>
      <c r="WHE105" s="253"/>
      <c r="WHF105" s="228"/>
      <c r="WHG105" s="229"/>
      <c r="WHH105" s="99"/>
      <c r="WHI105" s="254"/>
      <c r="WHJ105" s="235"/>
      <c r="WHK105" s="231"/>
      <c r="WHL105" s="231"/>
      <c r="WHM105" s="235"/>
      <c r="WHN105" s="6"/>
      <c r="WHO105" s="6"/>
      <c r="WHP105" s="6"/>
      <c r="WHQ105" s="246"/>
      <c r="WHR105" s="251"/>
      <c r="WHS105" s="257"/>
      <c r="WHT105" s="235"/>
      <c r="WHU105" s="235"/>
      <c r="WHV105" s="235"/>
      <c r="WHW105" s="99"/>
      <c r="WHX105" s="235"/>
      <c r="WHY105" s="235"/>
      <c r="WHZ105" s="235"/>
      <c r="WIA105" s="226"/>
      <c r="WIB105" s="248"/>
      <c r="WIC105" s="253"/>
      <c r="WID105" s="228"/>
      <c r="WIE105" s="229"/>
      <c r="WIF105" s="99"/>
      <c r="WIG105" s="254"/>
      <c r="WIH105" s="235"/>
      <c r="WII105" s="231"/>
      <c r="WIJ105" s="231"/>
      <c r="WIK105" s="235"/>
      <c r="WIL105" s="6"/>
      <c r="WIM105" s="6"/>
      <c r="WIN105" s="6"/>
      <c r="WIO105" s="246"/>
      <c r="WIP105" s="251"/>
      <c r="WIQ105" s="257"/>
      <c r="WIR105" s="235"/>
      <c r="WIS105" s="235"/>
      <c r="WIT105" s="235"/>
      <c r="WIU105" s="99"/>
      <c r="WIV105" s="235"/>
      <c r="WIW105" s="235"/>
      <c r="WIX105" s="235"/>
      <c r="WIY105" s="226"/>
      <c r="WIZ105" s="248"/>
      <c r="WJA105" s="253"/>
      <c r="WJB105" s="228"/>
      <c r="WJC105" s="229"/>
      <c r="WJD105" s="99"/>
      <c r="WJE105" s="254"/>
      <c r="WJF105" s="235"/>
      <c r="WJG105" s="231"/>
      <c r="WJH105" s="231"/>
      <c r="WJI105" s="235"/>
      <c r="WJJ105" s="6"/>
      <c r="WJK105" s="6"/>
      <c r="WJL105" s="6"/>
      <c r="WJM105" s="246"/>
      <c r="WJN105" s="251"/>
      <c r="WJO105" s="257"/>
      <c r="WJP105" s="235"/>
      <c r="WJQ105" s="235"/>
      <c r="WJR105" s="235"/>
      <c r="WJS105" s="99"/>
      <c r="WJT105" s="235"/>
      <c r="WJU105" s="235"/>
      <c r="WJV105" s="235"/>
      <c r="WJW105" s="226"/>
      <c r="WJX105" s="248"/>
      <c r="WJY105" s="253"/>
      <c r="WJZ105" s="228"/>
      <c r="WKA105" s="229"/>
      <c r="WKB105" s="99"/>
      <c r="WKC105" s="254"/>
      <c r="WKD105" s="235"/>
      <c r="WKE105" s="231"/>
      <c r="WKF105" s="231"/>
      <c r="WKG105" s="235"/>
      <c r="WKH105" s="6"/>
      <c r="WKI105" s="6"/>
      <c r="WKJ105" s="6"/>
      <c r="WKK105" s="246"/>
      <c r="WKL105" s="251"/>
      <c r="WKM105" s="257"/>
      <c r="WKN105" s="235"/>
      <c r="WKO105" s="235"/>
      <c r="WKP105" s="235"/>
      <c r="WKQ105" s="99"/>
      <c r="WKR105" s="235"/>
      <c r="WKS105" s="235"/>
      <c r="WKT105" s="235"/>
      <c r="WKU105" s="226"/>
      <c r="WKV105" s="248"/>
      <c r="WKW105" s="253"/>
      <c r="WKX105" s="228"/>
      <c r="WKY105" s="229"/>
      <c r="WKZ105" s="99"/>
      <c r="WLA105" s="254"/>
      <c r="WLB105" s="235"/>
      <c r="WLC105" s="231"/>
      <c r="WLD105" s="231"/>
      <c r="WLE105" s="235"/>
      <c r="WLF105" s="6"/>
      <c r="WLG105" s="6"/>
      <c r="WLH105" s="6"/>
      <c r="WLI105" s="246"/>
      <c r="WLJ105" s="251"/>
      <c r="WLK105" s="257"/>
      <c r="WLL105" s="235"/>
      <c r="WLM105" s="235"/>
      <c r="WLN105" s="235"/>
      <c r="WLO105" s="99"/>
      <c r="WLP105" s="235"/>
      <c r="WLQ105" s="235"/>
      <c r="WLR105" s="235"/>
      <c r="WLS105" s="226"/>
      <c r="WLT105" s="248"/>
      <c r="WLU105" s="253"/>
      <c r="WLV105" s="228"/>
      <c r="WLW105" s="229"/>
      <c r="WLX105" s="99"/>
      <c r="WLY105" s="254"/>
      <c r="WLZ105" s="235"/>
      <c r="WMA105" s="231"/>
      <c r="WMB105" s="231"/>
      <c r="WMC105" s="235"/>
      <c r="WMD105" s="6"/>
      <c r="WME105" s="6"/>
      <c r="WMF105" s="6"/>
      <c r="WMG105" s="246"/>
      <c r="WMH105" s="251"/>
      <c r="WMI105" s="257"/>
      <c r="WMJ105" s="235"/>
      <c r="WMK105" s="235"/>
      <c r="WML105" s="235"/>
      <c r="WMM105" s="99"/>
      <c r="WMN105" s="235"/>
      <c r="WMO105" s="235"/>
      <c r="WMP105" s="235"/>
      <c r="WMQ105" s="226"/>
      <c r="WMR105" s="248"/>
      <c r="WMS105" s="253"/>
      <c r="WMT105" s="228"/>
      <c r="WMU105" s="229"/>
      <c r="WMV105" s="99"/>
      <c r="WMW105" s="254"/>
      <c r="WMX105" s="235"/>
      <c r="WMY105" s="231"/>
      <c r="WMZ105" s="231"/>
      <c r="WNA105" s="235"/>
      <c r="WNB105" s="6"/>
      <c r="WNC105" s="6"/>
      <c r="WND105" s="6"/>
      <c r="WNE105" s="246"/>
      <c r="WNF105" s="251"/>
      <c r="WNG105" s="257"/>
      <c r="WNH105" s="235"/>
      <c r="WNI105" s="235"/>
      <c r="WNJ105" s="235"/>
      <c r="WNK105" s="99"/>
      <c r="WNL105" s="235"/>
      <c r="WNM105" s="235"/>
      <c r="WNN105" s="235"/>
      <c r="WNO105" s="226"/>
      <c r="WNP105" s="248"/>
      <c r="WNQ105" s="253"/>
      <c r="WNR105" s="228"/>
      <c r="WNS105" s="229"/>
      <c r="WNT105" s="99"/>
      <c r="WNU105" s="254"/>
      <c r="WNV105" s="235"/>
      <c r="WNW105" s="231"/>
      <c r="WNX105" s="231"/>
      <c r="WNY105" s="235"/>
      <c r="WNZ105" s="6"/>
      <c r="WOA105" s="6"/>
      <c r="WOB105" s="6"/>
      <c r="WOC105" s="246"/>
      <c r="WOD105" s="251"/>
      <c r="WOE105" s="257"/>
      <c r="WOF105" s="235"/>
      <c r="WOG105" s="235"/>
      <c r="WOH105" s="235"/>
      <c r="WOI105" s="99"/>
      <c r="WOJ105" s="235"/>
      <c r="WOK105" s="235"/>
      <c r="WOL105" s="235"/>
      <c r="WOM105" s="226"/>
      <c r="WON105" s="248"/>
      <c r="WOO105" s="253"/>
      <c r="WOP105" s="228"/>
      <c r="WOQ105" s="229"/>
      <c r="WOR105" s="99"/>
      <c r="WOS105" s="254"/>
      <c r="WOT105" s="235"/>
      <c r="WOU105" s="231"/>
      <c r="WOV105" s="231"/>
      <c r="WOW105" s="235"/>
      <c r="WOX105" s="6"/>
      <c r="WOY105" s="6"/>
      <c r="WOZ105" s="6"/>
      <c r="WPA105" s="246"/>
      <c r="WPB105" s="251"/>
      <c r="WPC105" s="257"/>
      <c r="WPD105" s="235"/>
      <c r="WPE105" s="235"/>
      <c r="WPF105" s="235"/>
      <c r="WPG105" s="99"/>
      <c r="WPH105" s="235"/>
      <c r="WPI105" s="235"/>
      <c r="WPJ105" s="235"/>
      <c r="WPK105" s="226"/>
      <c r="WPL105" s="248"/>
      <c r="WPM105" s="253"/>
      <c r="WPN105" s="228"/>
      <c r="WPO105" s="229"/>
      <c r="WPP105" s="99"/>
      <c r="WPQ105" s="254"/>
      <c r="WPR105" s="235"/>
      <c r="WPS105" s="231"/>
      <c r="WPT105" s="231"/>
      <c r="WPU105" s="235"/>
      <c r="WPV105" s="6"/>
      <c r="WPW105" s="6"/>
      <c r="WPX105" s="6"/>
      <c r="WPY105" s="246"/>
      <c r="WPZ105" s="251"/>
      <c r="WQA105" s="257"/>
      <c r="WQB105" s="235"/>
      <c r="WQC105" s="235"/>
      <c r="WQD105" s="235"/>
      <c r="WQE105" s="99"/>
      <c r="WQF105" s="235"/>
      <c r="WQG105" s="235"/>
      <c r="WQH105" s="235"/>
      <c r="WQI105" s="226"/>
      <c r="WQJ105" s="248"/>
      <c r="WQK105" s="253"/>
      <c r="WQL105" s="228"/>
      <c r="WQM105" s="229"/>
      <c r="WQN105" s="99"/>
      <c r="WQO105" s="254"/>
      <c r="WQP105" s="235"/>
      <c r="WQQ105" s="231"/>
      <c r="WQR105" s="231"/>
      <c r="WQS105" s="235"/>
      <c r="WQT105" s="6"/>
      <c r="WQU105" s="6"/>
      <c r="WQV105" s="6"/>
      <c r="WQW105" s="246"/>
      <c r="WQX105" s="251"/>
      <c r="WQY105" s="257"/>
      <c r="WQZ105" s="235"/>
      <c r="WRA105" s="235"/>
      <c r="WRB105" s="235"/>
      <c r="WRC105" s="99"/>
      <c r="WRD105" s="235"/>
      <c r="WRE105" s="235"/>
      <c r="WRF105" s="235"/>
      <c r="WRG105" s="226"/>
      <c r="WRH105" s="248"/>
      <c r="WRI105" s="253"/>
      <c r="WRJ105" s="228"/>
      <c r="WRK105" s="229"/>
      <c r="WRL105" s="99"/>
      <c r="WRM105" s="254"/>
      <c r="WRN105" s="235"/>
      <c r="WRO105" s="231"/>
      <c r="WRP105" s="231"/>
      <c r="WRQ105" s="235"/>
      <c r="WRR105" s="6"/>
      <c r="WRS105" s="6"/>
      <c r="WRT105" s="6"/>
      <c r="WRU105" s="246"/>
      <c r="WRV105" s="251"/>
      <c r="WRW105" s="257"/>
      <c r="WRX105" s="235"/>
      <c r="WRY105" s="235"/>
      <c r="WRZ105" s="235"/>
      <c r="WSA105" s="99"/>
      <c r="WSB105" s="235"/>
      <c r="WSC105" s="235"/>
      <c r="WSD105" s="235"/>
      <c r="WSE105" s="226"/>
      <c r="WSF105" s="248"/>
      <c r="WSG105" s="253"/>
      <c r="WSH105" s="228"/>
      <c r="WSI105" s="229"/>
      <c r="WSJ105" s="99"/>
      <c r="WSK105" s="254"/>
      <c r="WSL105" s="235"/>
      <c r="WSM105" s="231"/>
      <c r="WSN105" s="231"/>
      <c r="WSO105" s="235"/>
      <c r="WSP105" s="6"/>
      <c r="WSQ105" s="6"/>
      <c r="WSR105" s="6"/>
      <c r="WSS105" s="246"/>
      <c r="WST105" s="251"/>
      <c r="WSU105" s="257"/>
      <c r="WSV105" s="235"/>
      <c r="WSW105" s="235"/>
      <c r="WSX105" s="235"/>
      <c r="WSY105" s="99"/>
      <c r="WSZ105" s="235"/>
      <c r="WTA105" s="235"/>
      <c r="WTB105" s="235"/>
      <c r="WTC105" s="226"/>
      <c r="WTD105" s="248"/>
      <c r="WTE105" s="253"/>
      <c r="WTF105" s="228"/>
      <c r="WTG105" s="229"/>
      <c r="WTH105" s="99"/>
      <c r="WTI105" s="254"/>
      <c r="WTJ105" s="235"/>
      <c r="WTK105" s="231"/>
      <c r="WTL105" s="231"/>
      <c r="WTM105" s="235"/>
      <c r="WTN105" s="6"/>
      <c r="WTO105" s="6"/>
      <c r="WTP105" s="6"/>
      <c r="WTQ105" s="246"/>
      <c r="WTR105" s="251"/>
      <c r="WTS105" s="257"/>
      <c r="WTT105" s="235"/>
      <c r="WTU105" s="235"/>
      <c r="WTV105" s="235"/>
      <c r="WTW105" s="99"/>
      <c r="WTX105" s="235"/>
      <c r="WTY105" s="235"/>
      <c r="WTZ105" s="235"/>
      <c r="WUA105" s="226"/>
      <c r="WUB105" s="248"/>
      <c r="WUC105" s="253"/>
      <c r="WUD105" s="228"/>
      <c r="WUE105" s="229"/>
      <c r="WUF105" s="99"/>
      <c r="WUG105" s="254"/>
      <c r="WUH105" s="235"/>
      <c r="WUI105" s="231"/>
      <c r="WUJ105" s="231"/>
      <c r="WUK105" s="235"/>
      <c r="WUL105" s="6"/>
      <c r="WUM105" s="6"/>
      <c r="WUN105" s="6"/>
      <c r="WUO105" s="246"/>
      <c r="WUP105" s="251"/>
      <c r="WUQ105" s="257"/>
      <c r="WUR105" s="235"/>
      <c r="WUS105" s="235"/>
      <c r="WUT105" s="235"/>
      <c r="WUU105" s="99"/>
      <c r="WUV105" s="235"/>
      <c r="WUW105" s="235"/>
      <c r="WUX105" s="235"/>
      <c r="WUY105" s="226"/>
      <c r="WUZ105" s="248"/>
      <c r="WVA105" s="253"/>
      <c r="WVB105" s="228"/>
      <c r="WVC105" s="229"/>
      <c r="WVD105" s="99"/>
      <c r="WVE105" s="254"/>
      <c r="WVF105" s="235"/>
      <c r="WVG105" s="231"/>
      <c r="WVH105" s="231"/>
      <c r="WVI105" s="235"/>
      <c r="WVJ105" s="6"/>
      <c r="WVK105" s="6"/>
      <c r="WVL105" s="6"/>
      <c r="WVM105" s="246"/>
      <c r="WVN105" s="251"/>
      <c r="WVO105" s="257"/>
      <c r="WVP105" s="235"/>
      <c r="WVQ105" s="235"/>
      <c r="WVR105" s="235"/>
      <c r="WVS105" s="99"/>
      <c r="WVT105" s="235"/>
      <c r="WVU105" s="235"/>
      <c r="WVV105" s="235"/>
      <c r="WVW105" s="226"/>
      <c r="WVX105" s="248"/>
      <c r="WVY105" s="253"/>
      <c r="WVZ105" s="228"/>
      <c r="WWA105" s="229"/>
      <c r="WWB105" s="99"/>
      <c r="WWC105" s="254"/>
      <c r="WWD105" s="235"/>
      <c r="WWE105" s="231"/>
      <c r="WWF105" s="231"/>
      <c r="WWG105" s="235"/>
      <c r="WWH105" s="6"/>
      <c r="WWI105" s="6"/>
      <c r="WWJ105" s="6"/>
      <c r="WWK105" s="246"/>
      <c r="WWL105" s="251"/>
      <c r="WWM105" s="257"/>
      <c r="WWN105" s="235"/>
      <c r="WWO105" s="235"/>
      <c r="WWP105" s="235"/>
      <c r="WWQ105" s="99"/>
      <c r="WWR105" s="235"/>
      <c r="WWS105" s="235"/>
      <c r="WWT105" s="235"/>
      <c r="WWU105" s="226"/>
      <c r="WWV105" s="248"/>
      <c r="WWW105" s="253"/>
      <c r="WWX105" s="228"/>
      <c r="WWY105" s="229"/>
      <c r="WWZ105" s="99"/>
      <c r="WXA105" s="254"/>
      <c r="WXB105" s="235"/>
      <c r="WXC105" s="231"/>
      <c r="WXD105" s="231"/>
      <c r="WXE105" s="235"/>
      <c r="WXF105" s="6"/>
      <c r="WXG105" s="6"/>
      <c r="WXH105" s="6"/>
      <c r="WXI105" s="246"/>
      <c r="WXJ105" s="251"/>
      <c r="WXK105" s="257"/>
      <c r="WXL105" s="235"/>
      <c r="WXM105" s="235"/>
      <c r="WXN105" s="235"/>
      <c r="WXO105" s="99"/>
      <c r="WXP105" s="235"/>
      <c r="WXQ105" s="235"/>
      <c r="WXR105" s="235"/>
      <c r="WXS105" s="226"/>
      <c r="WXT105" s="248"/>
      <c r="WXU105" s="253"/>
      <c r="WXV105" s="228"/>
      <c r="WXW105" s="229"/>
      <c r="WXX105" s="99"/>
      <c r="WXY105" s="254"/>
      <c r="WXZ105" s="235"/>
      <c r="WYA105" s="231"/>
      <c r="WYB105" s="231"/>
      <c r="WYC105" s="235"/>
      <c r="WYD105" s="6"/>
      <c r="WYE105" s="6"/>
      <c r="WYF105" s="6"/>
      <c r="WYG105" s="246"/>
      <c r="WYH105" s="251"/>
      <c r="WYI105" s="257"/>
      <c r="WYJ105" s="235"/>
      <c r="WYK105" s="235"/>
      <c r="WYL105" s="235"/>
      <c r="WYM105" s="99"/>
      <c r="WYN105" s="235"/>
      <c r="WYO105" s="235"/>
      <c r="WYP105" s="235"/>
      <c r="WYQ105" s="226"/>
      <c r="WYR105" s="248"/>
      <c r="WYS105" s="253"/>
      <c r="WYT105" s="228"/>
      <c r="WYU105" s="229"/>
      <c r="WYV105" s="99"/>
      <c r="WYW105" s="254"/>
      <c r="WYX105" s="235"/>
      <c r="WYY105" s="231"/>
      <c r="WYZ105" s="231"/>
      <c r="WZA105" s="235"/>
      <c r="WZB105" s="6"/>
      <c r="WZC105" s="6"/>
      <c r="WZD105" s="6"/>
      <c r="WZE105" s="246"/>
      <c r="WZF105" s="251"/>
      <c r="WZG105" s="257"/>
      <c r="WZH105" s="235"/>
      <c r="WZI105" s="235"/>
      <c r="WZJ105" s="235"/>
      <c r="WZK105" s="99"/>
      <c r="WZL105" s="235"/>
      <c r="WZM105" s="235"/>
      <c r="WZN105" s="235"/>
      <c r="WZO105" s="226"/>
      <c r="WZP105" s="248"/>
      <c r="WZQ105" s="253"/>
      <c r="WZR105" s="228"/>
      <c r="WZS105" s="229"/>
      <c r="WZT105" s="99"/>
      <c r="WZU105" s="254"/>
      <c r="WZV105" s="235"/>
      <c r="WZW105" s="231"/>
      <c r="WZX105" s="231"/>
      <c r="WZY105" s="235"/>
      <c r="WZZ105" s="6"/>
      <c r="XAA105" s="6"/>
      <c r="XAB105" s="6"/>
      <c r="XAC105" s="246"/>
      <c r="XAD105" s="251"/>
      <c r="XAE105" s="257"/>
      <c r="XAF105" s="235"/>
      <c r="XAG105" s="235"/>
      <c r="XAH105" s="235"/>
      <c r="XAI105" s="99"/>
      <c r="XAJ105" s="235"/>
      <c r="XAK105" s="235"/>
      <c r="XAL105" s="235"/>
      <c r="XAM105" s="226"/>
      <c r="XAN105" s="248"/>
      <c r="XAO105" s="253"/>
      <c r="XAP105" s="228"/>
      <c r="XAQ105" s="229"/>
      <c r="XAR105" s="99"/>
      <c r="XAS105" s="254"/>
      <c r="XAT105" s="235"/>
      <c r="XAU105" s="231"/>
      <c r="XAV105" s="231"/>
      <c r="XAW105" s="235"/>
      <c r="XAX105" s="6"/>
      <c r="XAY105" s="6"/>
      <c r="XAZ105" s="6"/>
      <c r="XBA105" s="246"/>
      <c r="XBB105" s="251"/>
      <c r="XBC105" s="257"/>
      <c r="XBD105" s="235"/>
      <c r="XBE105" s="235"/>
      <c r="XBF105" s="235"/>
      <c r="XBG105" s="99"/>
      <c r="XBH105" s="235"/>
      <c r="XBI105" s="235"/>
      <c r="XBJ105" s="235"/>
      <c r="XBK105" s="226"/>
      <c r="XBL105" s="248"/>
      <c r="XBM105" s="253"/>
      <c r="XBN105" s="228"/>
      <c r="XBO105" s="229"/>
      <c r="XBP105" s="99"/>
      <c r="XBQ105" s="254"/>
      <c r="XBR105" s="235"/>
      <c r="XBS105" s="231"/>
      <c r="XBT105" s="231"/>
      <c r="XBU105" s="235"/>
      <c r="XBV105" s="6"/>
      <c r="XBW105" s="6"/>
      <c r="XBX105" s="6"/>
      <c r="XBY105" s="246"/>
      <c r="XBZ105" s="251"/>
      <c r="XCA105" s="257"/>
      <c r="XCB105" s="235"/>
      <c r="XCC105" s="235"/>
      <c r="XCD105" s="235"/>
      <c r="XCE105" s="99"/>
      <c r="XCF105" s="235"/>
      <c r="XCG105" s="235"/>
      <c r="XCH105" s="235"/>
      <c r="XCI105" s="226"/>
      <c r="XCJ105" s="248"/>
      <c r="XCK105" s="253"/>
      <c r="XCL105" s="228"/>
      <c r="XCM105" s="229"/>
      <c r="XCN105" s="99"/>
      <c r="XCO105" s="254"/>
      <c r="XCP105" s="235"/>
      <c r="XCQ105" s="231"/>
      <c r="XCR105" s="231"/>
      <c r="XCS105" s="235"/>
      <c r="XCT105" s="6"/>
      <c r="XCU105" s="6"/>
      <c r="XCV105" s="6"/>
      <c r="XCW105" s="246"/>
      <c r="XCX105" s="251"/>
      <c r="XCY105" s="257"/>
      <c r="XCZ105" s="235"/>
      <c r="XDA105" s="235"/>
      <c r="XDB105" s="235"/>
      <c r="XDC105" s="99"/>
      <c r="XDD105" s="235"/>
      <c r="XDE105" s="235"/>
      <c r="XDF105" s="235"/>
      <c r="XDG105" s="226"/>
      <c r="XDH105" s="248"/>
      <c r="XDI105" s="253"/>
      <c r="XDJ105" s="228"/>
      <c r="XDK105" s="229"/>
      <c r="XDL105" s="99"/>
      <c r="XDM105" s="254"/>
      <c r="XDN105" s="235"/>
      <c r="XDO105" s="231"/>
      <c r="XDP105" s="231"/>
      <c r="XDQ105" s="235"/>
      <c r="XDR105" s="6"/>
      <c r="XDS105" s="6"/>
      <c r="XDT105" s="6"/>
      <c r="XDU105" s="246"/>
      <c r="XDV105" s="251"/>
      <c r="XDW105" s="257"/>
      <c r="XDX105" s="235"/>
      <c r="XDY105" s="235"/>
      <c r="XDZ105" s="235"/>
      <c r="XEA105" s="99"/>
      <c r="XEB105" s="235"/>
      <c r="XEC105" s="235"/>
      <c r="XED105" s="235"/>
      <c r="XEE105" s="226"/>
      <c r="XEF105" s="248"/>
      <c r="XEG105" s="253"/>
      <c r="XEH105" s="228"/>
      <c r="XEI105" s="229"/>
      <c r="XEJ105" s="99"/>
      <c r="XEK105" s="254"/>
      <c r="XEL105" s="235"/>
      <c r="XEM105" s="231"/>
      <c r="XEN105" s="231"/>
      <c r="XEO105" s="235"/>
      <c r="XEP105" s="6"/>
      <c r="XEQ105" s="6"/>
      <c r="XER105" s="6"/>
      <c r="XES105" s="246"/>
      <c r="XET105" s="251"/>
      <c r="XEU105" s="257"/>
      <c r="XEV105" s="235"/>
      <c r="XEW105" s="235"/>
      <c r="XEX105" s="235"/>
      <c r="XEY105" s="99"/>
      <c r="XEZ105" s="235"/>
      <c r="XFA105" s="235"/>
      <c r="XFB105" s="235"/>
    </row>
    <row r="106" spans="1:16382" ht="153" x14ac:dyDescent="0.2">
      <c r="A106" s="96">
        <v>45839</v>
      </c>
      <c r="B106" s="80" t="s">
        <v>3689</v>
      </c>
      <c r="C106" s="80" t="s">
        <v>231</v>
      </c>
      <c r="D106" s="80" t="s">
        <v>142</v>
      </c>
      <c r="E106" s="102" t="s">
        <v>419</v>
      </c>
      <c r="F106" s="62"/>
      <c r="G106" s="109">
        <v>2025</v>
      </c>
      <c r="H106" s="97" t="s">
        <v>3444</v>
      </c>
      <c r="I106" s="97" t="str">
        <f t="shared" si="11"/>
        <v>TN</v>
      </c>
      <c r="J106" s="97" t="str">
        <f t="shared" si="12"/>
        <v>NC</v>
      </c>
      <c r="K106" s="104" t="str">
        <f t="shared" si="13"/>
        <v>Midwest, Southeast</v>
      </c>
      <c r="L106" s="97" t="str">
        <f>INDEX('State '!$A$1:$C$62,MATCH($I106,'State '!$B:$B,0),3)</f>
        <v>Midwest</v>
      </c>
      <c r="M106" s="97" t="str">
        <f>INDEX('State '!$A$1:$C$62,MATCH($J106,'State '!$B:$B,0),3)</f>
        <v>Southeast</v>
      </c>
      <c r="N106" s="97"/>
      <c r="O106" s="144">
        <v>390</v>
      </c>
      <c r="P106" s="61">
        <f>16.1+6.4</f>
        <v>22.5</v>
      </c>
      <c r="Q106" s="108"/>
      <c r="R106" s="63">
        <v>24</v>
      </c>
      <c r="S106" s="103" t="s">
        <v>135</v>
      </c>
      <c r="T106" s="104" t="s">
        <v>381</v>
      </c>
      <c r="U106" s="105" t="s">
        <v>3445</v>
      </c>
      <c r="V106" s="97" t="s">
        <v>2177</v>
      </c>
      <c r="W106" s="79" t="s">
        <v>3795</v>
      </c>
      <c r="X106" s="79"/>
      <c r="Y106" s="136" t="s">
        <v>3794</v>
      </c>
      <c r="Z106" s="6"/>
      <c r="AA106" s="6"/>
      <c r="AB106" s="6"/>
      <c r="AC106" s="246"/>
      <c r="AD106" s="251"/>
      <c r="AE106" s="257"/>
      <c r="AF106" s="235"/>
      <c r="AG106" s="235"/>
      <c r="AH106" s="235"/>
      <c r="AI106" s="99"/>
      <c r="AJ106" s="235"/>
      <c r="AK106" s="235"/>
      <c r="AL106" s="235"/>
      <c r="AM106" s="226"/>
      <c r="AN106" s="248"/>
      <c r="AO106" s="253"/>
      <c r="AP106" s="228"/>
      <c r="AQ106" s="229"/>
      <c r="AR106" s="99"/>
      <c r="AS106" s="254"/>
      <c r="AT106" s="235"/>
      <c r="AU106" s="231"/>
      <c r="AV106" s="231"/>
      <c r="AW106" s="235"/>
      <c r="AX106" s="6"/>
      <c r="AY106" s="6"/>
      <c r="AZ106" s="6"/>
      <c r="BA106" s="246"/>
      <c r="BB106" s="251"/>
      <c r="BC106" s="257"/>
      <c r="BD106" s="235"/>
      <c r="BE106" s="235"/>
      <c r="BF106" s="235"/>
      <c r="BG106" s="99"/>
      <c r="BH106" s="235"/>
      <c r="BI106" s="235"/>
      <c r="BJ106" s="235"/>
      <c r="BK106" s="226"/>
      <c r="BL106" s="248"/>
      <c r="BM106" s="253"/>
      <c r="BN106" s="228"/>
      <c r="BO106" s="229"/>
      <c r="BP106" s="99"/>
      <c r="BQ106" s="254"/>
      <c r="BR106" s="235"/>
      <c r="BS106" s="231"/>
      <c r="BT106" s="231"/>
      <c r="BU106" s="235"/>
      <c r="BV106" s="6"/>
      <c r="BW106" s="6"/>
      <c r="BX106" s="6"/>
      <c r="BY106" s="246"/>
      <c r="BZ106" s="251"/>
      <c r="CA106" s="257"/>
      <c r="CB106" s="235"/>
      <c r="CC106" s="235"/>
      <c r="CD106" s="235"/>
      <c r="CE106" s="99"/>
      <c r="CF106" s="235"/>
      <c r="CG106" s="235"/>
      <c r="CH106" s="235"/>
      <c r="CI106" s="226"/>
      <c r="CJ106" s="248"/>
      <c r="CK106" s="253"/>
      <c r="CL106" s="228"/>
      <c r="CM106" s="229"/>
      <c r="CN106" s="99"/>
      <c r="CO106" s="254"/>
      <c r="CP106" s="235"/>
      <c r="CQ106" s="231"/>
      <c r="CR106" s="231"/>
      <c r="CS106" s="235"/>
      <c r="CT106" s="6"/>
      <c r="CU106" s="6"/>
      <c r="CV106" s="6"/>
      <c r="CW106" s="246"/>
      <c r="CX106" s="251"/>
      <c r="CY106" s="257"/>
      <c r="CZ106" s="235"/>
      <c r="DA106" s="235"/>
      <c r="DB106" s="235"/>
      <c r="DC106" s="99"/>
      <c r="DD106" s="235"/>
      <c r="DE106" s="235"/>
      <c r="DF106" s="235"/>
      <c r="DG106" s="226"/>
      <c r="DH106" s="248"/>
      <c r="DI106" s="253"/>
      <c r="DJ106" s="228"/>
      <c r="DK106" s="229"/>
      <c r="DL106" s="99"/>
      <c r="DM106" s="254"/>
      <c r="DN106" s="235"/>
      <c r="DO106" s="231"/>
      <c r="DP106" s="231"/>
      <c r="DQ106" s="235"/>
      <c r="DR106" s="6"/>
      <c r="DS106" s="6"/>
      <c r="DT106" s="6"/>
      <c r="DU106" s="246"/>
      <c r="DV106" s="251"/>
      <c r="DW106" s="257"/>
      <c r="DX106" s="235"/>
      <c r="DY106" s="235"/>
      <c r="DZ106" s="235"/>
      <c r="EA106" s="99"/>
      <c r="EB106" s="235"/>
      <c r="EC106" s="235"/>
      <c r="ED106" s="235"/>
      <c r="EE106" s="226"/>
      <c r="EF106" s="248"/>
      <c r="EG106" s="253"/>
      <c r="EH106" s="228"/>
      <c r="EI106" s="229"/>
      <c r="EJ106" s="99"/>
      <c r="EK106" s="254"/>
      <c r="EL106" s="235"/>
      <c r="EM106" s="231"/>
      <c r="EN106" s="231"/>
      <c r="EO106" s="235"/>
      <c r="EP106" s="6"/>
      <c r="EQ106" s="6"/>
      <c r="ER106" s="6"/>
      <c r="ES106" s="246"/>
      <c r="ET106" s="251"/>
      <c r="EU106" s="257"/>
      <c r="EV106" s="235"/>
      <c r="EW106" s="235"/>
      <c r="EX106" s="235"/>
      <c r="EY106" s="99"/>
      <c r="EZ106" s="235"/>
      <c r="FA106" s="235"/>
      <c r="FB106" s="235"/>
      <c r="FC106" s="226"/>
      <c r="FD106" s="248"/>
      <c r="FE106" s="253"/>
      <c r="FF106" s="228"/>
      <c r="FG106" s="229"/>
      <c r="FH106" s="99"/>
      <c r="FI106" s="254"/>
      <c r="FJ106" s="235"/>
      <c r="FK106" s="231"/>
      <c r="FL106" s="231"/>
      <c r="FM106" s="235"/>
      <c r="FN106" s="6"/>
      <c r="FO106" s="6"/>
      <c r="FP106" s="6"/>
      <c r="FQ106" s="246"/>
      <c r="FR106" s="251"/>
      <c r="FS106" s="257"/>
      <c r="FT106" s="235"/>
      <c r="FU106" s="235"/>
      <c r="FV106" s="235"/>
      <c r="FW106" s="99"/>
      <c r="FX106" s="235"/>
      <c r="FY106" s="235"/>
      <c r="FZ106" s="235"/>
      <c r="GA106" s="226"/>
      <c r="GB106" s="248"/>
      <c r="GC106" s="253"/>
      <c r="GD106" s="228"/>
      <c r="GE106" s="229"/>
      <c r="GF106" s="99"/>
      <c r="GG106" s="254"/>
      <c r="GH106" s="235"/>
      <c r="GI106" s="231"/>
      <c r="GJ106" s="231"/>
      <c r="GK106" s="235"/>
      <c r="GL106" s="6"/>
      <c r="GM106" s="6"/>
      <c r="GN106" s="6"/>
      <c r="GO106" s="246"/>
      <c r="GP106" s="251"/>
      <c r="GQ106" s="257"/>
      <c r="GR106" s="235"/>
      <c r="GS106" s="235"/>
      <c r="GT106" s="235"/>
      <c r="GU106" s="99"/>
      <c r="GV106" s="235"/>
      <c r="GW106" s="235"/>
      <c r="GX106" s="235"/>
      <c r="GY106" s="226"/>
      <c r="GZ106" s="248"/>
      <c r="HA106" s="253"/>
      <c r="HB106" s="228"/>
      <c r="HC106" s="229"/>
      <c r="HD106" s="99"/>
      <c r="HE106" s="254"/>
      <c r="HF106" s="235"/>
      <c r="HG106" s="231"/>
      <c r="HH106" s="231"/>
      <c r="HI106" s="235"/>
      <c r="HJ106" s="6"/>
      <c r="HK106" s="6"/>
      <c r="HL106" s="6"/>
      <c r="HM106" s="246"/>
      <c r="HN106" s="251"/>
      <c r="HO106" s="257"/>
      <c r="HP106" s="235"/>
      <c r="HQ106" s="235"/>
      <c r="HR106" s="235"/>
      <c r="HS106" s="99"/>
      <c r="HT106" s="235"/>
      <c r="HU106" s="235"/>
      <c r="HV106" s="235"/>
      <c r="HW106" s="226"/>
      <c r="HX106" s="248"/>
      <c r="HY106" s="253"/>
      <c r="HZ106" s="228"/>
      <c r="IA106" s="229"/>
      <c r="IB106" s="99"/>
      <c r="IC106" s="254"/>
      <c r="ID106" s="235"/>
      <c r="IE106" s="231"/>
      <c r="IF106" s="231"/>
      <c r="IG106" s="235"/>
      <c r="IH106" s="6"/>
      <c r="II106" s="6"/>
      <c r="IJ106" s="6"/>
      <c r="IK106" s="246"/>
      <c r="IL106" s="251"/>
      <c r="IM106" s="257"/>
      <c r="IN106" s="235"/>
      <c r="IO106" s="235"/>
      <c r="IP106" s="235"/>
      <c r="IQ106" s="99"/>
      <c r="IR106" s="235"/>
      <c r="IS106" s="235"/>
      <c r="IT106" s="235"/>
      <c r="IU106" s="226"/>
      <c r="IV106" s="248"/>
      <c r="IW106" s="253"/>
      <c r="IX106" s="228"/>
      <c r="IY106" s="229"/>
      <c r="IZ106" s="99"/>
      <c r="JA106" s="254"/>
      <c r="JB106" s="235"/>
      <c r="JC106" s="231"/>
      <c r="JD106" s="231"/>
      <c r="JE106" s="235"/>
      <c r="JF106" s="6"/>
      <c r="JG106" s="6"/>
      <c r="JH106" s="6"/>
      <c r="JI106" s="246"/>
      <c r="JJ106" s="251"/>
      <c r="JK106" s="257"/>
      <c r="JL106" s="235"/>
      <c r="JM106" s="235"/>
      <c r="JN106" s="235"/>
      <c r="JO106" s="99"/>
      <c r="JP106" s="235"/>
      <c r="JQ106" s="235"/>
      <c r="JR106" s="235"/>
      <c r="JS106" s="226"/>
      <c r="JT106" s="248"/>
      <c r="JU106" s="253"/>
      <c r="JV106" s="228"/>
      <c r="JW106" s="229"/>
      <c r="JX106" s="99"/>
      <c r="JY106" s="254"/>
      <c r="JZ106" s="235"/>
      <c r="KA106" s="231"/>
      <c r="KB106" s="231"/>
      <c r="KC106" s="235"/>
      <c r="KD106" s="6"/>
      <c r="KE106" s="6"/>
      <c r="KF106" s="6"/>
      <c r="KG106" s="246"/>
      <c r="KH106" s="251"/>
      <c r="KI106" s="257"/>
      <c r="KJ106" s="235"/>
      <c r="KK106" s="235"/>
      <c r="KL106" s="235"/>
      <c r="KM106" s="99"/>
      <c r="KN106" s="235"/>
      <c r="KO106" s="235"/>
      <c r="KP106" s="235"/>
      <c r="KQ106" s="226"/>
      <c r="KR106" s="248"/>
      <c r="KS106" s="253"/>
      <c r="KT106" s="228"/>
      <c r="KU106" s="229"/>
      <c r="KV106" s="99"/>
      <c r="KW106" s="254"/>
      <c r="KX106" s="235"/>
      <c r="KY106" s="231"/>
      <c r="KZ106" s="231"/>
      <c r="LA106" s="235"/>
      <c r="LB106" s="6"/>
      <c r="LC106" s="6"/>
      <c r="LD106" s="6"/>
      <c r="LE106" s="246"/>
      <c r="LF106" s="251"/>
      <c r="LG106" s="257"/>
      <c r="LH106" s="235"/>
      <c r="LI106" s="235"/>
      <c r="LJ106" s="235"/>
      <c r="LK106" s="99"/>
      <c r="LL106" s="235"/>
      <c r="LM106" s="235"/>
      <c r="LN106" s="235"/>
      <c r="LO106" s="226"/>
      <c r="LP106" s="248"/>
      <c r="LQ106" s="253"/>
      <c r="LR106" s="228"/>
      <c r="LS106" s="229"/>
      <c r="LT106" s="99"/>
      <c r="LU106" s="254"/>
      <c r="LV106" s="235"/>
      <c r="LW106" s="231"/>
      <c r="LX106" s="231"/>
      <c r="LY106" s="235"/>
      <c r="LZ106" s="6"/>
      <c r="MA106" s="6"/>
      <c r="MB106" s="6"/>
      <c r="MC106" s="246"/>
      <c r="MD106" s="251"/>
      <c r="ME106" s="257"/>
      <c r="MF106" s="235"/>
      <c r="MG106" s="235"/>
      <c r="MH106" s="235"/>
      <c r="MI106" s="99"/>
      <c r="MJ106" s="235"/>
      <c r="MK106" s="235"/>
      <c r="ML106" s="235"/>
      <c r="MM106" s="226"/>
      <c r="MN106" s="248"/>
      <c r="MO106" s="253"/>
      <c r="MP106" s="228"/>
      <c r="MQ106" s="229"/>
      <c r="MR106" s="99"/>
      <c r="MS106" s="254"/>
      <c r="MT106" s="235"/>
      <c r="MU106" s="231"/>
      <c r="MV106" s="231"/>
      <c r="MW106" s="235"/>
      <c r="MX106" s="6"/>
      <c r="MY106" s="6"/>
      <c r="MZ106" s="6"/>
      <c r="NA106" s="246"/>
      <c r="NB106" s="251"/>
      <c r="NC106" s="257"/>
      <c r="ND106" s="235"/>
      <c r="NE106" s="235"/>
      <c r="NF106" s="235"/>
      <c r="NG106" s="99"/>
      <c r="NH106" s="235"/>
      <c r="NI106" s="235"/>
      <c r="NJ106" s="235"/>
      <c r="NK106" s="226"/>
      <c r="NL106" s="248"/>
      <c r="NM106" s="253"/>
      <c r="NN106" s="228"/>
      <c r="NO106" s="229"/>
      <c r="NP106" s="99"/>
      <c r="NQ106" s="254"/>
      <c r="NR106" s="235"/>
      <c r="NS106" s="231"/>
      <c r="NT106" s="231"/>
      <c r="NU106" s="235"/>
      <c r="NV106" s="6"/>
      <c r="NW106" s="6"/>
      <c r="NX106" s="6"/>
      <c r="NY106" s="246"/>
      <c r="NZ106" s="251"/>
      <c r="OA106" s="257"/>
      <c r="OB106" s="235"/>
      <c r="OC106" s="235"/>
      <c r="OD106" s="235"/>
      <c r="OE106" s="99"/>
      <c r="OF106" s="235"/>
      <c r="OG106" s="235"/>
      <c r="OH106" s="235"/>
      <c r="OI106" s="226"/>
      <c r="OJ106" s="248"/>
      <c r="OK106" s="253"/>
      <c r="OL106" s="228"/>
      <c r="OM106" s="229"/>
      <c r="ON106" s="99"/>
      <c r="OO106" s="254"/>
      <c r="OP106" s="235"/>
      <c r="OQ106" s="231"/>
      <c r="OR106" s="231"/>
      <c r="OS106" s="235"/>
      <c r="OT106" s="6"/>
      <c r="OU106" s="6"/>
      <c r="OV106" s="6"/>
      <c r="OW106" s="246"/>
      <c r="OX106" s="251"/>
      <c r="OY106" s="257"/>
      <c r="OZ106" s="235"/>
      <c r="PA106" s="235"/>
      <c r="PB106" s="235"/>
      <c r="PC106" s="99"/>
      <c r="PD106" s="235"/>
      <c r="PE106" s="235"/>
      <c r="PF106" s="235"/>
      <c r="PG106" s="226"/>
      <c r="PH106" s="248"/>
      <c r="PI106" s="253"/>
      <c r="PJ106" s="228"/>
      <c r="PK106" s="229"/>
      <c r="PL106" s="99"/>
      <c r="PM106" s="254"/>
      <c r="PN106" s="235"/>
      <c r="PO106" s="231"/>
      <c r="PP106" s="231"/>
      <c r="PQ106" s="235"/>
      <c r="PR106" s="6"/>
      <c r="PS106" s="6"/>
      <c r="PT106" s="6"/>
      <c r="PU106" s="246"/>
      <c r="PV106" s="251"/>
      <c r="PW106" s="257"/>
      <c r="PX106" s="235"/>
      <c r="PY106" s="235"/>
      <c r="PZ106" s="235"/>
      <c r="QA106" s="99"/>
      <c r="QB106" s="235"/>
      <c r="QC106" s="235"/>
      <c r="QD106" s="235"/>
      <c r="QE106" s="226"/>
      <c r="QF106" s="248"/>
      <c r="QG106" s="253"/>
      <c r="QH106" s="228"/>
      <c r="QI106" s="229"/>
      <c r="QJ106" s="99"/>
      <c r="QK106" s="254"/>
      <c r="QL106" s="235"/>
      <c r="QM106" s="231"/>
      <c r="QN106" s="231"/>
      <c r="QO106" s="235"/>
      <c r="QP106" s="6"/>
      <c r="QQ106" s="6"/>
      <c r="QR106" s="6"/>
      <c r="QS106" s="246"/>
      <c r="QT106" s="251"/>
      <c r="QU106" s="257"/>
      <c r="QV106" s="235"/>
      <c r="QW106" s="235"/>
      <c r="QX106" s="235"/>
      <c r="QY106" s="99"/>
      <c r="QZ106" s="235"/>
      <c r="RA106" s="235"/>
      <c r="RB106" s="235"/>
      <c r="RC106" s="226"/>
      <c r="RD106" s="248"/>
      <c r="RE106" s="253"/>
      <c r="RF106" s="228"/>
      <c r="RG106" s="229"/>
      <c r="RH106" s="99"/>
      <c r="RI106" s="254"/>
      <c r="RJ106" s="235"/>
      <c r="RK106" s="231"/>
      <c r="RL106" s="231"/>
      <c r="RM106" s="235"/>
      <c r="RN106" s="6"/>
      <c r="RO106" s="6"/>
      <c r="RP106" s="6"/>
      <c r="RQ106" s="246"/>
      <c r="RR106" s="251"/>
      <c r="RS106" s="257"/>
      <c r="RT106" s="235"/>
      <c r="RU106" s="235"/>
      <c r="RV106" s="235"/>
      <c r="RW106" s="99"/>
      <c r="RX106" s="235"/>
      <c r="RY106" s="235"/>
      <c r="RZ106" s="235"/>
      <c r="SA106" s="226"/>
      <c r="SB106" s="248"/>
      <c r="SC106" s="253"/>
      <c r="SD106" s="228"/>
      <c r="SE106" s="229"/>
      <c r="SF106" s="99"/>
      <c r="SG106" s="254"/>
      <c r="SH106" s="235"/>
      <c r="SI106" s="231"/>
      <c r="SJ106" s="231"/>
      <c r="SK106" s="235"/>
      <c r="SL106" s="6"/>
      <c r="SM106" s="6"/>
      <c r="SN106" s="6"/>
      <c r="SO106" s="246"/>
      <c r="SP106" s="251"/>
      <c r="SQ106" s="257"/>
      <c r="SR106" s="235"/>
      <c r="SS106" s="235"/>
      <c r="ST106" s="235"/>
      <c r="SU106" s="99"/>
      <c r="SV106" s="235"/>
      <c r="SW106" s="235"/>
      <c r="SX106" s="235"/>
      <c r="SY106" s="226"/>
      <c r="SZ106" s="248"/>
      <c r="TA106" s="253"/>
      <c r="TB106" s="228"/>
      <c r="TC106" s="229"/>
      <c r="TD106" s="99"/>
      <c r="TE106" s="254"/>
      <c r="TF106" s="235"/>
      <c r="TG106" s="231"/>
      <c r="TH106" s="231"/>
      <c r="TI106" s="235"/>
      <c r="TJ106" s="6"/>
      <c r="TK106" s="6"/>
      <c r="TL106" s="6"/>
      <c r="TM106" s="246"/>
      <c r="TN106" s="251"/>
      <c r="TO106" s="257"/>
      <c r="TP106" s="235"/>
      <c r="TQ106" s="235"/>
      <c r="TR106" s="235"/>
      <c r="TS106" s="99"/>
      <c r="TT106" s="235"/>
      <c r="TU106" s="235"/>
      <c r="TV106" s="235"/>
      <c r="TW106" s="226"/>
      <c r="TX106" s="248"/>
      <c r="TY106" s="253"/>
      <c r="TZ106" s="228"/>
      <c r="UA106" s="229"/>
      <c r="UB106" s="99"/>
      <c r="UC106" s="254"/>
      <c r="UD106" s="235"/>
      <c r="UE106" s="231"/>
      <c r="UF106" s="231"/>
      <c r="UG106" s="235"/>
      <c r="UH106" s="6"/>
      <c r="UI106" s="6"/>
      <c r="UJ106" s="6"/>
      <c r="UK106" s="246"/>
      <c r="UL106" s="251"/>
      <c r="UM106" s="257"/>
      <c r="UN106" s="235"/>
      <c r="UO106" s="235"/>
      <c r="UP106" s="235"/>
      <c r="UQ106" s="99"/>
      <c r="UR106" s="235"/>
      <c r="US106" s="235"/>
      <c r="UT106" s="235"/>
      <c r="UU106" s="226"/>
      <c r="UV106" s="248"/>
      <c r="UW106" s="253"/>
      <c r="UX106" s="228"/>
      <c r="UY106" s="229"/>
      <c r="UZ106" s="99"/>
      <c r="VA106" s="254"/>
      <c r="VB106" s="235"/>
      <c r="VC106" s="231"/>
      <c r="VD106" s="231"/>
      <c r="VE106" s="235"/>
      <c r="VF106" s="6"/>
      <c r="VG106" s="6"/>
      <c r="VH106" s="6"/>
      <c r="VI106" s="246"/>
      <c r="VJ106" s="251"/>
      <c r="VK106" s="257"/>
      <c r="VL106" s="235"/>
      <c r="VM106" s="235"/>
      <c r="VN106" s="235"/>
      <c r="VO106" s="99"/>
      <c r="VP106" s="235"/>
      <c r="VQ106" s="235"/>
      <c r="VR106" s="235"/>
      <c r="VS106" s="226"/>
      <c r="VT106" s="248"/>
      <c r="VU106" s="253"/>
      <c r="VV106" s="228"/>
      <c r="VW106" s="229"/>
      <c r="VX106" s="99"/>
      <c r="VY106" s="254"/>
      <c r="VZ106" s="235"/>
      <c r="WA106" s="231"/>
      <c r="WB106" s="231"/>
      <c r="WC106" s="235"/>
      <c r="WD106" s="6"/>
      <c r="WE106" s="6"/>
      <c r="WF106" s="6"/>
      <c r="WG106" s="246"/>
      <c r="WH106" s="251"/>
      <c r="WI106" s="257"/>
      <c r="WJ106" s="235"/>
      <c r="WK106" s="235"/>
      <c r="WL106" s="235"/>
      <c r="WM106" s="99"/>
      <c r="WN106" s="235"/>
      <c r="WO106" s="235"/>
      <c r="WP106" s="235"/>
      <c r="WQ106" s="226"/>
      <c r="WR106" s="248"/>
      <c r="WS106" s="253"/>
      <c r="WT106" s="228"/>
      <c r="WU106" s="229"/>
      <c r="WV106" s="99"/>
      <c r="WW106" s="254"/>
      <c r="WX106" s="235"/>
      <c r="WY106" s="231"/>
      <c r="WZ106" s="231"/>
      <c r="XA106" s="235"/>
      <c r="XB106" s="6"/>
      <c r="XC106" s="6"/>
      <c r="XD106" s="6"/>
      <c r="XE106" s="246"/>
      <c r="XF106" s="251"/>
      <c r="XG106" s="257"/>
      <c r="XH106" s="235"/>
      <c r="XI106" s="235"/>
      <c r="XJ106" s="235"/>
      <c r="XK106" s="99"/>
      <c r="XL106" s="235"/>
      <c r="XM106" s="235"/>
      <c r="XN106" s="235"/>
      <c r="XO106" s="226"/>
      <c r="XP106" s="248"/>
      <c r="XQ106" s="253"/>
      <c r="XR106" s="228"/>
      <c r="XS106" s="229"/>
      <c r="XT106" s="99"/>
      <c r="XU106" s="254"/>
      <c r="XV106" s="235"/>
      <c r="XW106" s="231"/>
      <c r="XX106" s="231"/>
      <c r="XY106" s="235"/>
      <c r="XZ106" s="6"/>
      <c r="YA106" s="6"/>
      <c r="YB106" s="6"/>
      <c r="YC106" s="246"/>
      <c r="YD106" s="251"/>
      <c r="YE106" s="257"/>
      <c r="YF106" s="235"/>
      <c r="YG106" s="235"/>
      <c r="YH106" s="235"/>
      <c r="YI106" s="99"/>
      <c r="YJ106" s="235"/>
      <c r="YK106" s="235"/>
      <c r="YL106" s="235"/>
      <c r="YM106" s="226"/>
      <c r="YN106" s="248"/>
      <c r="YO106" s="253"/>
      <c r="YP106" s="228"/>
      <c r="YQ106" s="229"/>
      <c r="YR106" s="99"/>
      <c r="YS106" s="254"/>
      <c r="YT106" s="235"/>
      <c r="YU106" s="231"/>
      <c r="YV106" s="231"/>
      <c r="YW106" s="235"/>
      <c r="YX106" s="6"/>
      <c r="YY106" s="6"/>
      <c r="YZ106" s="6"/>
      <c r="ZA106" s="246"/>
      <c r="ZB106" s="251"/>
      <c r="ZC106" s="257"/>
      <c r="ZD106" s="235"/>
      <c r="ZE106" s="235"/>
      <c r="ZF106" s="235"/>
      <c r="ZG106" s="99"/>
      <c r="ZH106" s="235"/>
      <c r="ZI106" s="235"/>
      <c r="ZJ106" s="235"/>
      <c r="ZK106" s="226"/>
      <c r="ZL106" s="248"/>
      <c r="ZM106" s="253"/>
      <c r="ZN106" s="228"/>
      <c r="ZO106" s="229"/>
      <c r="ZP106" s="99"/>
      <c r="ZQ106" s="254"/>
      <c r="ZR106" s="235"/>
      <c r="ZS106" s="231"/>
      <c r="ZT106" s="231"/>
      <c r="ZU106" s="235"/>
      <c r="ZV106" s="6"/>
      <c r="ZW106" s="6"/>
      <c r="ZX106" s="6"/>
      <c r="ZY106" s="246"/>
      <c r="ZZ106" s="251"/>
      <c r="AAA106" s="257"/>
      <c r="AAB106" s="235"/>
      <c r="AAC106" s="235"/>
      <c r="AAD106" s="235"/>
      <c r="AAE106" s="99"/>
      <c r="AAF106" s="235"/>
      <c r="AAG106" s="235"/>
      <c r="AAH106" s="235"/>
      <c r="AAI106" s="226"/>
      <c r="AAJ106" s="248"/>
      <c r="AAK106" s="253"/>
      <c r="AAL106" s="228"/>
      <c r="AAM106" s="229"/>
      <c r="AAN106" s="99"/>
      <c r="AAO106" s="254"/>
      <c r="AAP106" s="235"/>
      <c r="AAQ106" s="231"/>
      <c r="AAR106" s="231"/>
      <c r="AAS106" s="235"/>
      <c r="AAT106" s="6"/>
      <c r="AAU106" s="6"/>
      <c r="AAV106" s="6"/>
      <c r="AAW106" s="246"/>
      <c r="AAX106" s="251"/>
      <c r="AAY106" s="257"/>
      <c r="AAZ106" s="235"/>
      <c r="ABA106" s="235"/>
      <c r="ABB106" s="235"/>
      <c r="ABC106" s="99"/>
      <c r="ABD106" s="235"/>
      <c r="ABE106" s="235"/>
      <c r="ABF106" s="235"/>
      <c r="ABG106" s="226"/>
      <c r="ABH106" s="248"/>
      <c r="ABI106" s="253"/>
      <c r="ABJ106" s="228"/>
      <c r="ABK106" s="229"/>
      <c r="ABL106" s="99"/>
      <c r="ABM106" s="254"/>
      <c r="ABN106" s="235"/>
      <c r="ABO106" s="231"/>
      <c r="ABP106" s="231"/>
      <c r="ABQ106" s="235"/>
      <c r="ABR106" s="6"/>
      <c r="ABS106" s="6"/>
      <c r="ABT106" s="6"/>
      <c r="ABU106" s="246"/>
      <c r="ABV106" s="251"/>
      <c r="ABW106" s="257"/>
      <c r="ABX106" s="235"/>
      <c r="ABY106" s="235"/>
      <c r="ABZ106" s="235"/>
      <c r="ACA106" s="99"/>
      <c r="ACB106" s="235"/>
      <c r="ACC106" s="235"/>
      <c r="ACD106" s="235"/>
      <c r="ACE106" s="226"/>
      <c r="ACF106" s="248"/>
      <c r="ACG106" s="253"/>
      <c r="ACH106" s="228"/>
      <c r="ACI106" s="229"/>
      <c r="ACJ106" s="99"/>
      <c r="ACK106" s="254"/>
      <c r="ACL106" s="235"/>
      <c r="ACM106" s="231"/>
      <c r="ACN106" s="231"/>
      <c r="ACO106" s="235"/>
      <c r="ACP106" s="6"/>
      <c r="ACQ106" s="6"/>
      <c r="ACR106" s="6"/>
      <c r="ACS106" s="246"/>
      <c r="ACT106" s="251"/>
      <c r="ACU106" s="257"/>
      <c r="ACV106" s="235"/>
      <c r="ACW106" s="235"/>
      <c r="ACX106" s="235"/>
      <c r="ACY106" s="99"/>
      <c r="ACZ106" s="235"/>
      <c r="ADA106" s="235"/>
      <c r="ADB106" s="235"/>
      <c r="ADC106" s="226"/>
      <c r="ADD106" s="248"/>
      <c r="ADE106" s="253"/>
      <c r="ADF106" s="228"/>
      <c r="ADG106" s="229"/>
      <c r="ADH106" s="99"/>
      <c r="ADI106" s="254"/>
      <c r="ADJ106" s="235"/>
      <c r="ADK106" s="231"/>
      <c r="ADL106" s="231"/>
      <c r="ADM106" s="235"/>
      <c r="ADN106" s="6"/>
      <c r="ADO106" s="6"/>
      <c r="ADP106" s="6"/>
      <c r="ADQ106" s="246"/>
      <c r="ADR106" s="251"/>
      <c r="ADS106" s="257"/>
      <c r="ADT106" s="235"/>
      <c r="ADU106" s="235"/>
      <c r="ADV106" s="235"/>
      <c r="ADW106" s="99"/>
      <c r="ADX106" s="235"/>
      <c r="ADY106" s="235"/>
      <c r="ADZ106" s="235"/>
      <c r="AEA106" s="226"/>
      <c r="AEB106" s="248"/>
      <c r="AEC106" s="253"/>
      <c r="AED106" s="228"/>
      <c r="AEE106" s="229"/>
      <c r="AEF106" s="99"/>
      <c r="AEG106" s="254"/>
      <c r="AEH106" s="235"/>
      <c r="AEI106" s="231"/>
      <c r="AEJ106" s="231"/>
      <c r="AEK106" s="235"/>
      <c r="AEL106" s="6"/>
      <c r="AEM106" s="6"/>
      <c r="AEN106" s="6"/>
      <c r="AEO106" s="246"/>
      <c r="AEP106" s="251"/>
      <c r="AEQ106" s="257"/>
      <c r="AER106" s="235"/>
      <c r="AES106" s="235"/>
      <c r="AET106" s="235"/>
      <c r="AEU106" s="99"/>
      <c r="AEV106" s="235"/>
      <c r="AEW106" s="235"/>
      <c r="AEX106" s="235"/>
      <c r="AEY106" s="226"/>
      <c r="AEZ106" s="248"/>
      <c r="AFA106" s="253"/>
      <c r="AFB106" s="228"/>
      <c r="AFC106" s="229"/>
      <c r="AFD106" s="99"/>
      <c r="AFE106" s="254"/>
      <c r="AFF106" s="235"/>
      <c r="AFG106" s="231"/>
      <c r="AFH106" s="231"/>
      <c r="AFI106" s="235"/>
      <c r="AFJ106" s="6"/>
      <c r="AFK106" s="6"/>
      <c r="AFL106" s="6"/>
      <c r="AFM106" s="246"/>
      <c r="AFN106" s="251"/>
      <c r="AFO106" s="257"/>
      <c r="AFP106" s="235"/>
      <c r="AFQ106" s="235"/>
      <c r="AFR106" s="235"/>
      <c r="AFS106" s="99"/>
      <c r="AFT106" s="235"/>
      <c r="AFU106" s="235"/>
      <c r="AFV106" s="235"/>
      <c r="AFW106" s="226"/>
      <c r="AFX106" s="248"/>
      <c r="AFY106" s="253"/>
      <c r="AFZ106" s="228"/>
      <c r="AGA106" s="229"/>
      <c r="AGB106" s="99"/>
      <c r="AGC106" s="254"/>
      <c r="AGD106" s="235"/>
      <c r="AGE106" s="231"/>
      <c r="AGF106" s="231"/>
      <c r="AGG106" s="235"/>
      <c r="AGH106" s="6"/>
      <c r="AGI106" s="6"/>
      <c r="AGJ106" s="6"/>
      <c r="AGK106" s="246"/>
      <c r="AGL106" s="251"/>
      <c r="AGM106" s="257"/>
      <c r="AGN106" s="235"/>
      <c r="AGO106" s="235"/>
      <c r="AGP106" s="235"/>
      <c r="AGQ106" s="99"/>
      <c r="AGR106" s="235"/>
      <c r="AGS106" s="235"/>
      <c r="AGT106" s="235"/>
      <c r="AGU106" s="226"/>
      <c r="AGV106" s="248"/>
      <c r="AGW106" s="253"/>
      <c r="AGX106" s="228"/>
      <c r="AGY106" s="229"/>
      <c r="AGZ106" s="99"/>
      <c r="AHA106" s="254"/>
      <c r="AHB106" s="235"/>
      <c r="AHC106" s="231"/>
      <c r="AHD106" s="231"/>
      <c r="AHE106" s="235"/>
      <c r="AHF106" s="6"/>
      <c r="AHG106" s="6"/>
      <c r="AHH106" s="6"/>
      <c r="AHI106" s="246"/>
      <c r="AHJ106" s="251"/>
      <c r="AHK106" s="257"/>
      <c r="AHL106" s="235"/>
      <c r="AHM106" s="235"/>
      <c r="AHN106" s="235"/>
      <c r="AHO106" s="99"/>
      <c r="AHP106" s="235"/>
      <c r="AHQ106" s="235"/>
      <c r="AHR106" s="235"/>
      <c r="AHS106" s="226"/>
      <c r="AHT106" s="248"/>
      <c r="AHU106" s="253"/>
      <c r="AHV106" s="228"/>
      <c r="AHW106" s="229"/>
      <c r="AHX106" s="99"/>
      <c r="AHY106" s="254"/>
      <c r="AHZ106" s="235"/>
      <c r="AIA106" s="231"/>
      <c r="AIB106" s="231"/>
      <c r="AIC106" s="235"/>
      <c r="AID106" s="6"/>
      <c r="AIE106" s="6"/>
      <c r="AIF106" s="6"/>
      <c r="AIG106" s="246"/>
      <c r="AIH106" s="251"/>
      <c r="AII106" s="257"/>
      <c r="AIJ106" s="235"/>
      <c r="AIK106" s="235"/>
      <c r="AIL106" s="235"/>
      <c r="AIM106" s="99"/>
      <c r="AIN106" s="235"/>
      <c r="AIO106" s="235"/>
      <c r="AIP106" s="235"/>
      <c r="AIQ106" s="226"/>
      <c r="AIR106" s="248"/>
      <c r="AIS106" s="253"/>
      <c r="AIT106" s="228"/>
      <c r="AIU106" s="229"/>
      <c r="AIV106" s="99"/>
      <c r="AIW106" s="254"/>
      <c r="AIX106" s="235"/>
      <c r="AIY106" s="231"/>
      <c r="AIZ106" s="231"/>
      <c r="AJA106" s="235"/>
      <c r="AJB106" s="6"/>
      <c r="AJC106" s="6"/>
      <c r="AJD106" s="6"/>
      <c r="AJE106" s="246"/>
      <c r="AJF106" s="251"/>
      <c r="AJG106" s="257"/>
      <c r="AJH106" s="235"/>
      <c r="AJI106" s="235"/>
      <c r="AJJ106" s="235"/>
      <c r="AJK106" s="99"/>
      <c r="AJL106" s="235"/>
      <c r="AJM106" s="235"/>
      <c r="AJN106" s="235"/>
      <c r="AJO106" s="226"/>
      <c r="AJP106" s="248"/>
      <c r="AJQ106" s="253"/>
      <c r="AJR106" s="228"/>
      <c r="AJS106" s="229"/>
      <c r="AJT106" s="99"/>
      <c r="AJU106" s="254"/>
      <c r="AJV106" s="235"/>
      <c r="AJW106" s="231"/>
      <c r="AJX106" s="231"/>
      <c r="AJY106" s="235"/>
      <c r="AJZ106" s="6"/>
      <c r="AKA106" s="6"/>
      <c r="AKB106" s="6"/>
      <c r="AKC106" s="246"/>
      <c r="AKD106" s="251"/>
      <c r="AKE106" s="257"/>
      <c r="AKF106" s="235"/>
      <c r="AKG106" s="235"/>
      <c r="AKH106" s="235"/>
      <c r="AKI106" s="99"/>
      <c r="AKJ106" s="235"/>
      <c r="AKK106" s="235"/>
      <c r="AKL106" s="235"/>
      <c r="AKM106" s="226"/>
      <c r="AKN106" s="248"/>
      <c r="AKO106" s="253"/>
      <c r="AKP106" s="228"/>
      <c r="AKQ106" s="229"/>
      <c r="AKR106" s="99"/>
      <c r="AKS106" s="254"/>
      <c r="AKT106" s="235"/>
      <c r="AKU106" s="231"/>
      <c r="AKV106" s="231"/>
      <c r="AKW106" s="235"/>
      <c r="AKX106" s="6"/>
      <c r="AKY106" s="6"/>
      <c r="AKZ106" s="6"/>
      <c r="ALA106" s="246"/>
      <c r="ALB106" s="251"/>
      <c r="ALC106" s="257"/>
      <c r="ALD106" s="235"/>
      <c r="ALE106" s="235"/>
      <c r="ALF106" s="235"/>
      <c r="ALG106" s="99"/>
      <c r="ALH106" s="235"/>
      <c r="ALI106" s="235"/>
      <c r="ALJ106" s="235"/>
      <c r="ALK106" s="226"/>
      <c r="ALL106" s="248"/>
      <c r="ALM106" s="253"/>
      <c r="ALN106" s="228"/>
      <c r="ALO106" s="229"/>
      <c r="ALP106" s="99"/>
      <c r="ALQ106" s="254"/>
      <c r="ALR106" s="235"/>
      <c r="ALS106" s="231"/>
      <c r="ALT106" s="231"/>
      <c r="ALU106" s="235"/>
      <c r="ALV106" s="6"/>
      <c r="ALW106" s="6"/>
      <c r="ALX106" s="6"/>
      <c r="ALY106" s="246"/>
      <c r="ALZ106" s="251"/>
      <c r="AMA106" s="257"/>
      <c r="AMB106" s="235"/>
      <c r="AMC106" s="235"/>
      <c r="AMD106" s="235"/>
      <c r="AME106" s="99"/>
      <c r="AMF106" s="235"/>
      <c r="AMG106" s="235"/>
      <c r="AMH106" s="235"/>
      <c r="AMI106" s="226"/>
      <c r="AMJ106" s="248"/>
      <c r="AMK106" s="253"/>
      <c r="AML106" s="228"/>
      <c r="AMM106" s="229"/>
      <c r="AMN106" s="99"/>
      <c r="AMO106" s="254"/>
      <c r="AMP106" s="235"/>
      <c r="AMQ106" s="231"/>
      <c r="AMR106" s="231"/>
      <c r="AMS106" s="235"/>
      <c r="AMT106" s="6"/>
      <c r="AMU106" s="6"/>
      <c r="AMV106" s="6"/>
      <c r="AMW106" s="246"/>
      <c r="AMX106" s="251"/>
      <c r="AMY106" s="257"/>
      <c r="AMZ106" s="235"/>
      <c r="ANA106" s="235"/>
      <c r="ANB106" s="235"/>
      <c r="ANC106" s="99"/>
      <c r="AND106" s="235"/>
      <c r="ANE106" s="235"/>
      <c r="ANF106" s="235"/>
      <c r="ANG106" s="226"/>
      <c r="ANH106" s="248"/>
      <c r="ANI106" s="253"/>
      <c r="ANJ106" s="228"/>
      <c r="ANK106" s="229"/>
      <c r="ANL106" s="99"/>
      <c r="ANM106" s="254"/>
      <c r="ANN106" s="235"/>
      <c r="ANO106" s="231"/>
      <c r="ANP106" s="231"/>
      <c r="ANQ106" s="235"/>
      <c r="ANR106" s="6"/>
      <c r="ANS106" s="6"/>
      <c r="ANT106" s="6"/>
      <c r="ANU106" s="246"/>
      <c r="ANV106" s="251"/>
      <c r="ANW106" s="257"/>
      <c r="ANX106" s="235"/>
      <c r="ANY106" s="235"/>
      <c r="ANZ106" s="235"/>
      <c r="AOA106" s="99"/>
      <c r="AOB106" s="235"/>
      <c r="AOC106" s="235"/>
      <c r="AOD106" s="235"/>
      <c r="AOE106" s="226"/>
      <c r="AOF106" s="248"/>
      <c r="AOG106" s="253"/>
      <c r="AOH106" s="228"/>
      <c r="AOI106" s="229"/>
      <c r="AOJ106" s="99"/>
      <c r="AOK106" s="254"/>
      <c r="AOL106" s="235"/>
      <c r="AOM106" s="231"/>
      <c r="AON106" s="231"/>
      <c r="AOO106" s="235"/>
      <c r="AOP106" s="6"/>
      <c r="AOQ106" s="6"/>
      <c r="AOR106" s="6"/>
      <c r="AOS106" s="246"/>
      <c r="AOT106" s="251"/>
      <c r="AOU106" s="257"/>
      <c r="AOV106" s="235"/>
      <c r="AOW106" s="235"/>
      <c r="AOX106" s="235"/>
      <c r="AOY106" s="99"/>
      <c r="AOZ106" s="235"/>
      <c r="APA106" s="235"/>
      <c r="APB106" s="235"/>
      <c r="APC106" s="226"/>
      <c r="APD106" s="248"/>
      <c r="APE106" s="253"/>
      <c r="APF106" s="228"/>
      <c r="APG106" s="229"/>
      <c r="APH106" s="99"/>
      <c r="API106" s="254"/>
      <c r="APJ106" s="235"/>
      <c r="APK106" s="231"/>
      <c r="APL106" s="231"/>
      <c r="APM106" s="235"/>
      <c r="APN106" s="6"/>
      <c r="APO106" s="6"/>
      <c r="APP106" s="6"/>
      <c r="APQ106" s="246"/>
      <c r="APR106" s="251"/>
      <c r="APS106" s="257"/>
      <c r="APT106" s="235"/>
      <c r="APU106" s="235"/>
      <c r="APV106" s="235"/>
      <c r="APW106" s="99"/>
      <c r="APX106" s="235"/>
      <c r="APY106" s="235"/>
      <c r="APZ106" s="235"/>
      <c r="AQA106" s="226"/>
      <c r="AQB106" s="248"/>
      <c r="AQC106" s="253"/>
      <c r="AQD106" s="228"/>
      <c r="AQE106" s="229"/>
      <c r="AQF106" s="99"/>
      <c r="AQG106" s="254"/>
      <c r="AQH106" s="235"/>
      <c r="AQI106" s="231"/>
      <c r="AQJ106" s="231"/>
      <c r="AQK106" s="235"/>
      <c r="AQL106" s="6"/>
      <c r="AQM106" s="6"/>
      <c r="AQN106" s="6"/>
      <c r="AQO106" s="246"/>
      <c r="AQP106" s="251"/>
      <c r="AQQ106" s="257"/>
      <c r="AQR106" s="235"/>
      <c r="AQS106" s="235"/>
      <c r="AQT106" s="235"/>
      <c r="AQU106" s="99"/>
      <c r="AQV106" s="235"/>
      <c r="AQW106" s="235"/>
      <c r="AQX106" s="235"/>
      <c r="AQY106" s="226"/>
      <c r="AQZ106" s="248"/>
      <c r="ARA106" s="253"/>
      <c r="ARB106" s="228"/>
      <c r="ARC106" s="229"/>
      <c r="ARD106" s="99"/>
      <c r="ARE106" s="254"/>
      <c r="ARF106" s="235"/>
      <c r="ARG106" s="231"/>
      <c r="ARH106" s="231"/>
      <c r="ARI106" s="235"/>
      <c r="ARJ106" s="6"/>
      <c r="ARK106" s="6"/>
      <c r="ARL106" s="6"/>
      <c r="ARM106" s="246"/>
      <c r="ARN106" s="251"/>
      <c r="ARO106" s="257"/>
      <c r="ARP106" s="235"/>
      <c r="ARQ106" s="235"/>
      <c r="ARR106" s="235"/>
      <c r="ARS106" s="99"/>
      <c r="ART106" s="235"/>
      <c r="ARU106" s="235"/>
      <c r="ARV106" s="235"/>
      <c r="ARW106" s="226"/>
      <c r="ARX106" s="248"/>
      <c r="ARY106" s="253"/>
      <c r="ARZ106" s="228"/>
      <c r="ASA106" s="229"/>
      <c r="ASB106" s="99"/>
      <c r="ASC106" s="254"/>
      <c r="ASD106" s="235"/>
      <c r="ASE106" s="231"/>
      <c r="ASF106" s="231"/>
      <c r="ASG106" s="235"/>
      <c r="ASH106" s="6"/>
      <c r="ASI106" s="6"/>
      <c r="ASJ106" s="6"/>
      <c r="ASK106" s="246"/>
      <c r="ASL106" s="251"/>
      <c r="ASM106" s="257"/>
      <c r="ASN106" s="235"/>
      <c r="ASO106" s="235"/>
      <c r="ASP106" s="235"/>
      <c r="ASQ106" s="99"/>
      <c r="ASR106" s="235"/>
      <c r="ASS106" s="235"/>
      <c r="AST106" s="235"/>
      <c r="ASU106" s="226"/>
      <c r="ASV106" s="248"/>
      <c r="ASW106" s="253"/>
      <c r="ASX106" s="228"/>
      <c r="ASY106" s="229"/>
      <c r="ASZ106" s="99"/>
      <c r="ATA106" s="254"/>
      <c r="ATB106" s="235"/>
      <c r="ATC106" s="231"/>
      <c r="ATD106" s="231"/>
      <c r="ATE106" s="235"/>
      <c r="ATF106" s="6"/>
      <c r="ATG106" s="6"/>
      <c r="ATH106" s="6"/>
      <c r="ATI106" s="246"/>
      <c r="ATJ106" s="251"/>
      <c r="ATK106" s="257"/>
      <c r="ATL106" s="235"/>
      <c r="ATM106" s="235"/>
      <c r="ATN106" s="235"/>
      <c r="ATO106" s="99"/>
      <c r="ATP106" s="235"/>
      <c r="ATQ106" s="235"/>
      <c r="ATR106" s="235"/>
      <c r="ATS106" s="226"/>
      <c r="ATT106" s="248"/>
      <c r="ATU106" s="253"/>
      <c r="ATV106" s="228"/>
      <c r="ATW106" s="229"/>
      <c r="ATX106" s="99"/>
      <c r="ATY106" s="254"/>
      <c r="ATZ106" s="235"/>
      <c r="AUA106" s="231"/>
      <c r="AUB106" s="231"/>
      <c r="AUC106" s="235"/>
      <c r="AUD106" s="6"/>
      <c r="AUE106" s="6"/>
      <c r="AUF106" s="6"/>
      <c r="AUG106" s="246"/>
      <c r="AUH106" s="251"/>
      <c r="AUI106" s="257"/>
      <c r="AUJ106" s="235"/>
      <c r="AUK106" s="235"/>
      <c r="AUL106" s="235"/>
      <c r="AUM106" s="99"/>
      <c r="AUN106" s="235"/>
      <c r="AUO106" s="235"/>
      <c r="AUP106" s="235"/>
      <c r="AUQ106" s="226"/>
      <c r="AUR106" s="248"/>
      <c r="AUS106" s="253"/>
      <c r="AUT106" s="228"/>
      <c r="AUU106" s="229"/>
      <c r="AUV106" s="99"/>
      <c r="AUW106" s="254"/>
      <c r="AUX106" s="235"/>
      <c r="AUY106" s="231"/>
      <c r="AUZ106" s="231"/>
      <c r="AVA106" s="235"/>
      <c r="AVB106" s="6"/>
      <c r="AVC106" s="6"/>
      <c r="AVD106" s="6"/>
      <c r="AVE106" s="246"/>
      <c r="AVF106" s="251"/>
      <c r="AVG106" s="257"/>
      <c r="AVH106" s="235"/>
      <c r="AVI106" s="235"/>
      <c r="AVJ106" s="235"/>
      <c r="AVK106" s="99"/>
      <c r="AVL106" s="235"/>
      <c r="AVM106" s="235"/>
      <c r="AVN106" s="235"/>
      <c r="AVO106" s="226"/>
      <c r="AVP106" s="248"/>
      <c r="AVQ106" s="253"/>
      <c r="AVR106" s="228"/>
      <c r="AVS106" s="229"/>
      <c r="AVT106" s="99"/>
      <c r="AVU106" s="254"/>
      <c r="AVV106" s="235"/>
      <c r="AVW106" s="231"/>
      <c r="AVX106" s="231"/>
      <c r="AVY106" s="235"/>
      <c r="AVZ106" s="6"/>
      <c r="AWA106" s="6"/>
      <c r="AWB106" s="6"/>
      <c r="AWC106" s="246"/>
      <c r="AWD106" s="251"/>
      <c r="AWE106" s="257"/>
      <c r="AWF106" s="235"/>
      <c r="AWG106" s="235"/>
      <c r="AWH106" s="235"/>
      <c r="AWI106" s="99"/>
      <c r="AWJ106" s="235"/>
      <c r="AWK106" s="235"/>
      <c r="AWL106" s="235"/>
      <c r="AWM106" s="226"/>
      <c r="AWN106" s="248"/>
      <c r="AWO106" s="253"/>
      <c r="AWP106" s="228"/>
      <c r="AWQ106" s="229"/>
      <c r="AWR106" s="99"/>
      <c r="AWS106" s="254"/>
      <c r="AWT106" s="235"/>
      <c r="AWU106" s="231"/>
      <c r="AWV106" s="231"/>
      <c r="AWW106" s="235"/>
      <c r="AWX106" s="6"/>
      <c r="AWY106" s="6"/>
      <c r="AWZ106" s="6"/>
      <c r="AXA106" s="246"/>
      <c r="AXB106" s="251"/>
      <c r="AXC106" s="257"/>
      <c r="AXD106" s="235"/>
      <c r="AXE106" s="235"/>
      <c r="AXF106" s="235"/>
      <c r="AXG106" s="99"/>
      <c r="AXH106" s="235"/>
      <c r="AXI106" s="235"/>
      <c r="AXJ106" s="235"/>
      <c r="AXK106" s="226"/>
      <c r="AXL106" s="248"/>
      <c r="AXM106" s="253"/>
      <c r="AXN106" s="228"/>
      <c r="AXO106" s="229"/>
      <c r="AXP106" s="99"/>
      <c r="AXQ106" s="254"/>
      <c r="AXR106" s="235"/>
      <c r="AXS106" s="231"/>
      <c r="AXT106" s="231"/>
      <c r="AXU106" s="235"/>
      <c r="AXV106" s="6"/>
      <c r="AXW106" s="6"/>
      <c r="AXX106" s="6"/>
      <c r="AXY106" s="246"/>
      <c r="AXZ106" s="251"/>
      <c r="AYA106" s="257"/>
      <c r="AYB106" s="235"/>
      <c r="AYC106" s="235"/>
      <c r="AYD106" s="235"/>
      <c r="AYE106" s="99"/>
      <c r="AYF106" s="235"/>
      <c r="AYG106" s="235"/>
      <c r="AYH106" s="235"/>
      <c r="AYI106" s="226"/>
      <c r="AYJ106" s="248"/>
      <c r="AYK106" s="253"/>
      <c r="AYL106" s="228"/>
      <c r="AYM106" s="229"/>
      <c r="AYN106" s="99"/>
      <c r="AYO106" s="254"/>
      <c r="AYP106" s="235"/>
      <c r="AYQ106" s="231"/>
      <c r="AYR106" s="231"/>
      <c r="AYS106" s="235"/>
      <c r="AYT106" s="6"/>
      <c r="AYU106" s="6"/>
      <c r="AYV106" s="6"/>
      <c r="AYW106" s="246"/>
      <c r="AYX106" s="251"/>
      <c r="AYY106" s="257"/>
      <c r="AYZ106" s="235"/>
      <c r="AZA106" s="235"/>
      <c r="AZB106" s="235"/>
      <c r="AZC106" s="99"/>
      <c r="AZD106" s="235"/>
      <c r="AZE106" s="235"/>
      <c r="AZF106" s="235"/>
      <c r="AZG106" s="226"/>
      <c r="AZH106" s="248"/>
      <c r="AZI106" s="253"/>
      <c r="AZJ106" s="228"/>
      <c r="AZK106" s="229"/>
      <c r="AZL106" s="99"/>
      <c r="AZM106" s="254"/>
      <c r="AZN106" s="235"/>
      <c r="AZO106" s="231"/>
      <c r="AZP106" s="231"/>
      <c r="AZQ106" s="235"/>
      <c r="AZR106" s="6"/>
      <c r="AZS106" s="6"/>
      <c r="AZT106" s="6"/>
      <c r="AZU106" s="246"/>
      <c r="AZV106" s="251"/>
      <c r="AZW106" s="257"/>
      <c r="AZX106" s="235"/>
      <c r="AZY106" s="235"/>
      <c r="AZZ106" s="235"/>
      <c r="BAA106" s="99"/>
      <c r="BAB106" s="235"/>
      <c r="BAC106" s="235"/>
      <c r="BAD106" s="235"/>
      <c r="BAE106" s="226"/>
      <c r="BAF106" s="248"/>
      <c r="BAG106" s="253"/>
      <c r="BAH106" s="228"/>
      <c r="BAI106" s="229"/>
      <c r="BAJ106" s="99"/>
      <c r="BAK106" s="254"/>
      <c r="BAL106" s="235"/>
      <c r="BAM106" s="231"/>
      <c r="BAN106" s="231"/>
      <c r="BAO106" s="235"/>
      <c r="BAP106" s="6"/>
      <c r="BAQ106" s="6"/>
      <c r="BAR106" s="6"/>
      <c r="BAS106" s="246"/>
      <c r="BAT106" s="251"/>
      <c r="BAU106" s="257"/>
      <c r="BAV106" s="235"/>
      <c r="BAW106" s="235"/>
      <c r="BAX106" s="235"/>
      <c r="BAY106" s="99"/>
      <c r="BAZ106" s="235"/>
      <c r="BBA106" s="235"/>
      <c r="BBB106" s="235"/>
      <c r="BBC106" s="226"/>
      <c r="BBD106" s="248"/>
      <c r="BBE106" s="253"/>
      <c r="BBF106" s="228"/>
      <c r="BBG106" s="229"/>
      <c r="BBH106" s="99"/>
      <c r="BBI106" s="254"/>
      <c r="BBJ106" s="235"/>
      <c r="BBK106" s="231"/>
      <c r="BBL106" s="231"/>
      <c r="BBM106" s="235"/>
      <c r="BBN106" s="6"/>
      <c r="BBO106" s="6"/>
      <c r="BBP106" s="6"/>
      <c r="BBQ106" s="246"/>
      <c r="BBR106" s="251"/>
      <c r="BBS106" s="257"/>
      <c r="BBT106" s="235"/>
      <c r="BBU106" s="235"/>
      <c r="BBV106" s="235"/>
      <c r="BBW106" s="99"/>
      <c r="BBX106" s="235"/>
      <c r="BBY106" s="235"/>
      <c r="BBZ106" s="235"/>
      <c r="BCA106" s="226"/>
      <c r="BCB106" s="248"/>
      <c r="BCC106" s="253"/>
      <c r="BCD106" s="228"/>
      <c r="BCE106" s="229"/>
      <c r="BCF106" s="99"/>
      <c r="BCG106" s="254"/>
      <c r="BCH106" s="235"/>
      <c r="BCI106" s="231"/>
      <c r="BCJ106" s="231"/>
      <c r="BCK106" s="235"/>
      <c r="BCL106" s="6"/>
      <c r="BCM106" s="6"/>
      <c r="BCN106" s="6"/>
      <c r="BCO106" s="246"/>
      <c r="BCP106" s="251"/>
      <c r="BCQ106" s="257"/>
      <c r="BCR106" s="235"/>
      <c r="BCS106" s="235"/>
      <c r="BCT106" s="235"/>
      <c r="BCU106" s="99"/>
      <c r="BCV106" s="235"/>
      <c r="BCW106" s="235"/>
      <c r="BCX106" s="235"/>
      <c r="BCY106" s="226"/>
      <c r="BCZ106" s="248"/>
      <c r="BDA106" s="253"/>
      <c r="BDB106" s="228"/>
      <c r="BDC106" s="229"/>
      <c r="BDD106" s="99"/>
      <c r="BDE106" s="254"/>
      <c r="BDF106" s="235"/>
      <c r="BDG106" s="231"/>
      <c r="BDH106" s="231"/>
      <c r="BDI106" s="235"/>
      <c r="BDJ106" s="6"/>
      <c r="BDK106" s="6"/>
      <c r="BDL106" s="6"/>
      <c r="BDM106" s="246"/>
      <c r="BDN106" s="251"/>
      <c r="BDO106" s="257"/>
      <c r="BDP106" s="235"/>
      <c r="BDQ106" s="235"/>
      <c r="BDR106" s="235"/>
      <c r="BDS106" s="99"/>
      <c r="BDT106" s="235"/>
      <c r="BDU106" s="235"/>
      <c r="BDV106" s="235"/>
      <c r="BDW106" s="226"/>
      <c r="BDX106" s="248"/>
      <c r="BDY106" s="253"/>
      <c r="BDZ106" s="228"/>
      <c r="BEA106" s="229"/>
      <c r="BEB106" s="99"/>
      <c r="BEC106" s="254"/>
      <c r="BED106" s="235"/>
      <c r="BEE106" s="231"/>
      <c r="BEF106" s="231"/>
      <c r="BEG106" s="235"/>
      <c r="BEH106" s="6"/>
      <c r="BEI106" s="6"/>
      <c r="BEJ106" s="6"/>
      <c r="BEK106" s="246"/>
      <c r="BEL106" s="251"/>
      <c r="BEM106" s="257"/>
      <c r="BEN106" s="235"/>
      <c r="BEO106" s="235"/>
      <c r="BEP106" s="235"/>
      <c r="BEQ106" s="99"/>
      <c r="BER106" s="235"/>
      <c r="BES106" s="235"/>
      <c r="BET106" s="235"/>
      <c r="BEU106" s="226"/>
      <c r="BEV106" s="248"/>
      <c r="BEW106" s="253"/>
      <c r="BEX106" s="228"/>
      <c r="BEY106" s="229"/>
      <c r="BEZ106" s="99"/>
      <c r="BFA106" s="254"/>
      <c r="BFB106" s="235"/>
      <c r="BFC106" s="231"/>
      <c r="BFD106" s="231"/>
      <c r="BFE106" s="235"/>
      <c r="BFF106" s="6"/>
      <c r="BFG106" s="6"/>
      <c r="BFH106" s="6"/>
      <c r="BFI106" s="246"/>
      <c r="BFJ106" s="251"/>
      <c r="BFK106" s="257"/>
      <c r="BFL106" s="235"/>
      <c r="BFM106" s="235"/>
      <c r="BFN106" s="235"/>
      <c r="BFO106" s="99"/>
      <c r="BFP106" s="235"/>
      <c r="BFQ106" s="235"/>
      <c r="BFR106" s="235"/>
      <c r="BFS106" s="226"/>
      <c r="BFT106" s="248"/>
      <c r="BFU106" s="253"/>
      <c r="BFV106" s="228"/>
      <c r="BFW106" s="229"/>
      <c r="BFX106" s="99"/>
      <c r="BFY106" s="254"/>
      <c r="BFZ106" s="235"/>
      <c r="BGA106" s="231"/>
      <c r="BGB106" s="231"/>
      <c r="BGC106" s="235"/>
      <c r="BGD106" s="6"/>
      <c r="BGE106" s="6"/>
      <c r="BGF106" s="6"/>
      <c r="BGG106" s="246"/>
      <c r="BGH106" s="251"/>
      <c r="BGI106" s="257"/>
      <c r="BGJ106" s="235"/>
      <c r="BGK106" s="235"/>
      <c r="BGL106" s="235"/>
      <c r="BGM106" s="99"/>
      <c r="BGN106" s="235"/>
      <c r="BGO106" s="235"/>
      <c r="BGP106" s="235"/>
      <c r="BGQ106" s="226"/>
      <c r="BGR106" s="248"/>
      <c r="BGS106" s="253"/>
      <c r="BGT106" s="228"/>
      <c r="BGU106" s="229"/>
      <c r="BGV106" s="99"/>
      <c r="BGW106" s="254"/>
      <c r="BGX106" s="235"/>
      <c r="BGY106" s="231"/>
      <c r="BGZ106" s="231"/>
      <c r="BHA106" s="235"/>
      <c r="BHB106" s="6"/>
      <c r="BHC106" s="6"/>
      <c r="BHD106" s="6"/>
      <c r="BHE106" s="246"/>
      <c r="BHF106" s="251"/>
      <c r="BHG106" s="257"/>
      <c r="BHH106" s="235"/>
      <c r="BHI106" s="235"/>
      <c r="BHJ106" s="235"/>
      <c r="BHK106" s="99"/>
      <c r="BHL106" s="235"/>
      <c r="BHM106" s="235"/>
      <c r="BHN106" s="235"/>
      <c r="BHO106" s="226"/>
      <c r="BHP106" s="248"/>
      <c r="BHQ106" s="253"/>
      <c r="BHR106" s="228"/>
      <c r="BHS106" s="229"/>
      <c r="BHT106" s="99"/>
      <c r="BHU106" s="254"/>
      <c r="BHV106" s="235"/>
      <c r="BHW106" s="231"/>
      <c r="BHX106" s="231"/>
      <c r="BHY106" s="235"/>
      <c r="BHZ106" s="6"/>
      <c r="BIA106" s="6"/>
      <c r="BIB106" s="6"/>
      <c r="BIC106" s="246"/>
      <c r="BID106" s="251"/>
      <c r="BIE106" s="257"/>
      <c r="BIF106" s="235"/>
      <c r="BIG106" s="235"/>
      <c r="BIH106" s="235"/>
      <c r="BII106" s="99"/>
      <c r="BIJ106" s="235"/>
      <c r="BIK106" s="235"/>
      <c r="BIL106" s="235"/>
      <c r="BIM106" s="226"/>
      <c r="BIN106" s="248"/>
      <c r="BIO106" s="253"/>
      <c r="BIP106" s="228"/>
      <c r="BIQ106" s="229"/>
      <c r="BIR106" s="99"/>
      <c r="BIS106" s="254"/>
      <c r="BIT106" s="235"/>
      <c r="BIU106" s="231"/>
      <c r="BIV106" s="231"/>
      <c r="BIW106" s="235"/>
      <c r="BIX106" s="6"/>
      <c r="BIY106" s="6"/>
      <c r="BIZ106" s="6"/>
      <c r="BJA106" s="246"/>
      <c r="BJB106" s="251"/>
      <c r="BJC106" s="257"/>
      <c r="BJD106" s="235"/>
      <c r="BJE106" s="235"/>
      <c r="BJF106" s="235"/>
      <c r="BJG106" s="99"/>
      <c r="BJH106" s="235"/>
      <c r="BJI106" s="235"/>
      <c r="BJJ106" s="235"/>
      <c r="BJK106" s="226"/>
      <c r="BJL106" s="248"/>
      <c r="BJM106" s="253"/>
      <c r="BJN106" s="228"/>
      <c r="BJO106" s="229"/>
      <c r="BJP106" s="99"/>
      <c r="BJQ106" s="254"/>
      <c r="BJR106" s="235"/>
      <c r="BJS106" s="231"/>
      <c r="BJT106" s="231"/>
      <c r="BJU106" s="235"/>
      <c r="BJV106" s="6"/>
      <c r="BJW106" s="6"/>
      <c r="BJX106" s="6"/>
      <c r="BJY106" s="246"/>
      <c r="BJZ106" s="251"/>
      <c r="BKA106" s="257"/>
      <c r="BKB106" s="235"/>
      <c r="BKC106" s="235"/>
      <c r="BKD106" s="235"/>
      <c r="BKE106" s="99"/>
      <c r="BKF106" s="235"/>
      <c r="BKG106" s="235"/>
      <c r="BKH106" s="235"/>
      <c r="BKI106" s="226"/>
      <c r="BKJ106" s="248"/>
      <c r="BKK106" s="253"/>
      <c r="BKL106" s="228"/>
      <c r="BKM106" s="229"/>
      <c r="BKN106" s="99"/>
      <c r="BKO106" s="254"/>
      <c r="BKP106" s="235"/>
      <c r="BKQ106" s="231"/>
      <c r="BKR106" s="231"/>
      <c r="BKS106" s="235"/>
      <c r="BKT106" s="6"/>
      <c r="BKU106" s="6"/>
      <c r="BKV106" s="6"/>
      <c r="BKW106" s="246"/>
      <c r="BKX106" s="251"/>
      <c r="BKY106" s="257"/>
      <c r="BKZ106" s="235"/>
      <c r="BLA106" s="235"/>
      <c r="BLB106" s="235"/>
      <c r="BLC106" s="99"/>
      <c r="BLD106" s="235"/>
      <c r="BLE106" s="235"/>
      <c r="BLF106" s="235"/>
      <c r="BLG106" s="226"/>
      <c r="BLH106" s="248"/>
      <c r="BLI106" s="253"/>
      <c r="BLJ106" s="228"/>
      <c r="BLK106" s="229"/>
      <c r="BLL106" s="99"/>
      <c r="BLM106" s="254"/>
      <c r="BLN106" s="235"/>
      <c r="BLO106" s="231"/>
      <c r="BLP106" s="231"/>
      <c r="BLQ106" s="235"/>
      <c r="BLR106" s="6"/>
      <c r="BLS106" s="6"/>
      <c r="BLT106" s="6"/>
      <c r="BLU106" s="246"/>
      <c r="BLV106" s="251"/>
      <c r="BLW106" s="257"/>
      <c r="BLX106" s="235"/>
      <c r="BLY106" s="235"/>
      <c r="BLZ106" s="235"/>
      <c r="BMA106" s="99"/>
      <c r="BMB106" s="235"/>
      <c r="BMC106" s="235"/>
      <c r="BMD106" s="235"/>
      <c r="BME106" s="226"/>
      <c r="BMF106" s="248"/>
      <c r="BMG106" s="253"/>
      <c r="BMH106" s="228"/>
      <c r="BMI106" s="229"/>
      <c r="BMJ106" s="99"/>
      <c r="BMK106" s="254"/>
      <c r="BML106" s="235"/>
      <c r="BMM106" s="231"/>
      <c r="BMN106" s="231"/>
      <c r="BMO106" s="235"/>
      <c r="BMP106" s="6"/>
      <c r="BMQ106" s="6"/>
      <c r="BMR106" s="6"/>
      <c r="BMS106" s="246"/>
      <c r="BMT106" s="251"/>
      <c r="BMU106" s="257"/>
      <c r="BMV106" s="235"/>
      <c r="BMW106" s="235"/>
      <c r="BMX106" s="235"/>
      <c r="BMY106" s="99"/>
      <c r="BMZ106" s="235"/>
      <c r="BNA106" s="235"/>
      <c r="BNB106" s="235"/>
      <c r="BNC106" s="226"/>
      <c r="BND106" s="248"/>
      <c r="BNE106" s="253"/>
      <c r="BNF106" s="228"/>
      <c r="BNG106" s="229"/>
      <c r="BNH106" s="99"/>
      <c r="BNI106" s="254"/>
      <c r="BNJ106" s="235"/>
      <c r="BNK106" s="231"/>
      <c r="BNL106" s="231"/>
      <c r="BNM106" s="235"/>
      <c r="BNN106" s="6"/>
      <c r="BNO106" s="6"/>
      <c r="BNP106" s="6"/>
      <c r="BNQ106" s="246"/>
      <c r="BNR106" s="251"/>
      <c r="BNS106" s="257"/>
      <c r="BNT106" s="235"/>
      <c r="BNU106" s="235"/>
      <c r="BNV106" s="235"/>
      <c r="BNW106" s="99"/>
      <c r="BNX106" s="235"/>
      <c r="BNY106" s="235"/>
      <c r="BNZ106" s="235"/>
      <c r="BOA106" s="226"/>
      <c r="BOB106" s="248"/>
      <c r="BOC106" s="253"/>
      <c r="BOD106" s="228"/>
      <c r="BOE106" s="229"/>
      <c r="BOF106" s="99"/>
      <c r="BOG106" s="254"/>
      <c r="BOH106" s="235"/>
      <c r="BOI106" s="231"/>
      <c r="BOJ106" s="231"/>
      <c r="BOK106" s="235"/>
      <c r="BOL106" s="6"/>
      <c r="BOM106" s="6"/>
      <c r="BON106" s="6"/>
      <c r="BOO106" s="246"/>
      <c r="BOP106" s="251"/>
      <c r="BOQ106" s="257"/>
      <c r="BOR106" s="235"/>
      <c r="BOS106" s="235"/>
      <c r="BOT106" s="235"/>
      <c r="BOU106" s="99"/>
      <c r="BOV106" s="235"/>
      <c r="BOW106" s="235"/>
      <c r="BOX106" s="235"/>
      <c r="BOY106" s="226"/>
      <c r="BOZ106" s="248"/>
      <c r="BPA106" s="253"/>
      <c r="BPB106" s="228"/>
      <c r="BPC106" s="229"/>
      <c r="BPD106" s="99"/>
      <c r="BPE106" s="254"/>
      <c r="BPF106" s="235"/>
      <c r="BPG106" s="231"/>
      <c r="BPH106" s="231"/>
      <c r="BPI106" s="235"/>
      <c r="BPJ106" s="6"/>
      <c r="BPK106" s="6"/>
      <c r="BPL106" s="6"/>
      <c r="BPM106" s="246"/>
      <c r="BPN106" s="251"/>
      <c r="BPO106" s="257"/>
      <c r="BPP106" s="235"/>
      <c r="BPQ106" s="235"/>
      <c r="BPR106" s="235"/>
      <c r="BPS106" s="99"/>
      <c r="BPT106" s="235"/>
      <c r="BPU106" s="235"/>
      <c r="BPV106" s="235"/>
      <c r="BPW106" s="226"/>
      <c r="BPX106" s="248"/>
      <c r="BPY106" s="253"/>
      <c r="BPZ106" s="228"/>
      <c r="BQA106" s="229"/>
      <c r="BQB106" s="99"/>
      <c r="BQC106" s="254"/>
      <c r="BQD106" s="235"/>
      <c r="BQE106" s="231"/>
      <c r="BQF106" s="231"/>
      <c r="BQG106" s="235"/>
      <c r="BQH106" s="6"/>
      <c r="BQI106" s="6"/>
      <c r="BQJ106" s="6"/>
      <c r="BQK106" s="246"/>
      <c r="BQL106" s="251"/>
      <c r="BQM106" s="257"/>
      <c r="BQN106" s="235"/>
      <c r="BQO106" s="235"/>
      <c r="BQP106" s="235"/>
      <c r="BQQ106" s="99"/>
      <c r="BQR106" s="235"/>
      <c r="BQS106" s="235"/>
      <c r="BQT106" s="235"/>
      <c r="BQU106" s="226"/>
      <c r="BQV106" s="248"/>
      <c r="BQW106" s="253"/>
      <c r="BQX106" s="228"/>
      <c r="BQY106" s="229"/>
      <c r="BQZ106" s="99"/>
      <c r="BRA106" s="254"/>
      <c r="BRB106" s="235"/>
      <c r="BRC106" s="231"/>
      <c r="BRD106" s="231"/>
      <c r="BRE106" s="235"/>
      <c r="BRF106" s="6"/>
      <c r="BRG106" s="6"/>
      <c r="BRH106" s="6"/>
      <c r="BRI106" s="246"/>
      <c r="BRJ106" s="251"/>
      <c r="BRK106" s="257"/>
      <c r="BRL106" s="235"/>
      <c r="BRM106" s="235"/>
      <c r="BRN106" s="235"/>
      <c r="BRO106" s="99"/>
      <c r="BRP106" s="235"/>
      <c r="BRQ106" s="235"/>
      <c r="BRR106" s="235"/>
      <c r="BRS106" s="226"/>
      <c r="BRT106" s="248"/>
      <c r="BRU106" s="253"/>
      <c r="BRV106" s="228"/>
      <c r="BRW106" s="229"/>
      <c r="BRX106" s="99"/>
      <c r="BRY106" s="254"/>
      <c r="BRZ106" s="235"/>
      <c r="BSA106" s="231"/>
      <c r="BSB106" s="231"/>
      <c r="BSC106" s="235"/>
      <c r="BSD106" s="6"/>
      <c r="BSE106" s="6"/>
      <c r="BSF106" s="6"/>
      <c r="BSG106" s="246"/>
      <c r="BSH106" s="251"/>
      <c r="BSI106" s="257"/>
      <c r="BSJ106" s="235"/>
      <c r="BSK106" s="235"/>
      <c r="BSL106" s="235"/>
      <c r="BSM106" s="99"/>
      <c r="BSN106" s="235"/>
      <c r="BSO106" s="235"/>
      <c r="BSP106" s="235"/>
      <c r="BSQ106" s="226"/>
      <c r="BSR106" s="248"/>
      <c r="BSS106" s="253"/>
      <c r="BST106" s="228"/>
      <c r="BSU106" s="229"/>
      <c r="BSV106" s="99"/>
      <c r="BSW106" s="254"/>
      <c r="BSX106" s="235"/>
      <c r="BSY106" s="231"/>
      <c r="BSZ106" s="231"/>
      <c r="BTA106" s="235"/>
      <c r="BTB106" s="6"/>
      <c r="BTC106" s="6"/>
      <c r="BTD106" s="6"/>
      <c r="BTE106" s="246"/>
      <c r="BTF106" s="251"/>
      <c r="BTG106" s="257"/>
      <c r="BTH106" s="235"/>
      <c r="BTI106" s="235"/>
      <c r="BTJ106" s="235"/>
      <c r="BTK106" s="99"/>
      <c r="BTL106" s="235"/>
      <c r="BTM106" s="235"/>
      <c r="BTN106" s="235"/>
      <c r="BTO106" s="226"/>
      <c r="BTP106" s="248"/>
      <c r="BTQ106" s="253"/>
      <c r="BTR106" s="228"/>
      <c r="BTS106" s="229"/>
      <c r="BTT106" s="99"/>
      <c r="BTU106" s="254"/>
      <c r="BTV106" s="235"/>
      <c r="BTW106" s="231"/>
      <c r="BTX106" s="231"/>
      <c r="BTY106" s="235"/>
      <c r="BTZ106" s="6"/>
      <c r="BUA106" s="6"/>
      <c r="BUB106" s="6"/>
      <c r="BUC106" s="246"/>
      <c r="BUD106" s="251"/>
      <c r="BUE106" s="257"/>
      <c r="BUF106" s="235"/>
      <c r="BUG106" s="235"/>
      <c r="BUH106" s="235"/>
      <c r="BUI106" s="99"/>
      <c r="BUJ106" s="235"/>
      <c r="BUK106" s="235"/>
      <c r="BUL106" s="235"/>
      <c r="BUM106" s="226"/>
      <c r="BUN106" s="248"/>
      <c r="BUO106" s="253"/>
      <c r="BUP106" s="228"/>
      <c r="BUQ106" s="229"/>
      <c r="BUR106" s="99"/>
      <c r="BUS106" s="254"/>
      <c r="BUT106" s="235"/>
      <c r="BUU106" s="231"/>
      <c r="BUV106" s="231"/>
      <c r="BUW106" s="235"/>
      <c r="BUX106" s="6"/>
      <c r="BUY106" s="6"/>
      <c r="BUZ106" s="6"/>
      <c r="BVA106" s="246"/>
      <c r="BVB106" s="251"/>
      <c r="BVC106" s="257"/>
      <c r="BVD106" s="235"/>
      <c r="BVE106" s="235"/>
      <c r="BVF106" s="235"/>
      <c r="BVG106" s="99"/>
      <c r="BVH106" s="235"/>
      <c r="BVI106" s="235"/>
      <c r="BVJ106" s="235"/>
      <c r="BVK106" s="226"/>
      <c r="BVL106" s="248"/>
      <c r="BVM106" s="253"/>
      <c r="BVN106" s="228"/>
      <c r="BVO106" s="229"/>
      <c r="BVP106" s="99"/>
      <c r="BVQ106" s="254"/>
      <c r="BVR106" s="235"/>
      <c r="BVS106" s="231"/>
      <c r="BVT106" s="231"/>
      <c r="BVU106" s="235"/>
      <c r="BVV106" s="6"/>
      <c r="BVW106" s="6"/>
      <c r="BVX106" s="6"/>
      <c r="BVY106" s="246"/>
      <c r="BVZ106" s="251"/>
      <c r="BWA106" s="257"/>
      <c r="BWB106" s="235"/>
      <c r="BWC106" s="235"/>
      <c r="BWD106" s="235"/>
      <c r="BWE106" s="99"/>
      <c r="BWF106" s="235"/>
      <c r="BWG106" s="235"/>
      <c r="BWH106" s="235"/>
      <c r="BWI106" s="226"/>
      <c r="BWJ106" s="248"/>
      <c r="BWK106" s="253"/>
      <c r="BWL106" s="228"/>
      <c r="BWM106" s="229"/>
      <c r="BWN106" s="99"/>
      <c r="BWO106" s="254"/>
      <c r="BWP106" s="235"/>
      <c r="BWQ106" s="231"/>
      <c r="BWR106" s="231"/>
      <c r="BWS106" s="235"/>
      <c r="BWT106" s="6"/>
      <c r="BWU106" s="6"/>
      <c r="BWV106" s="6"/>
      <c r="BWW106" s="246"/>
      <c r="BWX106" s="251"/>
      <c r="BWY106" s="257"/>
      <c r="BWZ106" s="235"/>
      <c r="BXA106" s="235"/>
      <c r="BXB106" s="235"/>
      <c r="BXC106" s="99"/>
      <c r="BXD106" s="235"/>
      <c r="BXE106" s="235"/>
      <c r="BXF106" s="235"/>
      <c r="BXG106" s="226"/>
      <c r="BXH106" s="248"/>
      <c r="BXI106" s="253"/>
      <c r="BXJ106" s="228"/>
      <c r="BXK106" s="229"/>
      <c r="BXL106" s="99"/>
      <c r="BXM106" s="254"/>
      <c r="BXN106" s="235"/>
      <c r="BXO106" s="231"/>
      <c r="BXP106" s="231"/>
      <c r="BXQ106" s="235"/>
      <c r="BXR106" s="6"/>
      <c r="BXS106" s="6"/>
      <c r="BXT106" s="6"/>
      <c r="BXU106" s="246"/>
      <c r="BXV106" s="251"/>
      <c r="BXW106" s="257"/>
      <c r="BXX106" s="235"/>
      <c r="BXY106" s="235"/>
      <c r="BXZ106" s="235"/>
      <c r="BYA106" s="99"/>
      <c r="BYB106" s="235"/>
      <c r="BYC106" s="235"/>
      <c r="BYD106" s="235"/>
      <c r="BYE106" s="226"/>
      <c r="BYF106" s="248"/>
      <c r="BYG106" s="253"/>
      <c r="BYH106" s="228"/>
      <c r="BYI106" s="229"/>
      <c r="BYJ106" s="99"/>
      <c r="BYK106" s="254"/>
      <c r="BYL106" s="235"/>
      <c r="BYM106" s="231"/>
      <c r="BYN106" s="231"/>
      <c r="BYO106" s="235"/>
      <c r="BYP106" s="6"/>
      <c r="BYQ106" s="6"/>
      <c r="BYR106" s="6"/>
      <c r="BYS106" s="246"/>
      <c r="BYT106" s="251"/>
      <c r="BYU106" s="257"/>
      <c r="BYV106" s="235"/>
      <c r="BYW106" s="235"/>
      <c r="BYX106" s="235"/>
      <c r="BYY106" s="99"/>
      <c r="BYZ106" s="235"/>
      <c r="BZA106" s="235"/>
      <c r="BZB106" s="235"/>
      <c r="BZC106" s="226"/>
      <c r="BZD106" s="248"/>
      <c r="BZE106" s="253"/>
      <c r="BZF106" s="228"/>
      <c r="BZG106" s="229"/>
      <c r="BZH106" s="99"/>
      <c r="BZI106" s="254"/>
      <c r="BZJ106" s="235"/>
      <c r="BZK106" s="231"/>
      <c r="BZL106" s="231"/>
      <c r="BZM106" s="235"/>
      <c r="BZN106" s="6"/>
      <c r="BZO106" s="6"/>
      <c r="BZP106" s="6"/>
      <c r="BZQ106" s="246"/>
      <c r="BZR106" s="251"/>
      <c r="BZS106" s="257"/>
      <c r="BZT106" s="235"/>
      <c r="BZU106" s="235"/>
      <c r="BZV106" s="235"/>
      <c r="BZW106" s="99"/>
      <c r="BZX106" s="235"/>
      <c r="BZY106" s="235"/>
      <c r="BZZ106" s="235"/>
      <c r="CAA106" s="226"/>
      <c r="CAB106" s="248"/>
      <c r="CAC106" s="253"/>
      <c r="CAD106" s="228"/>
      <c r="CAE106" s="229"/>
      <c r="CAF106" s="99"/>
      <c r="CAG106" s="254"/>
      <c r="CAH106" s="235"/>
      <c r="CAI106" s="231"/>
      <c r="CAJ106" s="231"/>
      <c r="CAK106" s="235"/>
      <c r="CAL106" s="6"/>
      <c r="CAM106" s="6"/>
      <c r="CAN106" s="6"/>
      <c r="CAO106" s="246"/>
      <c r="CAP106" s="251"/>
      <c r="CAQ106" s="257"/>
      <c r="CAR106" s="235"/>
      <c r="CAS106" s="235"/>
      <c r="CAT106" s="235"/>
      <c r="CAU106" s="99"/>
      <c r="CAV106" s="235"/>
      <c r="CAW106" s="235"/>
      <c r="CAX106" s="235"/>
      <c r="CAY106" s="226"/>
      <c r="CAZ106" s="248"/>
      <c r="CBA106" s="253"/>
      <c r="CBB106" s="228"/>
      <c r="CBC106" s="229"/>
      <c r="CBD106" s="99"/>
      <c r="CBE106" s="254"/>
      <c r="CBF106" s="235"/>
      <c r="CBG106" s="231"/>
      <c r="CBH106" s="231"/>
      <c r="CBI106" s="235"/>
      <c r="CBJ106" s="6"/>
      <c r="CBK106" s="6"/>
      <c r="CBL106" s="6"/>
      <c r="CBM106" s="246"/>
      <c r="CBN106" s="251"/>
      <c r="CBO106" s="257"/>
      <c r="CBP106" s="235"/>
      <c r="CBQ106" s="235"/>
      <c r="CBR106" s="235"/>
      <c r="CBS106" s="99"/>
      <c r="CBT106" s="235"/>
      <c r="CBU106" s="235"/>
      <c r="CBV106" s="235"/>
      <c r="CBW106" s="226"/>
      <c r="CBX106" s="248"/>
      <c r="CBY106" s="253"/>
      <c r="CBZ106" s="228"/>
      <c r="CCA106" s="229"/>
      <c r="CCB106" s="99"/>
      <c r="CCC106" s="254"/>
      <c r="CCD106" s="235"/>
      <c r="CCE106" s="231"/>
      <c r="CCF106" s="231"/>
      <c r="CCG106" s="235"/>
      <c r="CCH106" s="6"/>
      <c r="CCI106" s="6"/>
      <c r="CCJ106" s="6"/>
      <c r="CCK106" s="246"/>
      <c r="CCL106" s="251"/>
      <c r="CCM106" s="257"/>
      <c r="CCN106" s="235"/>
      <c r="CCO106" s="235"/>
      <c r="CCP106" s="235"/>
      <c r="CCQ106" s="99"/>
      <c r="CCR106" s="235"/>
      <c r="CCS106" s="235"/>
      <c r="CCT106" s="235"/>
      <c r="CCU106" s="226"/>
      <c r="CCV106" s="248"/>
      <c r="CCW106" s="253"/>
      <c r="CCX106" s="228"/>
      <c r="CCY106" s="229"/>
      <c r="CCZ106" s="99"/>
      <c r="CDA106" s="254"/>
      <c r="CDB106" s="235"/>
      <c r="CDC106" s="231"/>
      <c r="CDD106" s="231"/>
      <c r="CDE106" s="235"/>
      <c r="CDF106" s="6"/>
      <c r="CDG106" s="6"/>
      <c r="CDH106" s="6"/>
      <c r="CDI106" s="246"/>
      <c r="CDJ106" s="251"/>
      <c r="CDK106" s="257"/>
      <c r="CDL106" s="235"/>
      <c r="CDM106" s="235"/>
      <c r="CDN106" s="235"/>
      <c r="CDO106" s="99"/>
      <c r="CDP106" s="235"/>
      <c r="CDQ106" s="235"/>
      <c r="CDR106" s="235"/>
      <c r="CDS106" s="226"/>
      <c r="CDT106" s="248"/>
      <c r="CDU106" s="253"/>
      <c r="CDV106" s="228"/>
      <c r="CDW106" s="229"/>
      <c r="CDX106" s="99"/>
      <c r="CDY106" s="254"/>
      <c r="CDZ106" s="235"/>
      <c r="CEA106" s="231"/>
      <c r="CEB106" s="231"/>
      <c r="CEC106" s="235"/>
      <c r="CED106" s="6"/>
      <c r="CEE106" s="6"/>
      <c r="CEF106" s="6"/>
      <c r="CEG106" s="246"/>
      <c r="CEH106" s="251"/>
      <c r="CEI106" s="257"/>
      <c r="CEJ106" s="235"/>
      <c r="CEK106" s="235"/>
      <c r="CEL106" s="235"/>
      <c r="CEM106" s="99"/>
      <c r="CEN106" s="235"/>
      <c r="CEO106" s="235"/>
      <c r="CEP106" s="235"/>
      <c r="CEQ106" s="226"/>
      <c r="CER106" s="248"/>
      <c r="CES106" s="253"/>
      <c r="CET106" s="228"/>
      <c r="CEU106" s="229"/>
      <c r="CEV106" s="99"/>
      <c r="CEW106" s="254"/>
      <c r="CEX106" s="235"/>
      <c r="CEY106" s="231"/>
      <c r="CEZ106" s="231"/>
      <c r="CFA106" s="235"/>
      <c r="CFB106" s="6"/>
      <c r="CFC106" s="6"/>
      <c r="CFD106" s="6"/>
      <c r="CFE106" s="246"/>
      <c r="CFF106" s="251"/>
      <c r="CFG106" s="257"/>
      <c r="CFH106" s="235"/>
      <c r="CFI106" s="235"/>
      <c r="CFJ106" s="235"/>
      <c r="CFK106" s="99"/>
      <c r="CFL106" s="235"/>
      <c r="CFM106" s="235"/>
      <c r="CFN106" s="235"/>
      <c r="CFO106" s="226"/>
      <c r="CFP106" s="248"/>
      <c r="CFQ106" s="253"/>
      <c r="CFR106" s="228"/>
      <c r="CFS106" s="229"/>
      <c r="CFT106" s="99"/>
      <c r="CFU106" s="254"/>
      <c r="CFV106" s="235"/>
      <c r="CFW106" s="231"/>
      <c r="CFX106" s="231"/>
      <c r="CFY106" s="235"/>
      <c r="CFZ106" s="6"/>
      <c r="CGA106" s="6"/>
      <c r="CGB106" s="6"/>
      <c r="CGC106" s="246"/>
      <c r="CGD106" s="251"/>
      <c r="CGE106" s="257"/>
      <c r="CGF106" s="235"/>
      <c r="CGG106" s="235"/>
      <c r="CGH106" s="235"/>
      <c r="CGI106" s="99"/>
      <c r="CGJ106" s="235"/>
      <c r="CGK106" s="235"/>
      <c r="CGL106" s="235"/>
      <c r="CGM106" s="226"/>
      <c r="CGN106" s="248"/>
      <c r="CGO106" s="253"/>
      <c r="CGP106" s="228"/>
      <c r="CGQ106" s="229"/>
      <c r="CGR106" s="99"/>
      <c r="CGS106" s="254"/>
      <c r="CGT106" s="235"/>
      <c r="CGU106" s="231"/>
      <c r="CGV106" s="231"/>
      <c r="CGW106" s="235"/>
      <c r="CGX106" s="6"/>
      <c r="CGY106" s="6"/>
      <c r="CGZ106" s="6"/>
      <c r="CHA106" s="246"/>
      <c r="CHB106" s="251"/>
      <c r="CHC106" s="257"/>
      <c r="CHD106" s="235"/>
      <c r="CHE106" s="235"/>
      <c r="CHF106" s="235"/>
      <c r="CHG106" s="99"/>
      <c r="CHH106" s="235"/>
      <c r="CHI106" s="235"/>
      <c r="CHJ106" s="235"/>
      <c r="CHK106" s="226"/>
      <c r="CHL106" s="248"/>
      <c r="CHM106" s="253"/>
      <c r="CHN106" s="228"/>
      <c r="CHO106" s="229"/>
      <c r="CHP106" s="99"/>
      <c r="CHQ106" s="254"/>
      <c r="CHR106" s="235"/>
      <c r="CHS106" s="231"/>
      <c r="CHT106" s="231"/>
      <c r="CHU106" s="235"/>
      <c r="CHV106" s="6"/>
      <c r="CHW106" s="6"/>
      <c r="CHX106" s="6"/>
      <c r="CHY106" s="246"/>
      <c r="CHZ106" s="251"/>
      <c r="CIA106" s="257"/>
      <c r="CIB106" s="235"/>
      <c r="CIC106" s="235"/>
      <c r="CID106" s="235"/>
      <c r="CIE106" s="99"/>
      <c r="CIF106" s="235"/>
      <c r="CIG106" s="235"/>
      <c r="CIH106" s="235"/>
      <c r="CII106" s="226"/>
      <c r="CIJ106" s="248"/>
      <c r="CIK106" s="253"/>
      <c r="CIL106" s="228"/>
      <c r="CIM106" s="229"/>
      <c r="CIN106" s="99"/>
      <c r="CIO106" s="254"/>
      <c r="CIP106" s="235"/>
      <c r="CIQ106" s="231"/>
      <c r="CIR106" s="231"/>
      <c r="CIS106" s="235"/>
      <c r="CIT106" s="6"/>
      <c r="CIU106" s="6"/>
      <c r="CIV106" s="6"/>
      <c r="CIW106" s="246"/>
      <c r="CIX106" s="251"/>
      <c r="CIY106" s="257"/>
      <c r="CIZ106" s="235"/>
      <c r="CJA106" s="235"/>
      <c r="CJB106" s="235"/>
      <c r="CJC106" s="99"/>
      <c r="CJD106" s="235"/>
      <c r="CJE106" s="235"/>
      <c r="CJF106" s="235"/>
      <c r="CJG106" s="226"/>
      <c r="CJH106" s="248"/>
      <c r="CJI106" s="253"/>
      <c r="CJJ106" s="228"/>
      <c r="CJK106" s="229"/>
      <c r="CJL106" s="99"/>
      <c r="CJM106" s="254"/>
      <c r="CJN106" s="235"/>
      <c r="CJO106" s="231"/>
      <c r="CJP106" s="231"/>
      <c r="CJQ106" s="235"/>
      <c r="CJR106" s="6"/>
      <c r="CJS106" s="6"/>
      <c r="CJT106" s="6"/>
      <c r="CJU106" s="246"/>
      <c r="CJV106" s="251"/>
      <c r="CJW106" s="257"/>
      <c r="CJX106" s="235"/>
      <c r="CJY106" s="235"/>
      <c r="CJZ106" s="235"/>
      <c r="CKA106" s="99"/>
      <c r="CKB106" s="235"/>
      <c r="CKC106" s="235"/>
      <c r="CKD106" s="235"/>
      <c r="CKE106" s="226"/>
      <c r="CKF106" s="248"/>
      <c r="CKG106" s="253"/>
      <c r="CKH106" s="228"/>
      <c r="CKI106" s="229"/>
      <c r="CKJ106" s="99"/>
      <c r="CKK106" s="254"/>
      <c r="CKL106" s="235"/>
      <c r="CKM106" s="231"/>
      <c r="CKN106" s="231"/>
      <c r="CKO106" s="235"/>
      <c r="CKP106" s="6"/>
      <c r="CKQ106" s="6"/>
      <c r="CKR106" s="6"/>
      <c r="CKS106" s="246"/>
      <c r="CKT106" s="251"/>
      <c r="CKU106" s="257"/>
      <c r="CKV106" s="235"/>
      <c r="CKW106" s="235"/>
      <c r="CKX106" s="235"/>
      <c r="CKY106" s="99"/>
      <c r="CKZ106" s="235"/>
      <c r="CLA106" s="235"/>
      <c r="CLB106" s="235"/>
      <c r="CLC106" s="226"/>
      <c r="CLD106" s="248"/>
      <c r="CLE106" s="253"/>
      <c r="CLF106" s="228"/>
      <c r="CLG106" s="229"/>
      <c r="CLH106" s="99"/>
      <c r="CLI106" s="254"/>
      <c r="CLJ106" s="235"/>
      <c r="CLK106" s="231"/>
      <c r="CLL106" s="231"/>
      <c r="CLM106" s="235"/>
      <c r="CLN106" s="6"/>
      <c r="CLO106" s="6"/>
      <c r="CLP106" s="6"/>
      <c r="CLQ106" s="246"/>
      <c r="CLR106" s="251"/>
      <c r="CLS106" s="257"/>
      <c r="CLT106" s="235"/>
      <c r="CLU106" s="235"/>
      <c r="CLV106" s="235"/>
      <c r="CLW106" s="99"/>
      <c r="CLX106" s="235"/>
      <c r="CLY106" s="235"/>
      <c r="CLZ106" s="235"/>
      <c r="CMA106" s="226"/>
      <c r="CMB106" s="248"/>
      <c r="CMC106" s="253"/>
      <c r="CMD106" s="228"/>
      <c r="CME106" s="229"/>
      <c r="CMF106" s="99"/>
      <c r="CMG106" s="254"/>
      <c r="CMH106" s="235"/>
      <c r="CMI106" s="231"/>
      <c r="CMJ106" s="231"/>
      <c r="CMK106" s="235"/>
      <c r="CML106" s="6"/>
      <c r="CMM106" s="6"/>
      <c r="CMN106" s="6"/>
      <c r="CMO106" s="246"/>
      <c r="CMP106" s="251"/>
      <c r="CMQ106" s="257"/>
      <c r="CMR106" s="235"/>
      <c r="CMS106" s="235"/>
      <c r="CMT106" s="235"/>
      <c r="CMU106" s="99"/>
      <c r="CMV106" s="235"/>
      <c r="CMW106" s="235"/>
      <c r="CMX106" s="235"/>
      <c r="CMY106" s="226"/>
      <c r="CMZ106" s="248"/>
      <c r="CNA106" s="253"/>
      <c r="CNB106" s="228"/>
      <c r="CNC106" s="229"/>
      <c r="CND106" s="99"/>
      <c r="CNE106" s="254"/>
      <c r="CNF106" s="235"/>
      <c r="CNG106" s="231"/>
      <c r="CNH106" s="231"/>
      <c r="CNI106" s="235"/>
      <c r="CNJ106" s="6"/>
      <c r="CNK106" s="6"/>
      <c r="CNL106" s="6"/>
      <c r="CNM106" s="246"/>
      <c r="CNN106" s="251"/>
      <c r="CNO106" s="257"/>
      <c r="CNP106" s="235"/>
      <c r="CNQ106" s="235"/>
      <c r="CNR106" s="235"/>
      <c r="CNS106" s="99"/>
      <c r="CNT106" s="235"/>
      <c r="CNU106" s="235"/>
      <c r="CNV106" s="235"/>
      <c r="CNW106" s="226"/>
      <c r="CNX106" s="248"/>
      <c r="CNY106" s="253"/>
      <c r="CNZ106" s="228"/>
      <c r="COA106" s="229"/>
      <c r="COB106" s="99"/>
      <c r="COC106" s="254"/>
      <c r="COD106" s="235"/>
      <c r="COE106" s="231"/>
      <c r="COF106" s="231"/>
      <c r="COG106" s="235"/>
      <c r="COH106" s="6"/>
      <c r="COI106" s="6"/>
      <c r="COJ106" s="6"/>
      <c r="COK106" s="246"/>
      <c r="COL106" s="251"/>
      <c r="COM106" s="257"/>
      <c r="CON106" s="235"/>
      <c r="COO106" s="235"/>
      <c r="COP106" s="235"/>
      <c r="COQ106" s="99"/>
      <c r="COR106" s="235"/>
      <c r="COS106" s="235"/>
      <c r="COT106" s="235"/>
      <c r="COU106" s="226"/>
      <c r="COV106" s="248"/>
      <c r="COW106" s="253"/>
      <c r="COX106" s="228"/>
      <c r="COY106" s="229"/>
      <c r="COZ106" s="99"/>
      <c r="CPA106" s="254"/>
      <c r="CPB106" s="235"/>
      <c r="CPC106" s="231"/>
      <c r="CPD106" s="231"/>
      <c r="CPE106" s="235"/>
      <c r="CPF106" s="6"/>
      <c r="CPG106" s="6"/>
      <c r="CPH106" s="6"/>
      <c r="CPI106" s="246"/>
      <c r="CPJ106" s="251"/>
      <c r="CPK106" s="257"/>
      <c r="CPL106" s="235"/>
      <c r="CPM106" s="235"/>
      <c r="CPN106" s="235"/>
      <c r="CPO106" s="99"/>
      <c r="CPP106" s="235"/>
      <c r="CPQ106" s="235"/>
      <c r="CPR106" s="235"/>
      <c r="CPS106" s="226"/>
      <c r="CPT106" s="248"/>
      <c r="CPU106" s="253"/>
      <c r="CPV106" s="228"/>
      <c r="CPW106" s="229"/>
      <c r="CPX106" s="99"/>
      <c r="CPY106" s="254"/>
      <c r="CPZ106" s="235"/>
      <c r="CQA106" s="231"/>
      <c r="CQB106" s="231"/>
      <c r="CQC106" s="235"/>
      <c r="CQD106" s="6"/>
      <c r="CQE106" s="6"/>
      <c r="CQF106" s="6"/>
      <c r="CQG106" s="246"/>
      <c r="CQH106" s="251"/>
      <c r="CQI106" s="257"/>
      <c r="CQJ106" s="235"/>
      <c r="CQK106" s="235"/>
      <c r="CQL106" s="235"/>
      <c r="CQM106" s="99"/>
      <c r="CQN106" s="235"/>
      <c r="CQO106" s="235"/>
      <c r="CQP106" s="235"/>
      <c r="CQQ106" s="226"/>
      <c r="CQR106" s="248"/>
      <c r="CQS106" s="253"/>
      <c r="CQT106" s="228"/>
      <c r="CQU106" s="229"/>
      <c r="CQV106" s="99"/>
      <c r="CQW106" s="254"/>
      <c r="CQX106" s="235"/>
      <c r="CQY106" s="231"/>
      <c r="CQZ106" s="231"/>
      <c r="CRA106" s="235"/>
      <c r="CRB106" s="6"/>
      <c r="CRC106" s="6"/>
      <c r="CRD106" s="6"/>
      <c r="CRE106" s="246"/>
      <c r="CRF106" s="251"/>
      <c r="CRG106" s="257"/>
      <c r="CRH106" s="235"/>
      <c r="CRI106" s="235"/>
      <c r="CRJ106" s="235"/>
      <c r="CRK106" s="99"/>
      <c r="CRL106" s="235"/>
      <c r="CRM106" s="235"/>
      <c r="CRN106" s="235"/>
      <c r="CRO106" s="226"/>
      <c r="CRP106" s="248"/>
      <c r="CRQ106" s="253"/>
      <c r="CRR106" s="228"/>
      <c r="CRS106" s="229"/>
      <c r="CRT106" s="99"/>
      <c r="CRU106" s="254"/>
      <c r="CRV106" s="235"/>
      <c r="CRW106" s="231"/>
      <c r="CRX106" s="231"/>
      <c r="CRY106" s="235"/>
      <c r="CRZ106" s="6"/>
      <c r="CSA106" s="6"/>
      <c r="CSB106" s="6"/>
      <c r="CSC106" s="246"/>
      <c r="CSD106" s="251"/>
      <c r="CSE106" s="257"/>
      <c r="CSF106" s="235"/>
      <c r="CSG106" s="235"/>
      <c r="CSH106" s="235"/>
      <c r="CSI106" s="99"/>
      <c r="CSJ106" s="235"/>
      <c r="CSK106" s="235"/>
      <c r="CSL106" s="235"/>
      <c r="CSM106" s="226"/>
      <c r="CSN106" s="248"/>
      <c r="CSO106" s="253"/>
      <c r="CSP106" s="228"/>
      <c r="CSQ106" s="229"/>
      <c r="CSR106" s="99"/>
      <c r="CSS106" s="254"/>
      <c r="CST106" s="235"/>
      <c r="CSU106" s="231"/>
      <c r="CSV106" s="231"/>
      <c r="CSW106" s="235"/>
      <c r="CSX106" s="6"/>
      <c r="CSY106" s="6"/>
      <c r="CSZ106" s="6"/>
      <c r="CTA106" s="246"/>
      <c r="CTB106" s="251"/>
      <c r="CTC106" s="257"/>
      <c r="CTD106" s="235"/>
      <c r="CTE106" s="235"/>
      <c r="CTF106" s="235"/>
      <c r="CTG106" s="99"/>
      <c r="CTH106" s="235"/>
      <c r="CTI106" s="235"/>
      <c r="CTJ106" s="235"/>
      <c r="CTK106" s="226"/>
      <c r="CTL106" s="248"/>
      <c r="CTM106" s="253"/>
      <c r="CTN106" s="228"/>
      <c r="CTO106" s="229"/>
      <c r="CTP106" s="99"/>
      <c r="CTQ106" s="254"/>
      <c r="CTR106" s="235"/>
      <c r="CTS106" s="231"/>
      <c r="CTT106" s="231"/>
      <c r="CTU106" s="235"/>
      <c r="CTV106" s="6"/>
      <c r="CTW106" s="6"/>
      <c r="CTX106" s="6"/>
      <c r="CTY106" s="246"/>
      <c r="CTZ106" s="251"/>
      <c r="CUA106" s="257"/>
      <c r="CUB106" s="235"/>
      <c r="CUC106" s="235"/>
      <c r="CUD106" s="235"/>
      <c r="CUE106" s="99"/>
      <c r="CUF106" s="235"/>
      <c r="CUG106" s="235"/>
      <c r="CUH106" s="235"/>
      <c r="CUI106" s="226"/>
      <c r="CUJ106" s="248"/>
      <c r="CUK106" s="253"/>
      <c r="CUL106" s="228"/>
      <c r="CUM106" s="229"/>
      <c r="CUN106" s="99"/>
      <c r="CUO106" s="254"/>
      <c r="CUP106" s="235"/>
      <c r="CUQ106" s="231"/>
      <c r="CUR106" s="231"/>
      <c r="CUS106" s="235"/>
      <c r="CUT106" s="6"/>
      <c r="CUU106" s="6"/>
      <c r="CUV106" s="6"/>
      <c r="CUW106" s="246"/>
      <c r="CUX106" s="251"/>
      <c r="CUY106" s="257"/>
      <c r="CUZ106" s="235"/>
      <c r="CVA106" s="235"/>
      <c r="CVB106" s="235"/>
      <c r="CVC106" s="99"/>
      <c r="CVD106" s="235"/>
      <c r="CVE106" s="235"/>
      <c r="CVF106" s="235"/>
      <c r="CVG106" s="226"/>
      <c r="CVH106" s="248"/>
      <c r="CVI106" s="253"/>
      <c r="CVJ106" s="228"/>
      <c r="CVK106" s="229"/>
      <c r="CVL106" s="99"/>
      <c r="CVM106" s="254"/>
      <c r="CVN106" s="235"/>
      <c r="CVO106" s="231"/>
      <c r="CVP106" s="231"/>
      <c r="CVQ106" s="235"/>
      <c r="CVR106" s="6"/>
      <c r="CVS106" s="6"/>
      <c r="CVT106" s="6"/>
      <c r="CVU106" s="246"/>
      <c r="CVV106" s="251"/>
      <c r="CVW106" s="257"/>
      <c r="CVX106" s="235"/>
      <c r="CVY106" s="235"/>
      <c r="CVZ106" s="235"/>
      <c r="CWA106" s="99"/>
      <c r="CWB106" s="235"/>
      <c r="CWC106" s="235"/>
      <c r="CWD106" s="235"/>
      <c r="CWE106" s="226"/>
      <c r="CWF106" s="248"/>
      <c r="CWG106" s="253"/>
      <c r="CWH106" s="228"/>
      <c r="CWI106" s="229"/>
      <c r="CWJ106" s="99"/>
      <c r="CWK106" s="254"/>
      <c r="CWL106" s="235"/>
      <c r="CWM106" s="231"/>
      <c r="CWN106" s="231"/>
      <c r="CWO106" s="235"/>
      <c r="CWP106" s="6"/>
      <c r="CWQ106" s="6"/>
      <c r="CWR106" s="6"/>
      <c r="CWS106" s="246"/>
      <c r="CWT106" s="251"/>
      <c r="CWU106" s="257"/>
      <c r="CWV106" s="235"/>
      <c r="CWW106" s="235"/>
      <c r="CWX106" s="235"/>
      <c r="CWY106" s="99"/>
      <c r="CWZ106" s="235"/>
      <c r="CXA106" s="235"/>
      <c r="CXB106" s="235"/>
      <c r="CXC106" s="226"/>
      <c r="CXD106" s="248"/>
      <c r="CXE106" s="253"/>
      <c r="CXF106" s="228"/>
      <c r="CXG106" s="229"/>
      <c r="CXH106" s="99"/>
      <c r="CXI106" s="254"/>
      <c r="CXJ106" s="235"/>
      <c r="CXK106" s="231"/>
      <c r="CXL106" s="231"/>
      <c r="CXM106" s="235"/>
      <c r="CXN106" s="6"/>
      <c r="CXO106" s="6"/>
      <c r="CXP106" s="6"/>
      <c r="CXQ106" s="246"/>
      <c r="CXR106" s="251"/>
      <c r="CXS106" s="257"/>
      <c r="CXT106" s="235"/>
      <c r="CXU106" s="235"/>
      <c r="CXV106" s="235"/>
      <c r="CXW106" s="99"/>
      <c r="CXX106" s="235"/>
      <c r="CXY106" s="235"/>
      <c r="CXZ106" s="235"/>
      <c r="CYA106" s="226"/>
      <c r="CYB106" s="248"/>
      <c r="CYC106" s="253"/>
      <c r="CYD106" s="228"/>
      <c r="CYE106" s="229"/>
      <c r="CYF106" s="99"/>
      <c r="CYG106" s="254"/>
      <c r="CYH106" s="235"/>
      <c r="CYI106" s="231"/>
      <c r="CYJ106" s="231"/>
      <c r="CYK106" s="235"/>
      <c r="CYL106" s="6"/>
      <c r="CYM106" s="6"/>
      <c r="CYN106" s="6"/>
      <c r="CYO106" s="246"/>
      <c r="CYP106" s="251"/>
      <c r="CYQ106" s="257"/>
      <c r="CYR106" s="235"/>
      <c r="CYS106" s="235"/>
      <c r="CYT106" s="235"/>
      <c r="CYU106" s="99"/>
      <c r="CYV106" s="235"/>
      <c r="CYW106" s="235"/>
      <c r="CYX106" s="235"/>
      <c r="CYY106" s="226"/>
      <c r="CYZ106" s="248"/>
      <c r="CZA106" s="253"/>
      <c r="CZB106" s="228"/>
      <c r="CZC106" s="229"/>
      <c r="CZD106" s="99"/>
      <c r="CZE106" s="254"/>
      <c r="CZF106" s="235"/>
      <c r="CZG106" s="231"/>
      <c r="CZH106" s="231"/>
      <c r="CZI106" s="235"/>
      <c r="CZJ106" s="6"/>
      <c r="CZK106" s="6"/>
      <c r="CZL106" s="6"/>
      <c r="CZM106" s="246"/>
      <c r="CZN106" s="251"/>
      <c r="CZO106" s="257"/>
      <c r="CZP106" s="235"/>
      <c r="CZQ106" s="235"/>
      <c r="CZR106" s="235"/>
      <c r="CZS106" s="99"/>
      <c r="CZT106" s="235"/>
      <c r="CZU106" s="235"/>
      <c r="CZV106" s="235"/>
      <c r="CZW106" s="226"/>
      <c r="CZX106" s="248"/>
      <c r="CZY106" s="253"/>
      <c r="CZZ106" s="228"/>
      <c r="DAA106" s="229"/>
      <c r="DAB106" s="99"/>
      <c r="DAC106" s="254"/>
      <c r="DAD106" s="235"/>
      <c r="DAE106" s="231"/>
      <c r="DAF106" s="231"/>
      <c r="DAG106" s="235"/>
      <c r="DAH106" s="6"/>
      <c r="DAI106" s="6"/>
      <c r="DAJ106" s="6"/>
      <c r="DAK106" s="246"/>
      <c r="DAL106" s="251"/>
      <c r="DAM106" s="257"/>
      <c r="DAN106" s="235"/>
      <c r="DAO106" s="235"/>
      <c r="DAP106" s="235"/>
      <c r="DAQ106" s="99"/>
      <c r="DAR106" s="235"/>
      <c r="DAS106" s="235"/>
      <c r="DAT106" s="235"/>
      <c r="DAU106" s="226"/>
      <c r="DAV106" s="248"/>
      <c r="DAW106" s="253"/>
      <c r="DAX106" s="228"/>
      <c r="DAY106" s="229"/>
      <c r="DAZ106" s="99"/>
      <c r="DBA106" s="254"/>
      <c r="DBB106" s="235"/>
      <c r="DBC106" s="231"/>
      <c r="DBD106" s="231"/>
      <c r="DBE106" s="235"/>
      <c r="DBF106" s="6"/>
      <c r="DBG106" s="6"/>
      <c r="DBH106" s="6"/>
      <c r="DBI106" s="246"/>
      <c r="DBJ106" s="251"/>
      <c r="DBK106" s="257"/>
      <c r="DBL106" s="235"/>
      <c r="DBM106" s="235"/>
      <c r="DBN106" s="235"/>
      <c r="DBO106" s="99"/>
      <c r="DBP106" s="235"/>
      <c r="DBQ106" s="235"/>
      <c r="DBR106" s="235"/>
      <c r="DBS106" s="226"/>
      <c r="DBT106" s="248"/>
      <c r="DBU106" s="253"/>
      <c r="DBV106" s="228"/>
      <c r="DBW106" s="229"/>
      <c r="DBX106" s="99"/>
      <c r="DBY106" s="254"/>
      <c r="DBZ106" s="235"/>
      <c r="DCA106" s="231"/>
      <c r="DCB106" s="231"/>
      <c r="DCC106" s="235"/>
      <c r="DCD106" s="6"/>
      <c r="DCE106" s="6"/>
      <c r="DCF106" s="6"/>
      <c r="DCG106" s="246"/>
      <c r="DCH106" s="251"/>
      <c r="DCI106" s="257"/>
      <c r="DCJ106" s="235"/>
      <c r="DCK106" s="235"/>
      <c r="DCL106" s="235"/>
      <c r="DCM106" s="99"/>
      <c r="DCN106" s="235"/>
      <c r="DCO106" s="235"/>
      <c r="DCP106" s="235"/>
      <c r="DCQ106" s="226"/>
      <c r="DCR106" s="248"/>
      <c r="DCS106" s="253"/>
      <c r="DCT106" s="228"/>
      <c r="DCU106" s="229"/>
      <c r="DCV106" s="99"/>
      <c r="DCW106" s="254"/>
      <c r="DCX106" s="235"/>
      <c r="DCY106" s="231"/>
      <c r="DCZ106" s="231"/>
      <c r="DDA106" s="235"/>
      <c r="DDB106" s="6"/>
      <c r="DDC106" s="6"/>
      <c r="DDD106" s="6"/>
      <c r="DDE106" s="246"/>
      <c r="DDF106" s="251"/>
      <c r="DDG106" s="257"/>
      <c r="DDH106" s="235"/>
      <c r="DDI106" s="235"/>
      <c r="DDJ106" s="235"/>
      <c r="DDK106" s="99"/>
      <c r="DDL106" s="235"/>
      <c r="DDM106" s="235"/>
      <c r="DDN106" s="235"/>
      <c r="DDO106" s="226"/>
      <c r="DDP106" s="248"/>
      <c r="DDQ106" s="253"/>
      <c r="DDR106" s="228"/>
      <c r="DDS106" s="229"/>
      <c r="DDT106" s="99"/>
      <c r="DDU106" s="254"/>
      <c r="DDV106" s="235"/>
      <c r="DDW106" s="231"/>
      <c r="DDX106" s="231"/>
      <c r="DDY106" s="235"/>
      <c r="DDZ106" s="6"/>
      <c r="DEA106" s="6"/>
      <c r="DEB106" s="6"/>
      <c r="DEC106" s="246"/>
      <c r="DED106" s="251"/>
      <c r="DEE106" s="257"/>
      <c r="DEF106" s="235"/>
      <c r="DEG106" s="235"/>
      <c r="DEH106" s="235"/>
      <c r="DEI106" s="99"/>
      <c r="DEJ106" s="235"/>
      <c r="DEK106" s="235"/>
      <c r="DEL106" s="235"/>
      <c r="DEM106" s="226"/>
      <c r="DEN106" s="248"/>
      <c r="DEO106" s="253"/>
      <c r="DEP106" s="228"/>
      <c r="DEQ106" s="229"/>
      <c r="DER106" s="99"/>
      <c r="DES106" s="254"/>
      <c r="DET106" s="235"/>
      <c r="DEU106" s="231"/>
      <c r="DEV106" s="231"/>
      <c r="DEW106" s="235"/>
      <c r="DEX106" s="6"/>
      <c r="DEY106" s="6"/>
      <c r="DEZ106" s="6"/>
      <c r="DFA106" s="246"/>
      <c r="DFB106" s="251"/>
      <c r="DFC106" s="257"/>
      <c r="DFD106" s="235"/>
      <c r="DFE106" s="235"/>
      <c r="DFF106" s="235"/>
      <c r="DFG106" s="99"/>
      <c r="DFH106" s="235"/>
      <c r="DFI106" s="235"/>
      <c r="DFJ106" s="235"/>
      <c r="DFK106" s="226"/>
      <c r="DFL106" s="248"/>
      <c r="DFM106" s="253"/>
      <c r="DFN106" s="228"/>
      <c r="DFO106" s="229"/>
      <c r="DFP106" s="99"/>
      <c r="DFQ106" s="254"/>
      <c r="DFR106" s="235"/>
      <c r="DFS106" s="231"/>
      <c r="DFT106" s="231"/>
      <c r="DFU106" s="235"/>
      <c r="DFV106" s="6"/>
      <c r="DFW106" s="6"/>
      <c r="DFX106" s="6"/>
      <c r="DFY106" s="246"/>
      <c r="DFZ106" s="251"/>
      <c r="DGA106" s="257"/>
      <c r="DGB106" s="235"/>
      <c r="DGC106" s="235"/>
      <c r="DGD106" s="235"/>
      <c r="DGE106" s="99"/>
      <c r="DGF106" s="235"/>
      <c r="DGG106" s="235"/>
      <c r="DGH106" s="235"/>
      <c r="DGI106" s="226"/>
      <c r="DGJ106" s="248"/>
      <c r="DGK106" s="253"/>
      <c r="DGL106" s="228"/>
      <c r="DGM106" s="229"/>
      <c r="DGN106" s="99"/>
      <c r="DGO106" s="254"/>
      <c r="DGP106" s="235"/>
      <c r="DGQ106" s="231"/>
      <c r="DGR106" s="231"/>
      <c r="DGS106" s="235"/>
      <c r="DGT106" s="6"/>
      <c r="DGU106" s="6"/>
      <c r="DGV106" s="6"/>
      <c r="DGW106" s="246"/>
      <c r="DGX106" s="251"/>
      <c r="DGY106" s="257"/>
      <c r="DGZ106" s="235"/>
      <c r="DHA106" s="235"/>
      <c r="DHB106" s="235"/>
      <c r="DHC106" s="99"/>
      <c r="DHD106" s="235"/>
      <c r="DHE106" s="235"/>
      <c r="DHF106" s="235"/>
      <c r="DHG106" s="226"/>
      <c r="DHH106" s="248"/>
      <c r="DHI106" s="253"/>
      <c r="DHJ106" s="228"/>
      <c r="DHK106" s="229"/>
      <c r="DHL106" s="99"/>
      <c r="DHM106" s="254"/>
      <c r="DHN106" s="235"/>
      <c r="DHO106" s="231"/>
      <c r="DHP106" s="231"/>
      <c r="DHQ106" s="235"/>
      <c r="DHR106" s="6"/>
      <c r="DHS106" s="6"/>
      <c r="DHT106" s="6"/>
      <c r="DHU106" s="246"/>
      <c r="DHV106" s="251"/>
      <c r="DHW106" s="257"/>
      <c r="DHX106" s="235"/>
      <c r="DHY106" s="235"/>
      <c r="DHZ106" s="235"/>
      <c r="DIA106" s="99"/>
      <c r="DIB106" s="235"/>
      <c r="DIC106" s="235"/>
      <c r="DID106" s="235"/>
      <c r="DIE106" s="226"/>
      <c r="DIF106" s="248"/>
      <c r="DIG106" s="253"/>
      <c r="DIH106" s="228"/>
      <c r="DII106" s="229"/>
      <c r="DIJ106" s="99"/>
      <c r="DIK106" s="254"/>
      <c r="DIL106" s="235"/>
      <c r="DIM106" s="231"/>
      <c r="DIN106" s="231"/>
      <c r="DIO106" s="235"/>
      <c r="DIP106" s="6"/>
      <c r="DIQ106" s="6"/>
      <c r="DIR106" s="6"/>
      <c r="DIS106" s="246"/>
      <c r="DIT106" s="251"/>
      <c r="DIU106" s="257"/>
      <c r="DIV106" s="235"/>
      <c r="DIW106" s="235"/>
      <c r="DIX106" s="235"/>
      <c r="DIY106" s="99"/>
      <c r="DIZ106" s="235"/>
      <c r="DJA106" s="235"/>
      <c r="DJB106" s="235"/>
      <c r="DJC106" s="226"/>
      <c r="DJD106" s="248"/>
      <c r="DJE106" s="253"/>
      <c r="DJF106" s="228"/>
      <c r="DJG106" s="229"/>
      <c r="DJH106" s="99"/>
      <c r="DJI106" s="254"/>
      <c r="DJJ106" s="235"/>
      <c r="DJK106" s="231"/>
      <c r="DJL106" s="231"/>
      <c r="DJM106" s="235"/>
      <c r="DJN106" s="6"/>
      <c r="DJO106" s="6"/>
      <c r="DJP106" s="6"/>
      <c r="DJQ106" s="246"/>
      <c r="DJR106" s="251"/>
      <c r="DJS106" s="257"/>
      <c r="DJT106" s="235"/>
      <c r="DJU106" s="235"/>
      <c r="DJV106" s="235"/>
      <c r="DJW106" s="99"/>
      <c r="DJX106" s="235"/>
      <c r="DJY106" s="235"/>
      <c r="DJZ106" s="235"/>
      <c r="DKA106" s="226"/>
      <c r="DKB106" s="248"/>
      <c r="DKC106" s="253"/>
      <c r="DKD106" s="228"/>
      <c r="DKE106" s="229"/>
      <c r="DKF106" s="99"/>
      <c r="DKG106" s="254"/>
      <c r="DKH106" s="235"/>
      <c r="DKI106" s="231"/>
      <c r="DKJ106" s="231"/>
      <c r="DKK106" s="235"/>
      <c r="DKL106" s="6"/>
      <c r="DKM106" s="6"/>
      <c r="DKN106" s="6"/>
      <c r="DKO106" s="246"/>
      <c r="DKP106" s="251"/>
      <c r="DKQ106" s="257"/>
      <c r="DKR106" s="235"/>
      <c r="DKS106" s="235"/>
      <c r="DKT106" s="235"/>
      <c r="DKU106" s="99"/>
      <c r="DKV106" s="235"/>
      <c r="DKW106" s="235"/>
      <c r="DKX106" s="235"/>
      <c r="DKY106" s="226"/>
      <c r="DKZ106" s="248"/>
      <c r="DLA106" s="253"/>
      <c r="DLB106" s="228"/>
      <c r="DLC106" s="229"/>
      <c r="DLD106" s="99"/>
      <c r="DLE106" s="254"/>
      <c r="DLF106" s="235"/>
      <c r="DLG106" s="231"/>
      <c r="DLH106" s="231"/>
      <c r="DLI106" s="235"/>
      <c r="DLJ106" s="6"/>
      <c r="DLK106" s="6"/>
      <c r="DLL106" s="6"/>
      <c r="DLM106" s="246"/>
      <c r="DLN106" s="251"/>
      <c r="DLO106" s="257"/>
      <c r="DLP106" s="235"/>
      <c r="DLQ106" s="235"/>
      <c r="DLR106" s="235"/>
      <c r="DLS106" s="99"/>
      <c r="DLT106" s="235"/>
      <c r="DLU106" s="235"/>
      <c r="DLV106" s="235"/>
      <c r="DLW106" s="226"/>
      <c r="DLX106" s="248"/>
      <c r="DLY106" s="253"/>
      <c r="DLZ106" s="228"/>
      <c r="DMA106" s="229"/>
      <c r="DMB106" s="99"/>
      <c r="DMC106" s="254"/>
      <c r="DMD106" s="235"/>
      <c r="DME106" s="231"/>
      <c r="DMF106" s="231"/>
      <c r="DMG106" s="235"/>
      <c r="DMH106" s="6"/>
      <c r="DMI106" s="6"/>
      <c r="DMJ106" s="6"/>
      <c r="DMK106" s="246"/>
      <c r="DML106" s="251"/>
      <c r="DMM106" s="257"/>
      <c r="DMN106" s="235"/>
      <c r="DMO106" s="235"/>
      <c r="DMP106" s="235"/>
      <c r="DMQ106" s="99"/>
      <c r="DMR106" s="235"/>
      <c r="DMS106" s="235"/>
      <c r="DMT106" s="235"/>
      <c r="DMU106" s="226"/>
      <c r="DMV106" s="248"/>
      <c r="DMW106" s="253"/>
      <c r="DMX106" s="228"/>
      <c r="DMY106" s="229"/>
      <c r="DMZ106" s="99"/>
      <c r="DNA106" s="254"/>
      <c r="DNB106" s="235"/>
      <c r="DNC106" s="231"/>
      <c r="DND106" s="231"/>
      <c r="DNE106" s="235"/>
      <c r="DNF106" s="6"/>
      <c r="DNG106" s="6"/>
      <c r="DNH106" s="6"/>
      <c r="DNI106" s="246"/>
      <c r="DNJ106" s="251"/>
      <c r="DNK106" s="257"/>
      <c r="DNL106" s="235"/>
      <c r="DNM106" s="235"/>
      <c r="DNN106" s="235"/>
      <c r="DNO106" s="99"/>
      <c r="DNP106" s="235"/>
      <c r="DNQ106" s="235"/>
      <c r="DNR106" s="235"/>
      <c r="DNS106" s="226"/>
      <c r="DNT106" s="248"/>
      <c r="DNU106" s="253"/>
      <c r="DNV106" s="228"/>
      <c r="DNW106" s="229"/>
      <c r="DNX106" s="99"/>
      <c r="DNY106" s="254"/>
      <c r="DNZ106" s="235"/>
      <c r="DOA106" s="231"/>
      <c r="DOB106" s="231"/>
      <c r="DOC106" s="235"/>
      <c r="DOD106" s="6"/>
      <c r="DOE106" s="6"/>
      <c r="DOF106" s="6"/>
      <c r="DOG106" s="246"/>
      <c r="DOH106" s="251"/>
      <c r="DOI106" s="257"/>
      <c r="DOJ106" s="235"/>
      <c r="DOK106" s="235"/>
      <c r="DOL106" s="235"/>
      <c r="DOM106" s="99"/>
      <c r="DON106" s="235"/>
      <c r="DOO106" s="235"/>
      <c r="DOP106" s="235"/>
      <c r="DOQ106" s="226"/>
      <c r="DOR106" s="248"/>
      <c r="DOS106" s="253"/>
      <c r="DOT106" s="228"/>
      <c r="DOU106" s="229"/>
      <c r="DOV106" s="99"/>
      <c r="DOW106" s="254"/>
      <c r="DOX106" s="235"/>
      <c r="DOY106" s="231"/>
      <c r="DOZ106" s="231"/>
      <c r="DPA106" s="235"/>
      <c r="DPB106" s="6"/>
      <c r="DPC106" s="6"/>
      <c r="DPD106" s="6"/>
      <c r="DPE106" s="246"/>
      <c r="DPF106" s="251"/>
      <c r="DPG106" s="257"/>
      <c r="DPH106" s="235"/>
      <c r="DPI106" s="235"/>
      <c r="DPJ106" s="235"/>
      <c r="DPK106" s="99"/>
      <c r="DPL106" s="235"/>
      <c r="DPM106" s="235"/>
      <c r="DPN106" s="235"/>
      <c r="DPO106" s="226"/>
      <c r="DPP106" s="248"/>
      <c r="DPQ106" s="253"/>
      <c r="DPR106" s="228"/>
      <c r="DPS106" s="229"/>
      <c r="DPT106" s="99"/>
      <c r="DPU106" s="254"/>
      <c r="DPV106" s="235"/>
      <c r="DPW106" s="231"/>
      <c r="DPX106" s="231"/>
      <c r="DPY106" s="235"/>
      <c r="DPZ106" s="6"/>
      <c r="DQA106" s="6"/>
      <c r="DQB106" s="6"/>
      <c r="DQC106" s="246"/>
      <c r="DQD106" s="251"/>
      <c r="DQE106" s="257"/>
      <c r="DQF106" s="235"/>
      <c r="DQG106" s="235"/>
      <c r="DQH106" s="235"/>
      <c r="DQI106" s="99"/>
      <c r="DQJ106" s="235"/>
      <c r="DQK106" s="235"/>
      <c r="DQL106" s="235"/>
      <c r="DQM106" s="226"/>
      <c r="DQN106" s="248"/>
      <c r="DQO106" s="253"/>
      <c r="DQP106" s="228"/>
      <c r="DQQ106" s="229"/>
      <c r="DQR106" s="99"/>
      <c r="DQS106" s="254"/>
      <c r="DQT106" s="235"/>
      <c r="DQU106" s="231"/>
      <c r="DQV106" s="231"/>
      <c r="DQW106" s="235"/>
      <c r="DQX106" s="6"/>
      <c r="DQY106" s="6"/>
      <c r="DQZ106" s="6"/>
      <c r="DRA106" s="246"/>
      <c r="DRB106" s="251"/>
      <c r="DRC106" s="257"/>
      <c r="DRD106" s="235"/>
      <c r="DRE106" s="235"/>
      <c r="DRF106" s="235"/>
      <c r="DRG106" s="99"/>
      <c r="DRH106" s="235"/>
      <c r="DRI106" s="235"/>
      <c r="DRJ106" s="235"/>
      <c r="DRK106" s="226"/>
      <c r="DRL106" s="248"/>
      <c r="DRM106" s="253"/>
      <c r="DRN106" s="228"/>
      <c r="DRO106" s="229"/>
      <c r="DRP106" s="99"/>
      <c r="DRQ106" s="254"/>
      <c r="DRR106" s="235"/>
      <c r="DRS106" s="231"/>
      <c r="DRT106" s="231"/>
      <c r="DRU106" s="235"/>
      <c r="DRV106" s="6"/>
      <c r="DRW106" s="6"/>
      <c r="DRX106" s="6"/>
      <c r="DRY106" s="246"/>
      <c r="DRZ106" s="251"/>
      <c r="DSA106" s="257"/>
      <c r="DSB106" s="235"/>
      <c r="DSC106" s="235"/>
      <c r="DSD106" s="235"/>
      <c r="DSE106" s="99"/>
      <c r="DSF106" s="235"/>
      <c r="DSG106" s="235"/>
      <c r="DSH106" s="235"/>
      <c r="DSI106" s="226"/>
      <c r="DSJ106" s="248"/>
      <c r="DSK106" s="253"/>
      <c r="DSL106" s="228"/>
      <c r="DSM106" s="229"/>
      <c r="DSN106" s="99"/>
      <c r="DSO106" s="254"/>
      <c r="DSP106" s="235"/>
      <c r="DSQ106" s="231"/>
      <c r="DSR106" s="231"/>
      <c r="DSS106" s="235"/>
      <c r="DST106" s="6"/>
      <c r="DSU106" s="6"/>
      <c r="DSV106" s="6"/>
      <c r="DSW106" s="246"/>
      <c r="DSX106" s="251"/>
      <c r="DSY106" s="257"/>
      <c r="DSZ106" s="235"/>
      <c r="DTA106" s="235"/>
      <c r="DTB106" s="235"/>
      <c r="DTC106" s="99"/>
      <c r="DTD106" s="235"/>
      <c r="DTE106" s="235"/>
      <c r="DTF106" s="235"/>
      <c r="DTG106" s="226"/>
      <c r="DTH106" s="248"/>
      <c r="DTI106" s="253"/>
      <c r="DTJ106" s="228"/>
      <c r="DTK106" s="229"/>
      <c r="DTL106" s="99"/>
      <c r="DTM106" s="254"/>
      <c r="DTN106" s="235"/>
      <c r="DTO106" s="231"/>
      <c r="DTP106" s="231"/>
      <c r="DTQ106" s="235"/>
      <c r="DTR106" s="6"/>
      <c r="DTS106" s="6"/>
      <c r="DTT106" s="6"/>
      <c r="DTU106" s="246"/>
      <c r="DTV106" s="251"/>
      <c r="DTW106" s="257"/>
      <c r="DTX106" s="235"/>
      <c r="DTY106" s="235"/>
      <c r="DTZ106" s="235"/>
      <c r="DUA106" s="99"/>
      <c r="DUB106" s="235"/>
      <c r="DUC106" s="235"/>
      <c r="DUD106" s="235"/>
      <c r="DUE106" s="226"/>
      <c r="DUF106" s="248"/>
      <c r="DUG106" s="253"/>
      <c r="DUH106" s="228"/>
      <c r="DUI106" s="229"/>
      <c r="DUJ106" s="99"/>
      <c r="DUK106" s="254"/>
      <c r="DUL106" s="235"/>
      <c r="DUM106" s="231"/>
      <c r="DUN106" s="231"/>
      <c r="DUO106" s="235"/>
      <c r="DUP106" s="6"/>
      <c r="DUQ106" s="6"/>
      <c r="DUR106" s="6"/>
      <c r="DUS106" s="246"/>
      <c r="DUT106" s="251"/>
      <c r="DUU106" s="257"/>
      <c r="DUV106" s="235"/>
      <c r="DUW106" s="235"/>
      <c r="DUX106" s="235"/>
      <c r="DUY106" s="99"/>
      <c r="DUZ106" s="235"/>
      <c r="DVA106" s="235"/>
      <c r="DVB106" s="235"/>
      <c r="DVC106" s="226"/>
      <c r="DVD106" s="248"/>
      <c r="DVE106" s="253"/>
      <c r="DVF106" s="228"/>
      <c r="DVG106" s="229"/>
      <c r="DVH106" s="99"/>
      <c r="DVI106" s="254"/>
      <c r="DVJ106" s="235"/>
      <c r="DVK106" s="231"/>
      <c r="DVL106" s="231"/>
      <c r="DVM106" s="235"/>
      <c r="DVN106" s="6"/>
      <c r="DVO106" s="6"/>
      <c r="DVP106" s="6"/>
      <c r="DVQ106" s="246"/>
      <c r="DVR106" s="251"/>
      <c r="DVS106" s="257"/>
      <c r="DVT106" s="235"/>
      <c r="DVU106" s="235"/>
      <c r="DVV106" s="235"/>
      <c r="DVW106" s="99"/>
      <c r="DVX106" s="235"/>
      <c r="DVY106" s="235"/>
      <c r="DVZ106" s="235"/>
      <c r="DWA106" s="226"/>
      <c r="DWB106" s="248"/>
      <c r="DWC106" s="253"/>
      <c r="DWD106" s="228"/>
      <c r="DWE106" s="229"/>
      <c r="DWF106" s="99"/>
      <c r="DWG106" s="254"/>
      <c r="DWH106" s="235"/>
      <c r="DWI106" s="231"/>
      <c r="DWJ106" s="231"/>
      <c r="DWK106" s="235"/>
      <c r="DWL106" s="6"/>
      <c r="DWM106" s="6"/>
      <c r="DWN106" s="6"/>
      <c r="DWO106" s="246"/>
      <c r="DWP106" s="251"/>
      <c r="DWQ106" s="257"/>
      <c r="DWR106" s="235"/>
      <c r="DWS106" s="235"/>
      <c r="DWT106" s="235"/>
      <c r="DWU106" s="99"/>
      <c r="DWV106" s="235"/>
      <c r="DWW106" s="235"/>
      <c r="DWX106" s="235"/>
      <c r="DWY106" s="226"/>
      <c r="DWZ106" s="248"/>
      <c r="DXA106" s="253"/>
      <c r="DXB106" s="228"/>
      <c r="DXC106" s="229"/>
      <c r="DXD106" s="99"/>
      <c r="DXE106" s="254"/>
      <c r="DXF106" s="235"/>
      <c r="DXG106" s="231"/>
      <c r="DXH106" s="231"/>
      <c r="DXI106" s="235"/>
      <c r="DXJ106" s="6"/>
      <c r="DXK106" s="6"/>
      <c r="DXL106" s="6"/>
      <c r="DXM106" s="246"/>
      <c r="DXN106" s="251"/>
      <c r="DXO106" s="257"/>
      <c r="DXP106" s="235"/>
      <c r="DXQ106" s="235"/>
      <c r="DXR106" s="235"/>
      <c r="DXS106" s="99"/>
      <c r="DXT106" s="235"/>
      <c r="DXU106" s="235"/>
      <c r="DXV106" s="235"/>
      <c r="DXW106" s="226"/>
      <c r="DXX106" s="248"/>
      <c r="DXY106" s="253"/>
      <c r="DXZ106" s="228"/>
      <c r="DYA106" s="229"/>
      <c r="DYB106" s="99"/>
      <c r="DYC106" s="254"/>
      <c r="DYD106" s="235"/>
      <c r="DYE106" s="231"/>
      <c r="DYF106" s="231"/>
      <c r="DYG106" s="235"/>
      <c r="DYH106" s="6"/>
      <c r="DYI106" s="6"/>
      <c r="DYJ106" s="6"/>
      <c r="DYK106" s="246"/>
      <c r="DYL106" s="251"/>
      <c r="DYM106" s="257"/>
      <c r="DYN106" s="235"/>
      <c r="DYO106" s="235"/>
      <c r="DYP106" s="235"/>
      <c r="DYQ106" s="99"/>
      <c r="DYR106" s="235"/>
      <c r="DYS106" s="235"/>
      <c r="DYT106" s="235"/>
      <c r="DYU106" s="226"/>
      <c r="DYV106" s="248"/>
      <c r="DYW106" s="253"/>
      <c r="DYX106" s="228"/>
      <c r="DYY106" s="229"/>
      <c r="DYZ106" s="99"/>
      <c r="DZA106" s="254"/>
      <c r="DZB106" s="235"/>
      <c r="DZC106" s="231"/>
      <c r="DZD106" s="231"/>
      <c r="DZE106" s="235"/>
      <c r="DZF106" s="6"/>
      <c r="DZG106" s="6"/>
      <c r="DZH106" s="6"/>
      <c r="DZI106" s="246"/>
      <c r="DZJ106" s="251"/>
      <c r="DZK106" s="257"/>
      <c r="DZL106" s="235"/>
      <c r="DZM106" s="235"/>
      <c r="DZN106" s="235"/>
      <c r="DZO106" s="99"/>
      <c r="DZP106" s="235"/>
      <c r="DZQ106" s="235"/>
      <c r="DZR106" s="235"/>
      <c r="DZS106" s="226"/>
      <c r="DZT106" s="248"/>
      <c r="DZU106" s="253"/>
      <c r="DZV106" s="228"/>
      <c r="DZW106" s="229"/>
      <c r="DZX106" s="99"/>
      <c r="DZY106" s="254"/>
      <c r="DZZ106" s="235"/>
      <c r="EAA106" s="231"/>
      <c r="EAB106" s="231"/>
      <c r="EAC106" s="235"/>
      <c r="EAD106" s="6"/>
      <c r="EAE106" s="6"/>
      <c r="EAF106" s="6"/>
      <c r="EAG106" s="246"/>
      <c r="EAH106" s="251"/>
      <c r="EAI106" s="257"/>
      <c r="EAJ106" s="235"/>
      <c r="EAK106" s="235"/>
      <c r="EAL106" s="235"/>
      <c r="EAM106" s="99"/>
      <c r="EAN106" s="235"/>
      <c r="EAO106" s="235"/>
      <c r="EAP106" s="235"/>
      <c r="EAQ106" s="226"/>
      <c r="EAR106" s="248"/>
      <c r="EAS106" s="253"/>
      <c r="EAT106" s="228"/>
      <c r="EAU106" s="229"/>
      <c r="EAV106" s="99"/>
      <c r="EAW106" s="254"/>
      <c r="EAX106" s="235"/>
      <c r="EAY106" s="231"/>
      <c r="EAZ106" s="231"/>
      <c r="EBA106" s="235"/>
      <c r="EBB106" s="6"/>
      <c r="EBC106" s="6"/>
      <c r="EBD106" s="6"/>
      <c r="EBE106" s="246"/>
      <c r="EBF106" s="251"/>
      <c r="EBG106" s="257"/>
      <c r="EBH106" s="235"/>
      <c r="EBI106" s="235"/>
      <c r="EBJ106" s="235"/>
      <c r="EBK106" s="99"/>
      <c r="EBL106" s="235"/>
      <c r="EBM106" s="235"/>
      <c r="EBN106" s="235"/>
      <c r="EBO106" s="226"/>
      <c r="EBP106" s="248"/>
      <c r="EBQ106" s="253"/>
      <c r="EBR106" s="228"/>
      <c r="EBS106" s="229"/>
      <c r="EBT106" s="99"/>
      <c r="EBU106" s="254"/>
      <c r="EBV106" s="235"/>
      <c r="EBW106" s="231"/>
      <c r="EBX106" s="231"/>
      <c r="EBY106" s="235"/>
      <c r="EBZ106" s="6"/>
      <c r="ECA106" s="6"/>
      <c r="ECB106" s="6"/>
      <c r="ECC106" s="246"/>
      <c r="ECD106" s="251"/>
      <c r="ECE106" s="257"/>
      <c r="ECF106" s="235"/>
      <c r="ECG106" s="235"/>
      <c r="ECH106" s="235"/>
      <c r="ECI106" s="99"/>
      <c r="ECJ106" s="235"/>
      <c r="ECK106" s="235"/>
      <c r="ECL106" s="235"/>
      <c r="ECM106" s="226"/>
      <c r="ECN106" s="248"/>
      <c r="ECO106" s="253"/>
      <c r="ECP106" s="228"/>
      <c r="ECQ106" s="229"/>
      <c r="ECR106" s="99"/>
      <c r="ECS106" s="254"/>
      <c r="ECT106" s="235"/>
      <c r="ECU106" s="231"/>
      <c r="ECV106" s="231"/>
      <c r="ECW106" s="235"/>
      <c r="ECX106" s="6"/>
      <c r="ECY106" s="6"/>
      <c r="ECZ106" s="6"/>
      <c r="EDA106" s="246"/>
      <c r="EDB106" s="251"/>
      <c r="EDC106" s="257"/>
      <c r="EDD106" s="235"/>
      <c r="EDE106" s="235"/>
      <c r="EDF106" s="235"/>
      <c r="EDG106" s="99"/>
      <c r="EDH106" s="235"/>
      <c r="EDI106" s="235"/>
      <c r="EDJ106" s="235"/>
      <c r="EDK106" s="226"/>
      <c r="EDL106" s="248"/>
      <c r="EDM106" s="253"/>
      <c r="EDN106" s="228"/>
      <c r="EDO106" s="229"/>
      <c r="EDP106" s="99"/>
      <c r="EDQ106" s="254"/>
      <c r="EDR106" s="235"/>
      <c r="EDS106" s="231"/>
      <c r="EDT106" s="231"/>
      <c r="EDU106" s="235"/>
      <c r="EDV106" s="6"/>
      <c r="EDW106" s="6"/>
      <c r="EDX106" s="6"/>
      <c r="EDY106" s="246"/>
      <c r="EDZ106" s="251"/>
      <c r="EEA106" s="257"/>
      <c r="EEB106" s="235"/>
      <c r="EEC106" s="235"/>
      <c r="EED106" s="235"/>
      <c r="EEE106" s="99"/>
      <c r="EEF106" s="235"/>
      <c r="EEG106" s="235"/>
      <c r="EEH106" s="235"/>
      <c r="EEI106" s="226"/>
      <c r="EEJ106" s="248"/>
      <c r="EEK106" s="253"/>
      <c r="EEL106" s="228"/>
      <c r="EEM106" s="229"/>
      <c r="EEN106" s="99"/>
      <c r="EEO106" s="254"/>
      <c r="EEP106" s="235"/>
      <c r="EEQ106" s="231"/>
      <c r="EER106" s="231"/>
      <c r="EES106" s="235"/>
      <c r="EET106" s="6"/>
      <c r="EEU106" s="6"/>
      <c r="EEV106" s="6"/>
      <c r="EEW106" s="246"/>
      <c r="EEX106" s="251"/>
      <c r="EEY106" s="257"/>
      <c r="EEZ106" s="235"/>
      <c r="EFA106" s="235"/>
      <c r="EFB106" s="235"/>
      <c r="EFC106" s="99"/>
      <c r="EFD106" s="235"/>
      <c r="EFE106" s="235"/>
      <c r="EFF106" s="235"/>
      <c r="EFG106" s="226"/>
      <c r="EFH106" s="248"/>
      <c r="EFI106" s="253"/>
      <c r="EFJ106" s="228"/>
      <c r="EFK106" s="229"/>
      <c r="EFL106" s="99"/>
      <c r="EFM106" s="254"/>
      <c r="EFN106" s="235"/>
      <c r="EFO106" s="231"/>
      <c r="EFP106" s="231"/>
      <c r="EFQ106" s="235"/>
      <c r="EFR106" s="6"/>
      <c r="EFS106" s="6"/>
      <c r="EFT106" s="6"/>
      <c r="EFU106" s="246"/>
      <c r="EFV106" s="251"/>
      <c r="EFW106" s="257"/>
      <c r="EFX106" s="235"/>
      <c r="EFY106" s="235"/>
      <c r="EFZ106" s="235"/>
      <c r="EGA106" s="99"/>
      <c r="EGB106" s="235"/>
      <c r="EGC106" s="235"/>
      <c r="EGD106" s="235"/>
      <c r="EGE106" s="226"/>
      <c r="EGF106" s="248"/>
      <c r="EGG106" s="253"/>
      <c r="EGH106" s="228"/>
      <c r="EGI106" s="229"/>
      <c r="EGJ106" s="99"/>
      <c r="EGK106" s="254"/>
      <c r="EGL106" s="235"/>
      <c r="EGM106" s="231"/>
      <c r="EGN106" s="231"/>
      <c r="EGO106" s="235"/>
      <c r="EGP106" s="6"/>
      <c r="EGQ106" s="6"/>
      <c r="EGR106" s="6"/>
      <c r="EGS106" s="246"/>
      <c r="EGT106" s="251"/>
      <c r="EGU106" s="257"/>
      <c r="EGV106" s="235"/>
      <c r="EGW106" s="235"/>
      <c r="EGX106" s="235"/>
      <c r="EGY106" s="99"/>
      <c r="EGZ106" s="235"/>
      <c r="EHA106" s="235"/>
      <c r="EHB106" s="235"/>
      <c r="EHC106" s="226"/>
      <c r="EHD106" s="248"/>
      <c r="EHE106" s="253"/>
      <c r="EHF106" s="228"/>
      <c r="EHG106" s="229"/>
      <c r="EHH106" s="99"/>
      <c r="EHI106" s="254"/>
      <c r="EHJ106" s="235"/>
      <c r="EHK106" s="231"/>
      <c r="EHL106" s="231"/>
      <c r="EHM106" s="235"/>
      <c r="EHN106" s="6"/>
      <c r="EHO106" s="6"/>
      <c r="EHP106" s="6"/>
      <c r="EHQ106" s="246"/>
      <c r="EHR106" s="251"/>
      <c r="EHS106" s="257"/>
      <c r="EHT106" s="235"/>
      <c r="EHU106" s="235"/>
      <c r="EHV106" s="235"/>
      <c r="EHW106" s="99"/>
      <c r="EHX106" s="235"/>
      <c r="EHY106" s="235"/>
      <c r="EHZ106" s="235"/>
      <c r="EIA106" s="226"/>
      <c r="EIB106" s="248"/>
      <c r="EIC106" s="253"/>
      <c r="EID106" s="228"/>
      <c r="EIE106" s="229"/>
      <c r="EIF106" s="99"/>
      <c r="EIG106" s="254"/>
      <c r="EIH106" s="235"/>
      <c r="EII106" s="231"/>
      <c r="EIJ106" s="231"/>
      <c r="EIK106" s="235"/>
      <c r="EIL106" s="6"/>
      <c r="EIM106" s="6"/>
      <c r="EIN106" s="6"/>
      <c r="EIO106" s="246"/>
      <c r="EIP106" s="251"/>
      <c r="EIQ106" s="257"/>
      <c r="EIR106" s="235"/>
      <c r="EIS106" s="235"/>
      <c r="EIT106" s="235"/>
      <c r="EIU106" s="99"/>
      <c r="EIV106" s="235"/>
      <c r="EIW106" s="235"/>
      <c r="EIX106" s="235"/>
      <c r="EIY106" s="226"/>
      <c r="EIZ106" s="248"/>
      <c r="EJA106" s="253"/>
      <c r="EJB106" s="228"/>
      <c r="EJC106" s="229"/>
      <c r="EJD106" s="99"/>
      <c r="EJE106" s="254"/>
      <c r="EJF106" s="235"/>
      <c r="EJG106" s="231"/>
      <c r="EJH106" s="231"/>
      <c r="EJI106" s="235"/>
      <c r="EJJ106" s="6"/>
      <c r="EJK106" s="6"/>
      <c r="EJL106" s="6"/>
      <c r="EJM106" s="246"/>
      <c r="EJN106" s="251"/>
      <c r="EJO106" s="257"/>
      <c r="EJP106" s="235"/>
      <c r="EJQ106" s="235"/>
      <c r="EJR106" s="235"/>
      <c r="EJS106" s="99"/>
      <c r="EJT106" s="235"/>
      <c r="EJU106" s="235"/>
      <c r="EJV106" s="235"/>
      <c r="EJW106" s="226"/>
      <c r="EJX106" s="248"/>
      <c r="EJY106" s="253"/>
      <c r="EJZ106" s="228"/>
      <c r="EKA106" s="229"/>
      <c r="EKB106" s="99"/>
      <c r="EKC106" s="254"/>
      <c r="EKD106" s="235"/>
      <c r="EKE106" s="231"/>
      <c r="EKF106" s="231"/>
      <c r="EKG106" s="235"/>
      <c r="EKH106" s="6"/>
      <c r="EKI106" s="6"/>
      <c r="EKJ106" s="6"/>
      <c r="EKK106" s="246"/>
      <c r="EKL106" s="251"/>
      <c r="EKM106" s="257"/>
      <c r="EKN106" s="235"/>
      <c r="EKO106" s="235"/>
      <c r="EKP106" s="235"/>
      <c r="EKQ106" s="99"/>
      <c r="EKR106" s="235"/>
      <c r="EKS106" s="235"/>
      <c r="EKT106" s="235"/>
      <c r="EKU106" s="226"/>
      <c r="EKV106" s="248"/>
      <c r="EKW106" s="253"/>
      <c r="EKX106" s="228"/>
      <c r="EKY106" s="229"/>
      <c r="EKZ106" s="99"/>
      <c r="ELA106" s="254"/>
      <c r="ELB106" s="235"/>
      <c r="ELC106" s="231"/>
      <c r="ELD106" s="231"/>
      <c r="ELE106" s="235"/>
      <c r="ELF106" s="6"/>
      <c r="ELG106" s="6"/>
      <c r="ELH106" s="6"/>
      <c r="ELI106" s="246"/>
      <c r="ELJ106" s="251"/>
      <c r="ELK106" s="257"/>
      <c r="ELL106" s="235"/>
      <c r="ELM106" s="235"/>
      <c r="ELN106" s="235"/>
      <c r="ELO106" s="99"/>
      <c r="ELP106" s="235"/>
      <c r="ELQ106" s="235"/>
      <c r="ELR106" s="235"/>
      <c r="ELS106" s="226"/>
      <c r="ELT106" s="248"/>
      <c r="ELU106" s="253"/>
      <c r="ELV106" s="228"/>
      <c r="ELW106" s="229"/>
      <c r="ELX106" s="99"/>
      <c r="ELY106" s="254"/>
      <c r="ELZ106" s="235"/>
      <c r="EMA106" s="231"/>
      <c r="EMB106" s="231"/>
      <c r="EMC106" s="235"/>
      <c r="EMD106" s="6"/>
      <c r="EME106" s="6"/>
      <c r="EMF106" s="6"/>
      <c r="EMG106" s="246"/>
      <c r="EMH106" s="251"/>
      <c r="EMI106" s="257"/>
      <c r="EMJ106" s="235"/>
      <c r="EMK106" s="235"/>
      <c r="EML106" s="235"/>
      <c r="EMM106" s="99"/>
      <c r="EMN106" s="235"/>
      <c r="EMO106" s="235"/>
      <c r="EMP106" s="235"/>
      <c r="EMQ106" s="226"/>
      <c r="EMR106" s="248"/>
      <c r="EMS106" s="253"/>
      <c r="EMT106" s="228"/>
      <c r="EMU106" s="229"/>
      <c r="EMV106" s="99"/>
      <c r="EMW106" s="254"/>
      <c r="EMX106" s="235"/>
      <c r="EMY106" s="231"/>
      <c r="EMZ106" s="231"/>
      <c r="ENA106" s="235"/>
      <c r="ENB106" s="6"/>
      <c r="ENC106" s="6"/>
      <c r="END106" s="6"/>
      <c r="ENE106" s="246"/>
      <c r="ENF106" s="251"/>
      <c r="ENG106" s="257"/>
      <c r="ENH106" s="235"/>
      <c r="ENI106" s="235"/>
      <c r="ENJ106" s="235"/>
      <c r="ENK106" s="99"/>
      <c r="ENL106" s="235"/>
      <c r="ENM106" s="235"/>
      <c r="ENN106" s="235"/>
      <c r="ENO106" s="226"/>
      <c r="ENP106" s="248"/>
      <c r="ENQ106" s="253"/>
      <c r="ENR106" s="228"/>
      <c r="ENS106" s="229"/>
      <c r="ENT106" s="99"/>
      <c r="ENU106" s="254"/>
      <c r="ENV106" s="235"/>
      <c r="ENW106" s="231"/>
      <c r="ENX106" s="231"/>
      <c r="ENY106" s="235"/>
      <c r="ENZ106" s="6"/>
      <c r="EOA106" s="6"/>
      <c r="EOB106" s="6"/>
      <c r="EOC106" s="246"/>
      <c r="EOD106" s="251"/>
      <c r="EOE106" s="257"/>
      <c r="EOF106" s="235"/>
      <c r="EOG106" s="235"/>
      <c r="EOH106" s="235"/>
      <c r="EOI106" s="99"/>
      <c r="EOJ106" s="235"/>
      <c r="EOK106" s="235"/>
      <c r="EOL106" s="235"/>
      <c r="EOM106" s="226"/>
      <c r="EON106" s="248"/>
      <c r="EOO106" s="253"/>
      <c r="EOP106" s="228"/>
      <c r="EOQ106" s="229"/>
      <c r="EOR106" s="99"/>
      <c r="EOS106" s="254"/>
      <c r="EOT106" s="235"/>
      <c r="EOU106" s="231"/>
      <c r="EOV106" s="231"/>
      <c r="EOW106" s="235"/>
      <c r="EOX106" s="6"/>
      <c r="EOY106" s="6"/>
      <c r="EOZ106" s="6"/>
      <c r="EPA106" s="246"/>
      <c r="EPB106" s="251"/>
      <c r="EPC106" s="257"/>
      <c r="EPD106" s="235"/>
      <c r="EPE106" s="235"/>
      <c r="EPF106" s="235"/>
      <c r="EPG106" s="99"/>
      <c r="EPH106" s="235"/>
      <c r="EPI106" s="235"/>
      <c r="EPJ106" s="235"/>
      <c r="EPK106" s="226"/>
      <c r="EPL106" s="248"/>
      <c r="EPM106" s="253"/>
      <c r="EPN106" s="228"/>
      <c r="EPO106" s="229"/>
      <c r="EPP106" s="99"/>
      <c r="EPQ106" s="254"/>
      <c r="EPR106" s="235"/>
      <c r="EPS106" s="231"/>
      <c r="EPT106" s="231"/>
      <c r="EPU106" s="235"/>
      <c r="EPV106" s="6"/>
      <c r="EPW106" s="6"/>
      <c r="EPX106" s="6"/>
      <c r="EPY106" s="246"/>
      <c r="EPZ106" s="251"/>
      <c r="EQA106" s="257"/>
      <c r="EQB106" s="235"/>
      <c r="EQC106" s="235"/>
      <c r="EQD106" s="235"/>
      <c r="EQE106" s="99"/>
      <c r="EQF106" s="235"/>
      <c r="EQG106" s="235"/>
      <c r="EQH106" s="235"/>
      <c r="EQI106" s="226"/>
      <c r="EQJ106" s="248"/>
      <c r="EQK106" s="253"/>
      <c r="EQL106" s="228"/>
      <c r="EQM106" s="229"/>
      <c r="EQN106" s="99"/>
      <c r="EQO106" s="254"/>
      <c r="EQP106" s="235"/>
      <c r="EQQ106" s="231"/>
      <c r="EQR106" s="231"/>
      <c r="EQS106" s="235"/>
      <c r="EQT106" s="6"/>
      <c r="EQU106" s="6"/>
      <c r="EQV106" s="6"/>
      <c r="EQW106" s="246"/>
      <c r="EQX106" s="251"/>
      <c r="EQY106" s="257"/>
      <c r="EQZ106" s="235"/>
      <c r="ERA106" s="235"/>
      <c r="ERB106" s="235"/>
      <c r="ERC106" s="99"/>
      <c r="ERD106" s="235"/>
      <c r="ERE106" s="235"/>
      <c r="ERF106" s="235"/>
      <c r="ERG106" s="226"/>
      <c r="ERH106" s="248"/>
      <c r="ERI106" s="253"/>
      <c r="ERJ106" s="228"/>
      <c r="ERK106" s="229"/>
      <c r="ERL106" s="99"/>
      <c r="ERM106" s="254"/>
      <c r="ERN106" s="235"/>
      <c r="ERO106" s="231"/>
      <c r="ERP106" s="231"/>
      <c r="ERQ106" s="235"/>
      <c r="ERR106" s="6"/>
      <c r="ERS106" s="6"/>
      <c r="ERT106" s="6"/>
      <c r="ERU106" s="246"/>
      <c r="ERV106" s="251"/>
      <c r="ERW106" s="257"/>
      <c r="ERX106" s="235"/>
      <c r="ERY106" s="235"/>
      <c r="ERZ106" s="235"/>
      <c r="ESA106" s="99"/>
      <c r="ESB106" s="235"/>
      <c r="ESC106" s="235"/>
      <c r="ESD106" s="235"/>
      <c r="ESE106" s="226"/>
      <c r="ESF106" s="248"/>
      <c r="ESG106" s="253"/>
      <c r="ESH106" s="228"/>
      <c r="ESI106" s="229"/>
      <c r="ESJ106" s="99"/>
      <c r="ESK106" s="254"/>
      <c r="ESL106" s="235"/>
      <c r="ESM106" s="231"/>
      <c r="ESN106" s="231"/>
      <c r="ESO106" s="235"/>
      <c r="ESP106" s="6"/>
      <c r="ESQ106" s="6"/>
      <c r="ESR106" s="6"/>
      <c r="ESS106" s="246"/>
      <c r="EST106" s="251"/>
      <c r="ESU106" s="257"/>
      <c r="ESV106" s="235"/>
      <c r="ESW106" s="235"/>
      <c r="ESX106" s="235"/>
      <c r="ESY106" s="99"/>
      <c r="ESZ106" s="235"/>
      <c r="ETA106" s="235"/>
      <c r="ETB106" s="235"/>
      <c r="ETC106" s="226"/>
      <c r="ETD106" s="248"/>
      <c r="ETE106" s="253"/>
      <c r="ETF106" s="228"/>
      <c r="ETG106" s="229"/>
      <c r="ETH106" s="99"/>
      <c r="ETI106" s="254"/>
      <c r="ETJ106" s="235"/>
      <c r="ETK106" s="231"/>
      <c r="ETL106" s="231"/>
      <c r="ETM106" s="235"/>
      <c r="ETN106" s="6"/>
      <c r="ETO106" s="6"/>
      <c r="ETP106" s="6"/>
      <c r="ETQ106" s="246"/>
      <c r="ETR106" s="251"/>
      <c r="ETS106" s="257"/>
      <c r="ETT106" s="235"/>
      <c r="ETU106" s="235"/>
      <c r="ETV106" s="235"/>
      <c r="ETW106" s="99"/>
      <c r="ETX106" s="235"/>
      <c r="ETY106" s="235"/>
      <c r="ETZ106" s="235"/>
      <c r="EUA106" s="226"/>
      <c r="EUB106" s="248"/>
      <c r="EUC106" s="253"/>
      <c r="EUD106" s="228"/>
      <c r="EUE106" s="229"/>
      <c r="EUF106" s="99"/>
      <c r="EUG106" s="254"/>
      <c r="EUH106" s="235"/>
      <c r="EUI106" s="231"/>
      <c r="EUJ106" s="231"/>
      <c r="EUK106" s="235"/>
      <c r="EUL106" s="6"/>
      <c r="EUM106" s="6"/>
      <c r="EUN106" s="6"/>
      <c r="EUO106" s="246"/>
      <c r="EUP106" s="251"/>
      <c r="EUQ106" s="257"/>
      <c r="EUR106" s="235"/>
      <c r="EUS106" s="235"/>
      <c r="EUT106" s="235"/>
      <c r="EUU106" s="99"/>
      <c r="EUV106" s="235"/>
      <c r="EUW106" s="235"/>
      <c r="EUX106" s="235"/>
      <c r="EUY106" s="226"/>
      <c r="EUZ106" s="248"/>
      <c r="EVA106" s="253"/>
      <c r="EVB106" s="228"/>
      <c r="EVC106" s="229"/>
      <c r="EVD106" s="99"/>
      <c r="EVE106" s="254"/>
      <c r="EVF106" s="235"/>
      <c r="EVG106" s="231"/>
      <c r="EVH106" s="231"/>
      <c r="EVI106" s="235"/>
      <c r="EVJ106" s="6"/>
      <c r="EVK106" s="6"/>
      <c r="EVL106" s="6"/>
      <c r="EVM106" s="246"/>
      <c r="EVN106" s="251"/>
      <c r="EVO106" s="257"/>
      <c r="EVP106" s="235"/>
      <c r="EVQ106" s="235"/>
      <c r="EVR106" s="235"/>
      <c r="EVS106" s="99"/>
      <c r="EVT106" s="235"/>
      <c r="EVU106" s="235"/>
      <c r="EVV106" s="235"/>
      <c r="EVW106" s="226"/>
      <c r="EVX106" s="248"/>
      <c r="EVY106" s="253"/>
      <c r="EVZ106" s="228"/>
      <c r="EWA106" s="229"/>
      <c r="EWB106" s="99"/>
      <c r="EWC106" s="254"/>
      <c r="EWD106" s="235"/>
      <c r="EWE106" s="231"/>
      <c r="EWF106" s="231"/>
      <c r="EWG106" s="235"/>
      <c r="EWH106" s="6"/>
      <c r="EWI106" s="6"/>
      <c r="EWJ106" s="6"/>
      <c r="EWK106" s="246"/>
      <c r="EWL106" s="251"/>
      <c r="EWM106" s="257"/>
      <c r="EWN106" s="235"/>
      <c r="EWO106" s="235"/>
      <c r="EWP106" s="235"/>
      <c r="EWQ106" s="99"/>
      <c r="EWR106" s="235"/>
      <c r="EWS106" s="235"/>
      <c r="EWT106" s="235"/>
      <c r="EWU106" s="226"/>
      <c r="EWV106" s="248"/>
      <c r="EWW106" s="253"/>
      <c r="EWX106" s="228"/>
      <c r="EWY106" s="229"/>
      <c r="EWZ106" s="99"/>
      <c r="EXA106" s="254"/>
      <c r="EXB106" s="235"/>
      <c r="EXC106" s="231"/>
      <c r="EXD106" s="231"/>
      <c r="EXE106" s="235"/>
      <c r="EXF106" s="6"/>
      <c r="EXG106" s="6"/>
      <c r="EXH106" s="6"/>
      <c r="EXI106" s="246"/>
      <c r="EXJ106" s="251"/>
      <c r="EXK106" s="257"/>
      <c r="EXL106" s="235"/>
      <c r="EXM106" s="235"/>
      <c r="EXN106" s="235"/>
      <c r="EXO106" s="99"/>
      <c r="EXP106" s="235"/>
      <c r="EXQ106" s="235"/>
      <c r="EXR106" s="235"/>
      <c r="EXS106" s="226"/>
      <c r="EXT106" s="248"/>
      <c r="EXU106" s="253"/>
      <c r="EXV106" s="228"/>
      <c r="EXW106" s="229"/>
      <c r="EXX106" s="99"/>
      <c r="EXY106" s="254"/>
      <c r="EXZ106" s="235"/>
      <c r="EYA106" s="231"/>
      <c r="EYB106" s="231"/>
      <c r="EYC106" s="235"/>
      <c r="EYD106" s="6"/>
      <c r="EYE106" s="6"/>
      <c r="EYF106" s="6"/>
      <c r="EYG106" s="246"/>
      <c r="EYH106" s="251"/>
      <c r="EYI106" s="257"/>
      <c r="EYJ106" s="235"/>
      <c r="EYK106" s="235"/>
      <c r="EYL106" s="235"/>
      <c r="EYM106" s="99"/>
      <c r="EYN106" s="235"/>
      <c r="EYO106" s="235"/>
      <c r="EYP106" s="235"/>
      <c r="EYQ106" s="226"/>
      <c r="EYR106" s="248"/>
      <c r="EYS106" s="253"/>
      <c r="EYT106" s="228"/>
      <c r="EYU106" s="229"/>
      <c r="EYV106" s="99"/>
      <c r="EYW106" s="254"/>
      <c r="EYX106" s="235"/>
      <c r="EYY106" s="231"/>
      <c r="EYZ106" s="231"/>
      <c r="EZA106" s="235"/>
      <c r="EZB106" s="6"/>
      <c r="EZC106" s="6"/>
      <c r="EZD106" s="6"/>
      <c r="EZE106" s="246"/>
      <c r="EZF106" s="251"/>
      <c r="EZG106" s="257"/>
      <c r="EZH106" s="235"/>
      <c r="EZI106" s="235"/>
      <c r="EZJ106" s="235"/>
      <c r="EZK106" s="99"/>
      <c r="EZL106" s="235"/>
      <c r="EZM106" s="235"/>
      <c r="EZN106" s="235"/>
      <c r="EZO106" s="226"/>
      <c r="EZP106" s="248"/>
      <c r="EZQ106" s="253"/>
      <c r="EZR106" s="228"/>
      <c r="EZS106" s="229"/>
      <c r="EZT106" s="99"/>
      <c r="EZU106" s="254"/>
      <c r="EZV106" s="235"/>
      <c r="EZW106" s="231"/>
      <c r="EZX106" s="231"/>
      <c r="EZY106" s="235"/>
      <c r="EZZ106" s="6"/>
      <c r="FAA106" s="6"/>
      <c r="FAB106" s="6"/>
      <c r="FAC106" s="246"/>
      <c r="FAD106" s="251"/>
      <c r="FAE106" s="257"/>
      <c r="FAF106" s="235"/>
      <c r="FAG106" s="235"/>
      <c r="FAH106" s="235"/>
      <c r="FAI106" s="99"/>
      <c r="FAJ106" s="235"/>
      <c r="FAK106" s="235"/>
      <c r="FAL106" s="235"/>
      <c r="FAM106" s="226"/>
      <c r="FAN106" s="248"/>
      <c r="FAO106" s="253"/>
      <c r="FAP106" s="228"/>
      <c r="FAQ106" s="229"/>
      <c r="FAR106" s="99"/>
      <c r="FAS106" s="254"/>
      <c r="FAT106" s="235"/>
      <c r="FAU106" s="231"/>
      <c r="FAV106" s="231"/>
      <c r="FAW106" s="235"/>
      <c r="FAX106" s="6"/>
      <c r="FAY106" s="6"/>
      <c r="FAZ106" s="6"/>
      <c r="FBA106" s="246"/>
      <c r="FBB106" s="251"/>
      <c r="FBC106" s="257"/>
      <c r="FBD106" s="235"/>
      <c r="FBE106" s="235"/>
      <c r="FBF106" s="235"/>
      <c r="FBG106" s="99"/>
      <c r="FBH106" s="235"/>
      <c r="FBI106" s="235"/>
      <c r="FBJ106" s="235"/>
      <c r="FBK106" s="226"/>
      <c r="FBL106" s="248"/>
      <c r="FBM106" s="253"/>
      <c r="FBN106" s="228"/>
      <c r="FBO106" s="229"/>
      <c r="FBP106" s="99"/>
      <c r="FBQ106" s="254"/>
      <c r="FBR106" s="235"/>
      <c r="FBS106" s="231"/>
      <c r="FBT106" s="231"/>
      <c r="FBU106" s="235"/>
      <c r="FBV106" s="6"/>
      <c r="FBW106" s="6"/>
      <c r="FBX106" s="6"/>
      <c r="FBY106" s="246"/>
      <c r="FBZ106" s="251"/>
      <c r="FCA106" s="257"/>
      <c r="FCB106" s="235"/>
      <c r="FCC106" s="235"/>
      <c r="FCD106" s="235"/>
      <c r="FCE106" s="99"/>
      <c r="FCF106" s="235"/>
      <c r="FCG106" s="235"/>
      <c r="FCH106" s="235"/>
      <c r="FCI106" s="226"/>
      <c r="FCJ106" s="248"/>
      <c r="FCK106" s="253"/>
      <c r="FCL106" s="228"/>
      <c r="FCM106" s="229"/>
      <c r="FCN106" s="99"/>
      <c r="FCO106" s="254"/>
      <c r="FCP106" s="235"/>
      <c r="FCQ106" s="231"/>
      <c r="FCR106" s="231"/>
      <c r="FCS106" s="235"/>
      <c r="FCT106" s="6"/>
      <c r="FCU106" s="6"/>
      <c r="FCV106" s="6"/>
      <c r="FCW106" s="246"/>
      <c r="FCX106" s="251"/>
      <c r="FCY106" s="257"/>
      <c r="FCZ106" s="235"/>
      <c r="FDA106" s="235"/>
      <c r="FDB106" s="235"/>
      <c r="FDC106" s="99"/>
      <c r="FDD106" s="235"/>
      <c r="FDE106" s="235"/>
      <c r="FDF106" s="235"/>
      <c r="FDG106" s="226"/>
      <c r="FDH106" s="248"/>
      <c r="FDI106" s="253"/>
      <c r="FDJ106" s="228"/>
      <c r="FDK106" s="229"/>
      <c r="FDL106" s="99"/>
      <c r="FDM106" s="254"/>
      <c r="FDN106" s="235"/>
      <c r="FDO106" s="231"/>
      <c r="FDP106" s="231"/>
      <c r="FDQ106" s="235"/>
      <c r="FDR106" s="6"/>
      <c r="FDS106" s="6"/>
      <c r="FDT106" s="6"/>
      <c r="FDU106" s="246"/>
      <c r="FDV106" s="251"/>
      <c r="FDW106" s="257"/>
      <c r="FDX106" s="235"/>
      <c r="FDY106" s="235"/>
      <c r="FDZ106" s="235"/>
      <c r="FEA106" s="99"/>
      <c r="FEB106" s="235"/>
      <c r="FEC106" s="235"/>
      <c r="FED106" s="235"/>
      <c r="FEE106" s="226"/>
      <c r="FEF106" s="248"/>
      <c r="FEG106" s="253"/>
      <c r="FEH106" s="228"/>
      <c r="FEI106" s="229"/>
      <c r="FEJ106" s="99"/>
      <c r="FEK106" s="254"/>
      <c r="FEL106" s="235"/>
      <c r="FEM106" s="231"/>
      <c r="FEN106" s="231"/>
      <c r="FEO106" s="235"/>
      <c r="FEP106" s="6"/>
      <c r="FEQ106" s="6"/>
      <c r="FER106" s="6"/>
      <c r="FES106" s="246"/>
      <c r="FET106" s="251"/>
      <c r="FEU106" s="257"/>
      <c r="FEV106" s="235"/>
      <c r="FEW106" s="235"/>
      <c r="FEX106" s="235"/>
      <c r="FEY106" s="99"/>
      <c r="FEZ106" s="235"/>
      <c r="FFA106" s="235"/>
      <c r="FFB106" s="235"/>
      <c r="FFC106" s="226"/>
      <c r="FFD106" s="248"/>
      <c r="FFE106" s="253"/>
      <c r="FFF106" s="228"/>
      <c r="FFG106" s="229"/>
      <c r="FFH106" s="99"/>
      <c r="FFI106" s="254"/>
      <c r="FFJ106" s="235"/>
      <c r="FFK106" s="231"/>
      <c r="FFL106" s="231"/>
      <c r="FFM106" s="235"/>
      <c r="FFN106" s="6"/>
      <c r="FFO106" s="6"/>
      <c r="FFP106" s="6"/>
      <c r="FFQ106" s="246"/>
      <c r="FFR106" s="251"/>
      <c r="FFS106" s="257"/>
      <c r="FFT106" s="235"/>
      <c r="FFU106" s="235"/>
      <c r="FFV106" s="235"/>
      <c r="FFW106" s="99"/>
      <c r="FFX106" s="235"/>
      <c r="FFY106" s="235"/>
      <c r="FFZ106" s="235"/>
      <c r="FGA106" s="226"/>
      <c r="FGB106" s="248"/>
      <c r="FGC106" s="253"/>
      <c r="FGD106" s="228"/>
      <c r="FGE106" s="229"/>
      <c r="FGF106" s="99"/>
      <c r="FGG106" s="254"/>
      <c r="FGH106" s="235"/>
      <c r="FGI106" s="231"/>
      <c r="FGJ106" s="231"/>
      <c r="FGK106" s="235"/>
      <c r="FGL106" s="6"/>
      <c r="FGM106" s="6"/>
      <c r="FGN106" s="6"/>
      <c r="FGO106" s="246"/>
      <c r="FGP106" s="251"/>
      <c r="FGQ106" s="257"/>
      <c r="FGR106" s="235"/>
      <c r="FGS106" s="235"/>
      <c r="FGT106" s="235"/>
      <c r="FGU106" s="99"/>
      <c r="FGV106" s="235"/>
      <c r="FGW106" s="235"/>
      <c r="FGX106" s="235"/>
      <c r="FGY106" s="226"/>
      <c r="FGZ106" s="248"/>
      <c r="FHA106" s="253"/>
      <c r="FHB106" s="228"/>
      <c r="FHC106" s="229"/>
      <c r="FHD106" s="99"/>
      <c r="FHE106" s="254"/>
      <c r="FHF106" s="235"/>
      <c r="FHG106" s="231"/>
      <c r="FHH106" s="231"/>
      <c r="FHI106" s="235"/>
      <c r="FHJ106" s="6"/>
      <c r="FHK106" s="6"/>
      <c r="FHL106" s="6"/>
      <c r="FHM106" s="246"/>
      <c r="FHN106" s="251"/>
      <c r="FHO106" s="257"/>
      <c r="FHP106" s="235"/>
      <c r="FHQ106" s="235"/>
      <c r="FHR106" s="235"/>
      <c r="FHS106" s="99"/>
      <c r="FHT106" s="235"/>
      <c r="FHU106" s="235"/>
      <c r="FHV106" s="235"/>
      <c r="FHW106" s="226"/>
      <c r="FHX106" s="248"/>
      <c r="FHY106" s="253"/>
      <c r="FHZ106" s="228"/>
      <c r="FIA106" s="229"/>
      <c r="FIB106" s="99"/>
      <c r="FIC106" s="254"/>
      <c r="FID106" s="235"/>
      <c r="FIE106" s="231"/>
      <c r="FIF106" s="231"/>
      <c r="FIG106" s="235"/>
      <c r="FIH106" s="6"/>
      <c r="FII106" s="6"/>
      <c r="FIJ106" s="6"/>
      <c r="FIK106" s="246"/>
      <c r="FIL106" s="251"/>
      <c r="FIM106" s="257"/>
      <c r="FIN106" s="235"/>
      <c r="FIO106" s="235"/>
      <c r="FIP106" s="235"/>
      <c r="FIQ106" s="99"/>
      <c r="FIR106" s="235"/>
      <c r="FIS106" s="235"/>
      <c r="FIT106" s="235"/>
      <c r="FIU106" s="226"/>
      <c r="FIV106" s="248"/>
      <c r="FIW106" s="253"/>
      <c r="FIX106" s="228"/>
      <c r="FIY106" s="229"/>
      <c r="FIZ106" s="99"/>
      <c r="FJA106" s="254"/>
      <c r="FJB106" s="235"/>
      <c r="FJC106" s="231"/>
      <c r="FJD106" s="231"/>
      <c r="FJE106" s="235"/>
      <c r="FJF106" s="6"/>
      <c r="FJG106" s="6"/>
      <c r="FJH106" s="6"/>
      <c r="FJI106" s="246"/>
      <c r="FJJ106" s="251"/>
      <c r="FJK106" s="257"/>
      <c r="FJL106" s="235"/>
      <c r="FJM106" s="235"/>
      <c r="FJN106" s="235"/>
      <c r="FJO106" s="99"/>
      <c r="FJP106" s="235"/>
      <c r="FJQ106" s="235"/>
      <c r="FJR106" s="235"/>
      <c r="FJS106" s="226"/>
      <c r="FJT106" s="248"/>
      <c r="FJU106" s="253"/>
      <c r="FJV106" s="228"/>
      <c r="FJW106" s="229"/>
      <c r="FJX106" s="99"/>
      <c r="FJY106" s="254"/>
      <c r="FJZ106" s="235"/>
      <c r="FKA106" s="231"/>
      <c r="FKB106" s="231"/>
      <c r="FKC106" s="235"/>
      <c r="FKD106" s="6"/>
      <c r="FKE106" s="6"/>
      <c r="FKF106" s="6"/>
      <c r="FKG106" s="246"/>
      <c r="FKH106" s="251"/>
      <c r="FKI106" s="257"/>
      <c r="FKJ106" s="235"/>
      <c r="FKK106" s="235"/>
      <c r="FKL106" s="235"/>
      <c r="FKM106" s="99"/>
      <c r="FKN106" s="235"/>
      <c r="FKO106" s="235"/>
      <c r="FKP106" s="235"/>
      <c r="FKQ106" s="226"/>
      <c r="FKR106" s="248"/>
      <c r="FKS106" s="253"/>
      <c r="FKT106" s="228"/>
      <c r="FKU106" s="229"/>
      <c r="FKV106" s="99"/>
      <c r="FKW106" s="254"/>
      <c r="FKX106" s="235"/>
      <c r="FKY106" s="231"/>
      <c r="FKZ106" s="231"/>
      <c r="FLA106" s="235"/>
      <c r="FLB106" s="6"/>
      <c r="FLC106" s="6"/>
      <c r="FLD106" s="6"/>
      <c r="FLE106" s="246"/>
      <c r="FLF106" s="251"/>
      <c r="FLG106" s="257"/>
      <c r="FLH106" s="235"/>
      <c r="FLI106" s="235"/>
      <c r="FLJ106" s="235"/>
      <c r="FLK106" s="99"/>
      <c r="FLL106" s="235"/>
      <c r="FLM106" s="235"/>
      <c r="FLN106" s="235"/>
      <c r="FLO106" s="226"/>
      <c r="FLP106" s="248"/>
      <c r="FLQ106" s="253"/>
      <c r="FLR106" s="228"/>
      <c r="FLS106" s="229"/>
      <c r="FLT106" s="99"/>
      <c r="FLU106" s="254"/>
      <c r="FLV106" s="235"/>
      <c r="FLW106" s="231"/>
      <c r="FLX106" s="231"/>
      <c r="FLY106" s="235"/>
      <c r="FLZ106" s="6"/>
      <c r="FMA106" s="6"/>
      <c r="FMB106" s="6"/>
      <c r="FMC106" s="246"/>
      <c r="FMD106" s="251"/>
      <c r="FME106" s="257"/>
      <c r="FMF106" s="235"/>
      <c r="FMG106" s="235"/>
      <c r="FMH106" s="235"/>
      <c r="FMI106" s="99"/>
      <c r="FMJ106" s="235"/>
      <c r="FMK106" s="235"/>
      <c r="FML106" s="235"/>
      <c r="FMM106" s="226"/>
      <c r="FMN106" s="248"/>
      <c r="FMO106" s="253"/>
      <c r="FMP106" s="228"/>
      <c r="FMQ106" s="229"/>
      <c r="FMR106" s="99"/>
      <c r="FMS106" s="254"/>
      <c r="FMT106" s="235"/>
      <c r="FMU106" s="231"/>
      <c r="FMV106" s="231"/>
      <c r="FMW106" s="235"/>
      <c r="FMX106" s="6"/>
      <c r="FMY106" s="6"/>
      <c r="FMZ106" s="6"/>
      <c r="FNA106" s="246"/>
      <c r="FNB106" s="251"/>
      <c r="FNC106" s="257"/>
      <c r="FND106" s="235"/>
      <c r="FNE106" s="235"/>
      <c r="FNF106" s="235"/>
      <c r="FNG106" s="99"/>
      <c r="FNH106" s="235"/>
      <c r="FNI106" s="235"/>
      <c r="FNJ106" s="235"/>
      <c r="FNK106" s="226"/>
      <c r="FNL106" s="248"/>
      <c r="FNM106" s="253"/>
      <c r="FNN106" s="228"/>
      <c r="FNO106" s="229"/>
      <c r="FNP106" s="99"/>
      <c r="FNQ106" s="254"/>
      <c r="FNR106" s="235"/>
      <c r="FNS106" s="231"/>
      <c r="FNT106" s="231"/>
      <c r="FNU106" s="235"/>
      <c r="FNV106" s="6"/>
      <c r="FNW106" s="6"/>
      <c r="FNX106" s="6"/>
      <c r="FNY106" s="246"/>
      <c r="FNZ106" s="251"/>
      <c r="FOA106" s="257"/>
      <c r="FOB106" s="235"/>
      <c r="FOC106" s="235"/>
      <c r="FOD106" s="235"/>
      <c r="FOE106" s="99"/>
      <c r="FOF106" s="235"/>
      <c r="FOG106" s="235"/>
      <c r="FOH106" s="235"/>
      <c r="FOI106" s="226"/>
      <c r="FOJ106" s="248"/>
      <c r="FOK106" s="253"/>
      <c r="FOL106" s="228"/>
      <c r="FOM106" s="229"/>
      <c r="FON106" s="99"/>
      <c r="FOO106" s="254"/>
      <c r="FOP106" s="235"/>
      <c r="FOQ106" s="231"/>
      <c r="FOR106" s="231"/>
      <c r="FOS106" s="235"/>
      <c r="FOT106" s="6"/>
      <c r="FOU106" s="6"/>
      <c r="FOV106" s="6"/>
      <c r="FOW106" s="246"/>
      <c r="FOX106" s="251"/>
      <c r="FOY106" s="257"/>
      <c r="FOZ106" s="235"/>
      <c r="FPA106" s="235"/>
      <c r="FPB106" s="235"/>
      <c r="FPC106" s="99"/>
      <c r="FPD106" s="235"/>
      <c r="FPE106" s="235"/>
      <c r="FPF106" s="235"/>
      <c r="FPG106" s="226"/>
      <c r="FPH106" s="248"/>
      <c r="FPI106" s="253"/>
      <c r="FPJ106" s="228"/>
      <c r="FPK106" s="229"/>
      <c r="FPL106" s="99"/>
      <c r="FPM106" s="254"/>
      <c r="FPN106" s="235"/>
      <c r="FPO106" s="231"/>
      <c r="FPP106" s="231"/>
      <c r="FPQ106" s="235"/>
      <c r="FPR106" s="6"/>
      <c r="FPS106" s="6"/>
      <c r="FPT106" s="6"/>
      <c r="FPU106" s="246"/>
      <c r="FPV106" s="251"/>
      <c r="FPW106" s="257"/>
      <c r="FPX106" s="235"/>
      <c r="FPY106" s="235"/>
      <c r="FPZ106" s="235"/>
      <c r="FQA106" s="99"/>
      <c r="FQB106" s="235"/>
      <c r="FQC106" s="235"/>
      <c r="FQD106" s="235"/>
      <c r="FQE106" s="226"/>
      <c r="FQF106" s="248"/>
      <c r="FQG106" s="253"/>
      <c r="FQH106" s="228"/>
      <c r="FQI106" s="229"/>
      <c r="FQJ106" s="99"/>
      <c r="FQK106" s="254"/>
      <c r="FQL106" s="235"/>
      <c r="FQM106" s="231"/>
      <c r="FQN106" s="231"/>
      <c r="FQO106" s="235"/>
      <c r="FQP106" s="6"/>
      <c r="FQQ106" s="6"/>
      <c r="FQR106" s="6"/>
      <c r="FQS106" s="246"/>
      <c r="FQT106" s="251"/>
      <c r="FQU106" s="257"/>
      <c r="FQV106" s="235"/>
      <c r="FQW106" s="235"/>
      <c r="FQX106" s="235"/>
      <c r="FQY106" s="99"/>
      <c r="FQZ106" s="235"/>
      <c r="FRA106" s="235"/>
      <c r="FRB106" s="235"/>
      <c r="FRC106" s="226"/>
      <c r="FRD106" s="248"/>
      <c r="FRE106" s="253"/>
      <c r="FRF106" s="228"/>
      <c r="FRG106" s="229"/>
      <c r="FRH106" s="99"/>
      <c r="FRI106" s="254"/>
      <c r="FRJ106" s="235"/>
      <c r="FRK106" s="231"/>
      <c r="FRL106" s="231"/>
      <c r="FRM106" s="235"/>
      <c r="FRN106" s="6"/>
      <c r="FRO106" s="6"/>
      <c r="FRP106" s="6"/>
      <c r="FRQ106" s="246"/>
      <c r="FRR106" s="251"/>
      <c r="FRS106" s="257"/>
      <c r="FRT106" s="235"/>
      <c r="FRU106" s="235"/>
      <c r="FRV106" s="235"/>
      <c r="FRW106" s="99"/>
      <c r="FRX106" s="235"/>
      <c r="FRY106" s="235"/>
      <c r="FRZ106" s="235"/>
      <c r="FSA106" s="226"/>
      <c r="FSB106" s="248"/>
      <c r="FSC106" s="253"/>
      <c r="FSD106" s="228"/>
      <c r="FSE106" s="229"/>
      <c r="FSF106" s="99"/>
      <c r="FSG106" s="254"/>
      <c r="FSH106" s="235"/>
      <c r="FSI106" s="231"/>
      <c r="FSJ106" s="231"/>
      <c r="FSK106" s="235"/>
      <c r="FSL106" s="6"/>
      <c r="FSM106" s="6"/>
      <c r="FSN106" s="6"/>
      <c r="FSO106" s="246"/>
      <c r="FSP106" s="251"/>
      <c r="FSQ106" s="257"/>
      <c r="FSR106" s="235"/>
      <c r="FSS106" s="235"/>
      <c r="FST106" s="235"/>
      <c r="FSU106" s="99"/>
      <c r="FSV106" s="235"/>
      <c r="FSW106" s="235"/>
      <c r="FSX106" s="235"/>
      <c r="FSY106" s="226"/>
      <c r="FSZ106" s="248"/>
      <c r="FTA106" s="253"/>
      <c r="FTB106" s="228"/>
      <c r="FTC106" s="229"/>
      <c r="FTD106" s="99"/>
      <c r="FTE106" s="254"/>
      <c r="FTF106" s="235"/>
      <c r="FTG106" s="231"/>
      <c r="FTH106" s="231"/>
      <c r="FTI106" s="235"/>
      <c r="FTJ106" s="6"/>
      <c r="FTK106" s="6"/>
      <c r="FTL106" s="6"/>
      <c r="FTM106" s="246"/>
      <c r="FTN106" s="251"/>
      <c r="FTO106" s="257"/>
      <c r="FTP106" s="235"/>
      <c r="FTQ106" s="235"/>
      <c r="FTR106" s="235"/>
      <c r="FTS106" s="99"/>
      <c r="FTT106" s="235"/>
      <c r="FTU106" s="235"/>
      <c r="FTV106" s="235"/>
      <c r="FTW106" s="226"/>
      <c r="FTX106" s="248"/>
      <c r="FTY106" s="253"/>
      <c r="FTZ106" s="228"/>
      <c r="FUA106" s="229"/>
      <c r="FUB106" s="99"/>
      <c r="FUC106" s="254"/>
      <c r="FUD106" s="235"/>
      <c r="FUE106" s="231"/>
      <c r="FUF106" s="231"/>
      <c r="FUG106" s="235"/>
      <c r="FUH106" s="6"/>
      <c r="FUI106" s="6"/>
      <c r="FUJ106" s="6"/>
      <c r="FUK106" s="246"/>
      <c r="FUL106" s="251"/>
      <c r="FUM106" s="257"/>
      <c r="FUN106" s="235"/>
      <c r="FUO106" s="235"/>
      <c r="FUP106" s="235"/>
      <c r="FUQ106" s="99"/>
      <c r="FUR106" s="235"/>
      <c r="FUS106" s="235"/>
      <c r="FUT106" s="235"/>
      <c r="FUU106" s="226"/>
      <c r="FUV106" s="248"/>
      <c r="FUW106" s="253"/>
      <c r="FUX106" s="228"/>
      <c r="FUY106" s="229"/>
      <c r="FUZ106" s="99"/>
      <c r="FVA106" s="254"/>
      <c r="FVB106" s="235"/>
      <c r="FVC106" s="231"/>
      <c r="FVD106" s="231"/>
      <c r="FVE106" s="235"/>
      <c r="FVF106" s="6"/>
      <c r="FVG106" s="6"/>
      <c r="FVH106" s="6"/>
      <c r="FVI106" s="246"/>
      <c r="FVJ106" s="251"/>
      <c r="FVK106" s="257"/>
      <c r="FVL106" s="235"/>
      <c r="FVM106" s="235"/>
      <c r="FVN106" s="235"/>
      <c r="FVO106" s="99"/>
      <c r="FVP106" s="235"/>
      <c r="FVQ106" s="235"/>
      <c r="FVR106" s="235"/>
      <c r="FVS106" s="226"/>
      <c r="FVT106" s="248"/>
      <c r="FVU106" s="253"/>
      <c r="FVV106" s="228"/>
      <c r="FVW106" s="229"/>
      <c r="FVX106" s="99"/>
      <c r="FVY106" s="254"/>
      <c r="FVZ106" s="235"/>
      <c r="FWA106" s="231"/>
      <c r="FWB106" s="231"/>
      <c r="FWC106" s="235"/>
      <c r="FWD106" s="6"/>
      <c r="FWE106" s="6"/>
      <c r="FWF106" s="6"/>
      <c r="FWG106" s="246"/>
      <c r="FWH106" s="251"/>
      <c r="FWI106" s="257"/>
      <c r="FWJ106" s="235"/>
      <c r="FWK106" s="235"/>
      <c r="FWL106" s="235"/>
      <c r="FWM106" s="99"/>
      <c r="FWN106" s="235"/>
      <c r="FWO106" s="235"/>
      <c r="FWP106" s="235"/>
      <c r="FWQ106" s="226"/>
      <c r="FWR106" s="248"/>
      <c r="FWS106" s="253"/>
      <c r="FWT106" s="228"/>
      <c r="FWU106" s="229"/>
      <c r="FWV106" s="99"/>
      <c r="FWW106" s="254"/>
      <c r="FWX106" s="235"/>
      <c r="FWY106" s="231"/>
      <c r="FWZ106" s="231"/>
      <c r="FXA106" s="235"/>
      <c r="FXB106" s="6"/>
      <c r="FXC106" s="6"/>
      <c r="FXD106" s="6"/>
      <c r="FXE106" s="246"/>
      <c r="FXF106" s="251"/>
      <c r="FXG106" s="257"/>
      <c r="FXH106" s="235"/>
      <c r="FXI106" s="235"/>
      <c r="FXJ106" s="235"/>
      <c r="FXK106" s="99"/>
      <c r="FXL106" s="235"/>
      <c r="FXM106" s="235"/>
      <c r="FXN106" s="235"/>
      <c r="FXO106" s="226"/>
      <c r="FXP106" s="248"/>
      <c r="FXQ106" s="253"/>
      <c r="FXR106" s="228"/>
      <c r="FXS106" s="229"/>
      <c r="FXT106" s="99"/>
      <c r="FXU106" s="254"/>
      <c r="FXV106" s="235"/>
      <c r="FXW106" s="231"/>
      <c r="FXX106" s="231"/>
      <c r="FXY106" s="235"/>
      <c r="FXZ106" s="6"/>
      <c r="FYA106" s="6"/>
      <c r="FYB106" s="6"/>
      <c r="FYC106" s="246"/>
      <c r="FYD106" s="251"/>
      <c r="FYE106" s="257"/>
      <c r="FYF106" s="235"/>
      <c r="FYG106" s="235"/>
      <c r="FYH106" s="235"/>
      <c r="FYI106" s="99"/>
      <c r="FYJ106" s="235"/>
      <c r="FYK106" s="235"/>
      <c r="FYL106" s="235"/>
      <c r="FYM106" s="226"/>
      <c r="FYN106" s="248"/>
      <c r="FYO106" s="253"/>
      <c r="FYP106" s="228"/>
      <c r="FYQ106" s="229"/>
      <c r="FYR106" s="99"/>
      <c r="FYS106" s="254"/>
      <c r="FYT106" s="235"/>
      <c r="FYU106" s="231"/>
      <c r="FYV106" s="231"/>
      <c r="FYW106" s="235"/>
      <c r="FYX106" s="6"/>
      <c r="FYY106" s="6"/>
      <c r="FYZ106" s="6"/>
      <c r="FZA106" s="246"/>
      <c r="FZB106" s="251"/>
      <c r="FZC106" s="257"/>
      <c r="FZD106" s="235"/>
      <c r="FZE106" s="235"/>
      <c r="FZF106" s="235"/>
      <c r="FZG106" s="99"/>
      <c r="FZH106" s="235"/>
      <c r="FZI106" s="235"/>
      <c r="FZJ106" s="235"/>
      <c r="FZK106" s="226"/>
      <c r="FZL106" s="248"/>
      <c r="FZM106" s="253"/>
      <c r="FZN106" s="228"/>
      <c r="FZO106" s="229"/>
      <c r="FZP106" s="99"/>
      <c r="FZQ106" s="254"/>
      <c r="FZR106" s="235"/>
      <c r="FZS106" s="231"/>
      <c r="FZT106" s="231"/>
      <c r="FZU106" s="235"/>
      <c r="FZV106" s="6"/>
      <c r="FZW106" s="6"/>
      <c r="FZX106" s="6"/>
      <c r="FZY106" s="246"/>
      <c r="FZZ106" s="251"/>
      <c r="GAA106" s="257"/>
      <c r="GAB106" s="235"/>
      <c r="GAC106" s="235"/>
      <c r="GAD106" s="235"/>
      <c r="GAE106" s="99"/>
      <c r="GAF106" s="235"/>
      <c r="GAG106" s="235"/>
      <c r="GAH106" s="235"/>
      <c r="GAI106" s="226"/>
      <c r="GAJ106" s="248"/>
      <c r="GAK106" s="253"/>
      <c r="GAL106" s="228"/>
      <c r="GAM106" s="229"/>
      <c r="GAN106" s="99"/>
      <c r="GAO106" s="254"/>
      <c r="GAP106" s="235"/>
      <c r="GAQ106" s="231"/>
      <c r="GAR106" s="231"/>
      <c r="GAS106" s="235"/>
      <c r="GAT106" s="6"/>
      <c r="GAU106" s="6"/>
      <c r="GAV106" s="6"/>
      <c r="GAW106" s="246"/>
      <c r="GAX106" s="251"/>
      <c r="GAY106" s="257"/>
      <c r="GAZ106" s="235"/>
      <c r="GBA106" s="235"/>
      <c r="GBB106" s="235"/>
      <c r="GBC106" s="99"/>
      <c r="GBD106" s="235"/>
      <c r="GBE106" s="235"/>
      <c r="GBF106" s="235"/>
      <c r="GBG106" s="226"/>
      <c r="GBH106" s="248"/>
      <c r="GBI106" s="253"/>
      <c r="GBJ106" s="228"/>
      <c r="GBK106" s="229"/>
      <c r="GBL106" s="99"/>
      <c r="GBM106" s="254"/>
      <c r="GBN106" s="235"/>
      <c r="GBO106" s="231"/>
      <c r="GBP106" s="231"/>
      <c r="GBQ106" s="235"/>
      <c r="GBR106" s="6"/>
      <c r="GBS106" s="6"/>
      <c r="GBT106" s="6"/>
      <c r="GBU106" s="246"/>
      <c r="GBV106" s="251"/>
      <c r="GBW106" s="257"/>
      <c r="GBX106" s="235"/>
      <c r="GBY106" s="235"/>
      <c r="GBZ106" s="235"/>
      <c r="GCA106" s="99"/>
      <c r="GCB106" s="235"/>
      <c r="GCC106" s="235"/>
      <c r="GCD106" s="235"/>
      <c r="GCE106" s="226"/>
      <c r="GCF106" s="248"/>
      <c r="GCG106" s="253"/>
      <c r="GCH106" s="228"/>
      <c r="GCI106" s="229"/>
      <c r="GCJ106" s="99"/>
      <c r="GCK106" s="254"/>
      <c r="GCL106" s="235"/>
      <c r="GCM106" s="231"/>
      <c r="GCN106" s="231"/>
      <c r="GCO106" s="235"/>
      <c r="GCP106" s="6"/>
      <c r="GCQ106" s="6"/>
      <c r="GCR106" s="6"/>
      <c r="GCS106" s="246"/>
      <c r="GCT106" s="251"/>
      <c r="GCU106" s="257"/>
      <c r="GCV106" s="235"/>
      <c r="GCW106" s="235"/>
      <c r="GCX106" s="235"/>
      <c r="GCY106" s="99"/>
      <c r="GCZ106" s="235"/>
      <c r="GDA106" s="235"/>
      <c r="GDB106" s="235"/>
      <c r="GDC106" s="226"/>
      <c r="GDD106" s="248"/>
      <c r="GDE106" s="253"/>
      <c r="GDF106" s="228"/>
      <c r="GDG106" s="229"/>
      <c r="GDH106" s="99"/>
      <c r="GDI106" s="254"/>
      <c r="GDJ106" s="235"/>
      <c r="GDK106" s="231"/>
      <c r="GDL106" s="231"/>
      <c r="GDM106" s="235"/>
      <c r="GDN106" s="6"/>
      <c r="GDO106" s="6"/>
      <c r="GDP106" s="6"/>
      <c r="GDQ106" s="246"/>
      <c r="GDR106" s="251"/>
      <c r="GDS106" s="257"/>
      <c r="GDT106" s="235"/>
      <c r="GDU106" s="235"/>
      <c r="GDV106" s="235"/>
      <c r="GDW106" s="99"/>
      <c r="GDX106" s="235"/>
      <c r="GDY106" s="235"/>
      <c r="GDZ106" s="235"/>
      <c r="GEA106" s="226"/>
      <c r="GEB106" s="248"/>
      <c r="GEC106" s="253"/>
      <c r="GED106" s="228"/>
      <c r="GEE106" s="229"/>
      <c r="GEF106" s="99"/>
      <c r="GEG106" s="254"/>
      <c r="GEH106" s="235"/>
      <c r="GEI106" s="231"/>
      <c r="GEJ106" s="231"/>
      <c r="GEK106" s="235"/>
      <c r="GEL106" s="6"/>
      <c r="GEM106" s="6"/>
      <c r="GEN106" s="6"/>
      <c r="GEO106" s="246"/>
      <c r="GEP106" s="251"/>
      <c r="GEQ106" s="257"/>
      <c r="GER106" s="235"/>
      <c r="GES106" s="235"/>
      <c r="GET106" s="235"/>
      <c r="GEU106" s="99"/>
      <c r="GEV106" s="235"/>
      <c r="GEW106" s="235"/>
      <c r="GEX106" s="235"/>
      <c r="GEY106" s="226"/>
      <c r="GEZ106" s="248"/>
      <c r="GFA106" s="253"/>
      <c r="GFB106" s="228"/>
      <c r="GFC106" s="229"/>
      <c r="GFD106" s="99"/>
      <c r="GFE106" s="254"/>
      <c r="GFF106" s="235"/>
      <c r="GFG106" s="231"/>
      <c r="GFH106" s="231"/>
      <c r="GFI106" s="235"/>
      <c r="GFJ106" s="6"/>
      <c r="GFK106" s="6"/>
      <c r="GFL106" s="6"/>
      <c r="GFM106" s="246"/>
      <c r="GFN106" s="251"/>
      <c r="GFO106" s="257"/>
      <c r="GFP106" s="235"/>
      <c r="GFQ106" s="235"/>
      <c r="GFR106" s="235"/>
      <c r="GFS106" s="99"/>
      <c r="GFT106" s="235"/>
      <c r="GFU106" s="235"/>
      <c r="GFV106" s="235"/>
      <c r="GFW106" s="226"/>
      <c r="GFX106" s="248"/>
      <c r="GFY106" s="253"/>
      <c r="GFZ106" s="228"/>
      <c r="GGA106" s="229"/>
      <c r="GGB106" s="99"/>
      <c r="GGC106" s="254"/>
      <c r="GGD106" s="235"/>
      <c r="GGE106" s="231"/>
      <c r="GGF106" s="231"/>
      <c r="GGG106" s="235"/>
      <c r="GGH106" s="6"/>
      <c r="GGI106" s="6"/>
      <c r="GGJ106" s="6"/>
      <c r="GGK106" s="246"/>
      <c r="GGL106" s="251"/>
      <c r="GGM106" s="257"/>
      <c r="GGN106" s="235"/>
      <c r="GGO106" s="235"/>
      <c r="GGP106" s="235"/>
      <c r="GGQ106" s="99"/>
      <c r="GGR106" s="235"/>
      <c r="GGS106" s="235"/>
      <c r="GGT106" s="235"/>
      <c r="GGU106" s="226"/>
      <c r="GGV106" s="248"/>
      <c r="GGW106" s="253"/>
      <c r="GGX106" s="228"/>
      <c r="GGY106" s="229"/>
      <c r="GGZ106" s="99"/>
      <c r="GHA106" s="254"/>
      <c r="GHB106" s="235"/>
      <c r="GHC106" s="231"/>
      <c r="GHD106" s="231"/>
      <c r="GHE106" s="235"/>
      <c r="GHF106" s="6"/>
      <c r="GHG106" s="6"/>
      <c r="GHH106" s="6"/>
      <c r="GHI106" s="246"/>
      <c r="GHJ106" s="251"/>
      <c r="GHK106" s="257"/>
      <c r="GHL106" s="235"/>
      <c r="GHM106" s="235"/>
      <c r="GHN106" s="235"/>
      <c r="GHO106" s="99"/>
      <c r="GHP106" s="235"/>
      <c r="GHQ106" s="235"/>
      <c r="GHR106" s="235"/>
      <c r="GHS106" s="226"/>
      <c r="GHT106" s="248"/>
      <c r="GHU106" s="253"/>
      <c r="GHV106" s="228"/>
      <c r="GHW106" s="229"/>
      <c r="GHX106" s="99"/>
      <c r="GHY106" s="254"/>
      <c r="GHZ106" s="235"/>
      <c r="GIA106" s="231"/>
      <c r="GIB106" s="231"/>
      <c r="GIC106" s="235"/>
      <c r="GID106" s="6"/>
      <c r="GIE106" s="6"/>
      <c r="GIF106" s="6"/>
      <c r="GIG106" s="246"/>
      <c r="GIH106" s="251"/>
      <c r="GII106" s="257"/>
      <c r="GIJ106" s="235"/>
      <c r="GIK106" s="235"/>
      <c r="GIL106" s="235"/>
      <c r="GIM106" s="99"/>
      <c r="GIN106" s="235"/>
      <c r="GIO106" s="235"/>
      <c r="GIP106" s="235"/>
      <c r="GIQ106" s="226"/>
      <c r="GIR106" s="248"/>
      <c r="GIS106" s="253"/>
      <c r="GIT106" s="228"/>
      <c r="GIU106" s="229"/>
      <c r="GIV106" s="99"/>
      <c r="GIW106" s="254"/>
      <c r="GIX106" s="235"/>
      <c r="GIY106" s="231"/>
      <c r="GIZ106" s="231"/>
      <c r="GJA106" s="235"/>
      <c r="GJB106" s="6"/>
      <c r="GJC106" s="6"/>
      <c r="GJD106" s="6"/>
      <c r="GJE106" s="246"/>
      <c r="GJF106" s="251"/>
      <c r="GJG106" s="257"/>
      <c r="GJH106" s="235"/>
      <c r="GJI106" s="235"/>
      <c r="GJJ106" s="235"/>
      <c r="GJK106" s="99"/>
      <c r="GJL106" s="235"/>
      <c r="GJM106" s="235"/>
      <c r="GJN106" s="235"/>
      <c r="GJO106" s="226"/>
      <c r="GJP106" s="248"/>
      <c r="GJQ106" s="253"/>
      <c r="GJR106" s="228"/>
      <c r="GJS106" s="229"/>
      <c r="GJT106" s="99"/>
      <c r="GJU106" s="254"/>
      <c r="GJV106" s="235"/>
      <c r="GJW106" s="231"/>
      <c r="GJX106" s="231"/>
      <c r="GJY106" s="235"/>
      <c r="GJZ106" s="6"/>
      <c r="GKA106" s="6"/>
      <c r="GKB106" s="6"/>
      <c r="GKC106" s="246"/>
      <c r="GKD106" s="251"/>
      <c r="GKE106" s="257"/>
      <c r="GKF106" s="235"/>
      <c r="GKG106" s="235"/>
      <c r="GKH106" s="235"/>
      <c r="GKI106" s="99"/>
      <c r="GKJ106" s="235"/>
      <c r="GKK106" s="235"/>
      <c r="GKL106" s="235"/>
      <c r="GKM106" s="226"/>
      <c r="GKN106" s="248"/>
      <c r="GKO106" s="253"/>
      <c r="GKP106" s="228"/>
      <c r="GKQ106" s="229"/>
      <c r="GKR106" s="99"/>
      <c r="GKS106" s="254"/>
      <c r="GKT106" s="235"/>
      <c r="GKU106" s="231"/>
      <c r="GKV106" s="231"/>
      <c r="GKW106" s="235"/>
      <c r="GKX106" s="6"/>
      <c r="GKY106" s="6"/>
      <c r="GKZ106" s="6"/>
      <c r="GLA106" s="246"/>
      <c r="GLB106" s="251"/>
      <c r="GLC106" s="257"/>
      <c r="GLD106" s="235"/>
      <c r="GLE106" s="235"/>
      <c r="GLF106" s="235"/>
      <c r="GLG106" s="99"/>
      <c r="GLH106" s="235"/>
      <c r="GLI106" s="235"/>
      <c r="GLJ106" s="235"/>
      <c r="GLK106" s="226"/>
      <c r="GLL106" s="248"/>
      <c r="GLM106" s="253"/>
      <c r="GLN106" s="228"/>
      <c r="GLO106" s="229"/>
      <c r="GLP106" s="99"/>
      <c r="GLQ106" s="254"/>
      <c r="GLR106" s="235"/>
      <c r="GLS106" s="231"/>
      <c r="GLT106" s="231"/>
      <c r="GLU106" s="235"/>
      <c r="GLV106" s="6"/>
      <c r="GLW106" s="6"/>
      <c r="GLX106" s="6"/>
      <c r="GLY106" s="246"/>
      <c r="GLZ106" s="251"/>
      <c r="GMA106" s="257"/>
      <c r="GMB106" s="235"/>
      <c r="GMC106" s="235"/>
      <c r="GMD106" s="235"/>
      <c r="GME106" s="99"/>
      <c r="GMF106" s="235"/>
      <c r="GMG106" s="235"/>
      <c r="GMH106" s="235"/>
      <c r="GMI106" s="226"/>
      <c r="GMJ106" s="248"/>
      <c r="GMK106" s="253"/>
      <c r="GML106" s="228"/>
      <c r="GMM106" s="229"/>
      <c r="GMN106" s="99"/>
      <c r="GMO106" s="254"/>
      <c r="GMP106" s="235"/>
      <c r="GMQ106" s="231"/>
      <c r="GMR106" s="231"/>
      <c r="GMS106" s="235"/>
      <c r="GMT106" s="6"/>
      <c r="GMU106" s="6"/>
      <c r="GMV106" s="6"/>
      <c r="GMW106" s="246"/>
      <c r="GMX106" s="251"/>
      <c r="GMY106" s="257"/>
      <c r="GMZ106" s="235"/>
      <c r="GNA106" s="235"/>
      <c r="GNB106" s="235"/>
      <c r="GNC106" s="99"/>
      <c r="GND106" s="235"/>
      <c r="GNE106" s="235"/>
      <c r="GNF106" s="235"/>
      <c r="GNG106" s="226"/>
      <c r="GNH106" s="248"/>
      <c r="GNI106" s="253"/>
      <c r="GNJ106" s="228"/>
      <c r="GNK106" s="229"/>
      <c r="GNL106" s="99"/>
      <c r="GNM106" s="254"/>
      <c r="GNN106" s="235"/>
      <c r="GNO106" s="231"/>
      <c r="GNP106" s="231"/>
      <c r="GNQ106" s="235"/>
      <c r="GNR106" s="6"/>
      <c r="GNS106" s="6"/>
      <c r="GNT106" s="6"/>
      <c r="GNU106" s="246"/>
      <c r="GNV106" s="251"/>
      <c r="GNW106" s="257"/>
      <c r="GNX106" s="235"/>
      <c r="GNY106" s="235"/>
      <c r="GNZ106" s="235"/>
      <c r="GOA106" s="99"/>
      <c r="GOB106" s="235"/>
      <c r="GOC106" s="235"/>
      <c r="GOD106" s="235"/>
      <c r="GOE106" s="226"/>
      <c r="GOF106" s="248"/>
      <c r="GOG106" s="253"/>
      <c r="GOH106" s="228"/>
      <c r="GOI106" s="229"/>
      <c r="GOJ106" s="99"/>
      <c r="GOK106" s="254"/>
      <c r="GOL106" s="235"/>
      <c r="GOM106" s="231"/>
      <c r="GON106" s="231"/>
      <c r="GOO106" s="235"/>
      <c r="GOP106" s="6"/>
      <c r="GOQ106" s="6"/>
      <c r="GOR106" s="6"/>
      <c r="GOS106" s="246"/>
      <c r="GOT106" s="251"/>
      <c r="GOU106" s="257"/>
      <c r="GOV106" s="235"/>
      <c r="GOW106" s="235"/>
      <c r="GOX106" s="235"/>
      <c r="GOY106" s="99"/>
      <c r="GOZ106" s="235"/>
      <c r="GPA106" s="235"/>
      <c r="GPB106" s="235"/>
      <c r="GPC106" s="226"/>
      <c r="GPD106" s="248"/>
      <c r="GPE106" s="253"/>
      <c r="GPF106" s="228"/>
      <c r="GPG106" s="229"/>
      <c r="GPH106" s="99"/>
      <c r="GPI106" s="254"/>
      <c r="GPJ106" s="235"/>
      <c r="GPK106" s="231"/>
      <c r="GPL106" s="231"/>
      <c r="GPM106" s="235"/>
      <c r="GPN106" s="6"/>
      <c r="GPO106" s="6"/>
      <c r="GPP106" s="6"/>
      <c r="GPQ106" s="246"/>
      <c r="GPR106" s="251"/>
      <c r="GPS106" s="257"/>
      <c r="GPT106" s="235"/>
      <c r="GPU106" s="235"/>
      <c r="GPV106" s="235"/>
      <c r="GPW106" s="99"/>
      <c r="GPX106" s="235"/>
      <c r="GPY106" s="235"/>
      <c r="GPZ106" s="235"/>
      <c r="GQA106" s="226"/>
      <c r="GQB106" s="248"/>
      <c r="GQC106" s="253"/>
      <c r="GQD106" s="228"/>
      <c r="GQE106" s="229"/>
      <c r="GQF106" s="99"/>
      <c r="GQG106" s="254"/>
      <c r="GQH106" s="235"/>
      <c r="GQI106" s="231"/>
      <c r="GQJ106" s="231"/>
      <c r="GQK106" s="235"/>
      <c r="GQL106" s="6"/>
      <c r="GQM106" s="6"/>
      <c r="GQN106" s="6"/>
      <c r="GQO106" s="246"/>
      <c r="GQP106" s="251"/>
      <c r="GQQ106" s="257"/>
      <c r="GQR106" s="235"/>
      <c r="GQS106" s="235"/>
      <c r="GQT106" s="235"/>
      <c r="GQU106" s="99"/>
      <c r="GQV106" s="235"/>
      <c r="GQW106" s="235"/>
      <c r="GQX106" s="235"/>
      <c r="GQY106" s="226"/>
      <c r="GQZ106" s="248"/>
      <c r="GRA106" s="253"/>
      <c r="GRB106" s="228"/>
      <c r="GRC106" s="229"/>
      <c r="GRD106" s="99"/>
      <c r="GRE106" s="254"/>
      <c r="GRF106" s="235"/>
      <c r="GRG106" s="231"/>
      <c r="GRH106" s="231"/>
      <c r="GRI106" s="235"/>
      <c r="GRJ106" s="6"/>
      <c r="GRK106" s="6"/>
      <c r="GRL106" s="6"/>
      <c r="GRM106" s="246"/>
      <c r="GRN106" s="251"/>
      <c r="GRO106" s="257"/>
      <c r="GRP106" s="235"/>
      <c r="GRQ106" s="235"/>
      <c r="GRR106" s="235"/>
      <c r="GRS106" s="99"/>
      <c r="GRT106" s="235"/>
      <c r="GRU106" s="235"/>
      <c r="GRV106" s="235"/>
      <c r="GRW106" s="226"/>
      <c r="GRX106" s="248"/>
      <c r="GRY106" s="253"/>
      <c r="GRZ106" s="228"/>
      <c r="GSA106" s="229"/>
      <c r="GSB106" s="99"/>
      <c r="GSC106" s="254"/>
      <c r="GSD106" s="235"/>
      <c r="GSE106" s="231"/>
      <c r="GSF106" s="231"/>
      <c r="GSG106" s="235"/>
      <c r="GSH106" s="6"/>
      <c r="GSI106" s="6"/>
      <c r="GSJ106" s="6"/>
      <c r="GSK106" s="246"/>
      <c r="GSL106" s="251"/>
      <c r="GSM106" s="257"/>
      <c r="GSN106" s="235"/>
      <c r="GSO106" s="235"/>
      <c r="GSP106" s="235"/>
      <c r="GSQ106" s="99"/>
      <c r="GSR106" s="235"/>
      <c r="GSS106" s="235"/>
      <c r="GST106" s="235"/>
      <c r="GSU106" s="226"/>
      <c r="GSV106" s="248"/>
      <c r="GSW106" s="253"/>
      <c r="GSX106" s="228"/>
      <c r="GSY106" s="229"/>
      <c r="GSZ106" s="99"/>
      <c r="GTA106" s="254"/>
      <c r="GTB106" s="235"/>
      <c r="GTC106" s="231"/>
      <c r="GTD106" s="231"/>
      <c r="GTE106" s="235"/>
      <c r="GTF106" s="6"/>
      <c r="GTG106" s="6"/>
      <c r="GTH106" s="6"/>
      <c r="GTI106" s="246"/>
      <c r="GTJ106" s="251"/>
      <c r="GTK106" s="257"/>
      <c r="GTL106" s="235"/>
      <c r="GTM106" s="235"/>
      <c r="GTN106" s="235"/>
      <c r="GTO106" s="99"/>
      <c r="GTP106" s="235"/>
      <c r="GTQ106" s="235"/>
      <c r="GTR106" s="235"/>
      <c r="GTS106" s="226"/>
      <c r="GTT106" s="248"/>
      <c r="GTU106" s="253"/>
      <c r="GTV106" s="228"/>
      <c r="GTW106" s="229"/>
      <c r="GTX106" s="99"/>
      <c r="GTY106" s="254"/>
      <c r="GTZ106" s="235"/>
      <c r="GUA106" s="231"/>
      <c r="GUB106" s="231"/>
      <c r="GUC106" s="235"/>
      <c r="GUD106" s="6"/>
      <c r="GUE106" s="6"/>
      <c r="GUF106" s="6"/>
      <c r="GUG106" s="246"/>
      <c r="GUH106" s="251"/>
      <c r="GUI106" s="257"/>
      <c r="GUJ106" s="235"/>
      <c r="GUK106" s="235"/>
      <c r="GUL106" s="235"/>
      <c r="GUM106" s="99"/>
      <c r="GUN106" s="235"/>
      <c r="GUO106" s="235"/>
      <c r="GUP106" s="235"/>
      <c r="GUQ106" s="226"/>
      <c r="GUR106" s="248"/>
      <c r="GUS106" s="253"/>
      <c r="GUT106" s="228"/>
      <c r="GUU106" s="229"/>
      <c r="GUV106" s="99"/>
      <c r="GUW106" s="254"/>
      <c r="GUX106" s="235"/>
      <c r="GUY106" s="231"/>
      <c r="GUZ106" s="231"/>
      <c r="GVA106" s="235"/>
      <c r="GVB106" s="6"/>
      <c r="GVC106" s="6"/>
      <c r="GVD106" s="6"/>
      <c r="GVE106" s="246"/>
      <c r="GVF106" s="251"/>
      <c r="GVG106" s="257"/>
      <c r="GVH106" s="235"/>
      <c r="GVI106" s="235"/>
      <c r="GVJ106" s="235"/>
      <c r="GVK106" s="99"/>
      <c r="GVL106" s="235"/>
      <c r="GVM106" s="235"/>
      <c r="GVN106" s="235"/>
      <c r="GVO106" s="226"/>
      <c r="GVP106" s="248"/>
      <c r="GVQ106" s="253"/>
      <c r="GVR106" s="228"/>
      <c r="GVS106" s="229"/>
      <c r="GVT106" s="99"/>
      <c r="GVU106" s="254"/>
      <c r="GVV106" s="235"/>
      <c r="GVW106" s="231"/>
      <c r="GVX106" s="231"/>
      <c r="GVY106" s="235"/>
      <c r="GVZ106" s="6"/>
      <c r="GWA106" s="6"/>
      <c r="GWB106" s="6"/>
      <c r="GWC106" s="246"/>
      <c r="GWD106" s="251"/>
      <c r="GWE106" s="257"/>
      <c r="GWF106" s="235"/>
      <c r="GWG106" s="235"/>
      <c r="GWH106" s="235"/>
      <c r="GWI106" s="99"/>
      <c r="GWJ106" s="235"/>
      <c r="GWK106" s="235"/>
      <c r="GWL106" s="235"/>
      <c r="GWM106" s="226"/>
      <c r="GWN106" s="248"/>
      <c r="GWO106" s="253"/>
      <c r="GWP106" s="228"/>
      <c r="GWQ106" s="229"/>
      <c r="GWR106" s="99"/>
      <c r="GWS106" s="254"/>
      <c r="GWT106" s="235"/>
      <c r="GWU106" s="231"/>
      <c r="GWV106" s="231"/>
      <c r="GWW106" s="235"/>
      <c r="GWX106" s="6"/>
      <c r="GWY106" s="6"/>
      <c r="GWZ106" s="6"/>
      <c r="GXA106" s="246"/>
      <c r="GXB106" s="251"/>
      <c r="GXC106" s="257"/>
      <c r="GXD106" s="235"/>
      <c r="GXE106" s="235"/>
      <c r="GXF106" s="235"/>
      <c r="GXG106" s="99"/>
      <c r="GXH106" s="235"/>
      <c r="GXI106" s="235"/>
      <c r="GXJ106" s="235"/>
      <c r="GXK106" s="226"/>
      <c r="GXL106" s="248"/>
      <c r="GXM106" s="253"/>
      <c r="GXN106" s="228"/>
      <c r="GXO106" s="229"/>
      <c r="GXP106" s="99"/>
      <c r="GXQ106" s="254"/>
      <c r="GXR106" s="235"/>
      <c r="GXS106" s="231"/>
      <c r="GXT106" s="231"/>
      <c r="GXU106" s="235"/>
      <c r="GXV106" s="6"/>
      <c r="GXW106" s="6"/>
      <c r="GXX106" s="6"/>
      <c r="GXY106" s="246"/>
      <c r="GXZ106" s="251"/>
      <c r="GYA106" s="257"/>
      <c r="GYB106" s="235"/>
      <c r="GYC106" s="235"/>
      <c r="GYD106" s="235"/>
      <c r="GYE106" s="99"/>
      <c r="GYF106" s="235"/>
      <c r="GYG106" s="235"/>
      <c r="GYH106" s="235"/>
      <c r="GYI106" s="226"/>
      <c r="GYJ106" s="248"/>
      <c r="GYK106" s="253"/>
      <c r="GYL106" s="228"/>
      <c r="GYM106" s="229"/>
      <c r="GYN106" s="99"/>
      <c r="GYO106" s="254"/>
      <c r="GYP106" s="235"/>
      <c r="GYQ106" s="231"/>
      <c r="GYR106" s="231"/>
      <c r="GYS106" s="235"/>
      <c r="GYT106" s="6"/>
      <c r="GYU106" s="6"/>
      <c r="GYV106" s="6"/>
      <c r="GYW106" s="246"/>
      <c r="GYX106" s="251"/>
      <c r="GYY106" s="257"/>
      <c r="GYZ106" s="235"/>
      <c r="GZA106" s="235"/>
      <c r="GZB106" s="235"/>
      <c r="GZC106" s="99"/>
      <c r="GZD106" s="235"/>
      <c r="GZE106" s="235"/>
      <c r="GZF106" s="235"/>
      <c r="GZG106" s="226"/>
      <c r="GZH106" s="248"/>
      <c r="GZI106" s="253"/>
      <c r="GZJ106" s="228"/>
      <c r="GZK106" s="229"/>
      <c r="GZL106" s="99"/>
      <c r="GZM106" s="254"/>
      <c r="GZN106" s="235"/>
      <c r="GZO106" s="231"/>
      <c r="GZP106" s="231"/>
      <c r="GZQ106" s="235"/>
      <c r="GZR106" s="6"/>
      <c r="GZS106" s="6"/>
      <c r="GZT106" s="6"/>
      <c r="GZU106" s="246"/>
      <c r="GZV106" s="251"/>
      <c r="GZW106" s="257"/>
      <c r="GZX106" s="235"/>
      <c r="GZY106" s="235"/>
      <c r="GZZ106" s="235"/>
      <c r="HAA106" s="99"/>
      <c r="HAB106" s="235"/>
      <c r="HAC106" s="235"/>
      <c r="HAD106" s="235"/>
      <c r="HAE106" s="226"/>
      <c r="HAF106" s="248"/>
      <c r="HAG106" s="253"/>
      <c r="HAH106" s="228"/>
      <c r="HAI106" s="229"/>
      <c r="HAJ106" s="99"/>
      <c r="HAK106" s="254"/>
      <c r="HAL106" s="235"/>
      <c r="HAM106" s="231"/>
      <c r="HAN106" s="231"/>
      <c r="HAO106" s="235"/>
      <c r="HAP106" s="6"/>
      <c r="HAQ106" s="6"/>
      <c r="HAR106" s="6"/>
      <c r="HAS106" s="246"/>
      <c r="HAT106" s="251"/>
      <c r="HAU106" s="257"/>
      <c r="HAV106" s="235"/>
      <c r="HAW106" s="235"/>
      <c r="HAX106" s="235"/>
      <c r="HAY106" s="99"/>
      <c r="HAZ106" s="235"/>
      <c r="HBA106" s="235"/>
      <c r="HBB106" s="235"/>
      <c r="HBC106" s="226"/>
      <c r="HBD106" s="248"/>
      <c r="HBE106" s="253"/>
      <c r="HBF106" s="228"/>
      <c r="HBG106" s="229"/>
      <c r="HBH106" s="99"/>
      <c r="HBI106" s="254"/>
      <c r="HBJ106" s="235"/>
      <c r="HBK106" s="231"/>
      <c r="HBL106" s="231"/>
      <c r="HBM106" s="235"/>
      <c r="HBN106" s="6"/>
      <c r="HBO106" s="6"/>
      <c r="HBP106" s="6"/>
      <c r="HBQ106" s="246"/>
      <c r="HBR106" s="251"/>
      <c r="HBS106" s="257"/>
      <c r="HBT106" s="235"/>
      <c r="HBU106" s="235"/>
      <c r="HBV106" s="235"/>
      <c r="HBW106" s="99"/>
      <c r="HBX106" s="235"/>
      <c r="HBY106" s="235"/>
      <c r="HBZ106" s="235"/>
      <c r="HCA106" s="226"/>
      <c r="HCB106" s="248"/>
      <c r="HCC106" s="253"/>
      <c r="HCD106" s="228"/>
      <c r="HCE106" s="229"/>
      <c r="HCF106" s="99"/>
      <c r="HCG106" s="254"/>
      <c r="HCH106" s="235"/>
      <c r="HCI106" s="231"/>
      <c r="HCJ106" s="231"/>
      <c r="HCK106" s="235"/>
      <c r="HCL106" s="6"/>
      <c r="HCM106" s="6"/>
      <c r="HCN106" s="6"/>
      <c r="HCO106" s="246"/>
      <c r="HCP106" s="251"/>
      <c r="HCQ106" s="257"/>
      <c r="HCR106" s="235"/>
      <c r="HCS106" s="235"/>
      <c r="HCT106" s="235"/>
      <c r="HCU106" s="99"/>
      <c r="HCV106" s="235"/>
      <c r="HCW106" s="235"/>
      <c r="HCX106" s="235"/>
      <c r="HCY106" s="226"/>
      <c r="HCZ106" s="248"/>
      <c r="HDA106" s="253"/>
      <c r="HDB106" s="228"/>
      <c r="HDC106" s="229"/>
      <c r="HDD106" s="99"/>
      <c r="HDE106" s="254"/>
      <c r="HDF106" s="235"/>
      <c r="HDG106" s="231"/>
      <c r="HDH106" s="231"/>
      <c r="HDI106" s="235"/>
      <c r="HDJ106" s="6"/>
      <c r="HDK106" s="6"/>
      <c r="HDL106" s="6"/>
      <c r="HDM106" s="246"/>
      <c r="HDN106" s="251"/>
      <c r="HDO106" s="257"/>
      <c r="HDP106" s="235"/>
      <c r="HDQ106" s="235"/>
      <c r="HDR106" s="235"/>
      <c r="HDS106" s="99"/>
      <c r="HDT106" s="235"/>
      <c r="HDU106" s="235"/>
      <c r="HDV106" s="235"/>
      <c r="HDW106" s="226"/>
      <c r="HDX106" s="248"/>
      <c r="HDY106" s="253"/>
      <c r="HDZ106" s="228"/>
      <c r="HEA106" s="229"/>
      <c r="HEB106" s="99"/>
      <c r="HEC106" s="254"/>
      <c r="HED106" s="235"/>
      <c r="HEE106" s="231"/>
      <c r="HEF106" s="231"/>
      <c r="HEG106" s="235"/>
      <c r="HEH106" s="6"/>
      <c r="HEI106" s="6"/>
      <c r="HEJ106" s="6"/>
      <c r="HEK106" s="246"/>
      <c r="HEL106" s="251"/>
      <c r="HEM106" s="257"/>
      <c r="HEN106" s="235"/>
      <c r="HEO106" s="235"/>
      <c r="HEP106" s="235"/>
      <c r="HEQ106" s="99"/>
      <c r="HER106" s="235"/>
      <c r="HES106" s="235"/>
      <c r="HET106" s="235"/>
      <c r="HEU106" s="226"/>
      <c r="HEV106" s="248"/>
      <c r="HEW106" s="253"/>
      <c r="HEX106" s="228"/>
      <c r="HEY106" s="229"/>
      <c r="HEZ106" s="99"/>
      <c r="HFA106" s="254"/>
      <c r="HFB106" s="235"/>
      <c r="HFC106" s="231"/>
      <c r="HFD106" s="231"/>
      <c r="HFE106" s="235"/>
      <c r="HFF106" s="6"/>
      <c r="HFG106" s="6"/>
      <c r="HFH106" s="6"/>
      <c r="HFI106" s="246"/>
      <c r="HFJ106" s="251"/>
      <c r="HFK106" s="257"/>
      <c r="HFL106" s="235"/>
      <c r="HFM106" s="235"/>
      <c r="HFN106" s="235"/>
      <c r="HFO106" s="99"/>
      <c r="HFP106" s="235"/>
      <c r="HFQ106" s="235"/>
      <c r="HFR106" s="235"/>
      <c r="HFS106" s="226"/>
      <c r="HFT106" s="248"/>
      <c r="HFU106" s="253"/>
      <c r="HFV106" s="228"/>
      <c r="HFW106" s="229"/>
      <c r="HFX106" s="99"/>
      <c r="HFY106" s="254"/>
      <c r="HFZ106" s="235"/>
      <c r="HGA106" s="231"/>
      <c r="HGB106" s="231"/>
      <c r="HGC106" s="235"/>
      <c r="HGD106" s="6"/>
      <c r="HGE106" s="6"/>
      <c r="HGF106" s="6"/>
      <c r="HGG106" s="246"/>
      <c r="HGH106" s="251"/>
      <c r="HGI106" s="257"/>
      <c r="HGJ106" s="235"/>
      <c r="HGK106" s="235"/>
      <c r="HGL106" s="235"/>
      <c r="HGM106" s="99"/>
      <c r="HGN106" s="235"/>
      <c r="HGO106" s="235"/>
      <c r="HGP106" s="235"/>
      <c r="HGQ106" s="226"/>
      <c r="HGR106" s="248"/>
      <c r="HGS106" s="253"/>
      <c r="HGT106" s="228"/>
      <c r="HGU106" s="229"/>
      <c r="HGV106" s="99"/>
      <c r="HGW106" s="254"/>
      <c r="HGX106" s="235"/>
      <c r="HGY106" s="231"/>
      <c r="HGZ106" s="231"/>
      <c r="HHA106" s="235"/>
      <c r="HHB106" s="6"/>
      <c r="HHC106" s="6"/>
      <c r="HHD106" s="6"/>
      <c r="HHE106" s="246"/>
      <c r="HHF106" s="251"/>
      <c r="HHG106" s="257"/>
      <c r="HHH106" s="235"/>
      <c r="HHI106" s="235"/>
      <c r="HHJ106" s="235"/>
      <c r="HHK106" s="99"/>
      <c r="HHL106" s="235"/>
      <c r="HHM106" s="235"/>
      <c r="HHN106" s="235"/>
      <c r="HHO106" s="226"/>
      <c r="HHP106" s="248"/>
      <c r="HHQ106" s="253"/>
      <c r="HHR106" s="228"/>
      <c r="HHS106" s="229"/>
      <c r="HHT106" s="99"/>
      <c r="HHU106" s="254"/>
      <c r="HHV106" s="235"/>
      <c r="HHW106" s="231"/>
      <c r="HHX106" s="231"/>
      <c r="HHY106" s="235"/>
      <c r="HHZ106" s="6"/>
      <c r="HIA106" s="6"/>
      <c r="HIB106" s="6"/>
      <c r="HIC106" s="246"/>
      <c r="HID106" s="251"/>
      <c r="HIE106" s="257"/>
      <c r="HIF106" s="235"/>
      <c r="HIG106" s="235"/>
      <c r="HIH106" s="235"/>
      <c r="HII106" s="99"/>
      <c r="HIJ106" s="235"/>
      <c r="HIK106" s="235"/>
      <c r="HIL106" s="235"/>
      <c r="HIM106" s="226"/>
      <c r="HIN106" s="248"/>
      <c r="HIO106" s="253"/>
      <c r="HIP106" s="228"/>
      <c r="HIQ106" s="229"/>
      <c r="HIR106" s="99"/>
      <c r="HIS106" s="254"/>
      <c r="HIT106" s="235"/>
      <c r="HIU106" s="231"/>
      <c r="HIV106" s="231"/>
      <c r="HIW106" s="235"/>
      <c r="HIX106" s="6"/>
      <c r="HIY106" s="6"/>
      <c r="HIZ106" s="6"/>
      <c r="HJA106" s="246"/>
      <c r="HJB106" s="251"/>
      <c r="HJC106" s="257"/>
      <c r="HJD106" s="235"/>
      <c r="HJE106" s="235"/>
      <c r="HJF106" s="235"/>
      <c r="HJG106" s="99"/>
      <c r="HJH106" s="235"/>
      <c r="HJI106" s="235"/>
      <c r="HJJ106" s="235"/>
      <c r="HJK106" s="226"/>
      <c r="HJL106" s="248"/>
      <c r="HJM106" s="253"/>
      <c r="HJN106" s="228"/>
      <c r="HJO106" s="229"/>
      <c r="HJP106" s="99"/>
      <c r="HJQ106" s="254"/>
      <c r="HJR106" s="235"/>
      <c r="HJS106" s="231"/>
      <c r="HJT106" s="231"/>
      <c r="HJU106" s="235"/>
      <c r="HJV106" s="6"/>
      <c r="HJW106" s="6"/>
      <c r="HJX106" s="6"/>
      <c r="HJY106" s="246"/>
      <c r="HJZ106" s="251"/>
      <c r="HKA106" s="257"/>
      <c r="HKB106" s="235"/>
      <c r="HKC106" s="235"/>
      <c r="HKD106" s="235"/>
      <c r="HKE106" s="99"/>
      <c r="HKF106" s="235"/>
      <c r="HKG106" s="235"/>
      <c r="HKH106" s="235"/>
      <c r="HKI106" s="226"/>
      <c r="HKJ106" s="248"/>
      <c r="HKK106" s="253"/>
      <c r="HKL106" s="228"/>
      <c r="HKM106" s="229"/>
      <c r="HKN106" s="99"/>
      <c r="HKO106" s="254"/>
      <c r="HKP106" s="235"/>
      <c r="HKQ106" s="231"/>
      <c r="HKR106" s="231"/>
      <c r="HKS106" s="235"/>
      <c r="HKT106" s="6"/>
      <c r="HKU106" s="6"/>
      <c r="HKV106" s="6"/>
      <c r="HKW106" s="246"/>
      <c r="HKX106" s="251"/>
      <c r="HKY106" s="257"/>
      <c r="HKZ106" s="235"/>
      <c r="HLA106" s="235"/>
      <c r="HLB106" s="235"/>
      <c r="HLC106" s="99"/>
      <c r="HLD106" s="235"/>
      <c r="HLE106" s="235"/>
      <c r="HLF106" s="235"/>
      <c r="HLG106" s="226"/>
      <c r="HLH106" s="248"/>
      <c r="HLI106" s="253"/>
      <c r="HLJ106" s="228"/>
      <c r="HLK106" s="229"/>
      <c r="HLL106" s="99"/>
      <c r="HLM106" s="254"/>
      <c r="HLN106" s="235"/>
      <c r="HLO106" s="231"/>
      <c r="HLP106" s="231"/>
      <c r="HLQ106" s="235"/>
      <c r="HLR106" s="6"/>
      <c r="HLS106" s="6"/>
      <c r="HLT106" s="6"/>
      <c r="HLU106" s="246"/>
      <c r="HLV106" s="251"/>
      <c r="HLW106" s="257"/>
      <c r="HLX106" s="235"/>
      <c r="HLY106" s="235"/>
      <c r="HLZ106" s="235"/>
      <c r="HMA106" s="99"/>
      <c r="HMB106" s="235"/>
      <c r="HMC106" s="235"/>
      <c r="HMD106" s="235"/>
      <c r="HME106" s="226"/>
      <c r="HMF106" s="248"/>
      <c r="HMG106" s="253"/>
      <c r="HMH106" s="228"/>
      <c r="HMI106" s="229"/>
      <c r="HMJ106" s="99"/>
      <c r="HMK106" s="254"/>
      <c r="HML106" s="235"/>
      <c r="HMM106" s="231"/>
      <c r="HMN106" s="231"/>
      <c r="HMO106" s="235"/>
      <c r="HMP106" s="6"/>
      <c r="HMQ106" s="6"/>
      <c r="HMR106" s="6"/>
      <c r="HMS106" s="246"/>
      <c r="HMT106" s="251"/>
      <c r="HMU106" s="257"/>
      <c r="HMV106" s="235"/>
      <c r="HMW106" s="235"/>
      <c r="HMX106" s="235"/>
      <c r="HMY106" s="99"/>
      <c r="HMZ106" s="235"/>
      <c r="HNA106" s="235"/>
      <c r="HNB106" s="235"/>
      <c r="HNC106" s="226"/>
      <c r="HND106" s="248"/>
      <c r="HNE106" s="253"/>
      <c r="HNF106" s="228"/>
      <c r="HNG106" s="229"/>
      <c r="HNH106" s="99"/>
      <c r="HNI106" s="254"/>
      <c r="HNJ106" s="235"/>
      <c r="HNK106" s="231"/>
      <c r="HNL106" s="231"/>
      <c r="HNM106" s="235"/>
      <c r="HNN106" s="6"/>
      <c r="HNO106" s="6"/>
      <c r="HNP106" s="6"/>
      <c r="HNQ106" s="246"/>
      <c r="HNR106" s="251"/>
      <c r="HNS106" s="257"/>
      <c r="HNT106" s="235"/>
      <c r="HNU106" s="235"/>
      <c r="HNV106" s="235"/>
      <c r="HNW106" s="99"/>
      <c r="HNX106" s="235"/>
      <c r="HNY106" s="235"/>
      <c r="HNZ106" s="235"/>
      <c r="HOA106" s="226"/>
      <c r="HOB106" s="248"/>
      <c r="HOC106" s="253"/>
      <c r="HOD106" s="228"/>
      <c r="HOE106" s="229"/>
      <c r="HOF106" s="99"/>
      <c r="HOG106" s="254"/>
      <c r="HOH106" s="235"/>
      <c r="HOI106" s="231"/>
      <c r="HOJ106" s="231"/>
      <c r="HOK106" s="235"/>
      <c r="HOL106" s="6"/>
      <c r="HOM106" s="6"/>
      <c r="HON106" s="6"/>
      <c r="HOO106" s="246"/>
      <c r="HOP106" s="251"/>
      <c r="HOQ106" s="257"/>
      <c r="HOR106" s="235"/>
      <c r="HOS106" s="235"/>
      <c r="HOT106" s="235"/>
      <c r="HOU106" s="99"/>
      <c r="HOV106" s="235"/>
      <c r="HOW106" s="235"/>
      <c r="HOX106" s="235"/>
      <c r="HOY106" s="226"/>
      <c r="HOZ106" s="248"/>
      <c r="HPA106" s="253"/>
      <c r="HPB106" s="228"/>
      <c r="HPC106" s="229"/>
      <c r="HPD106" s="99"/>
      <c r="HPE106" s="254"/>
      <c r="HPF106" s="235"/>
      <c r="HPG106" s="231"/>
      <c r="HPH106" s="231"/>
      <c r="HPI106" s="235"/>
      <c r="HPJ106" s="6"/>
      <c r="HPK106" s="6"/>
      <c r="HPL106" s="6"/>
      <c r="HPM106" s="246"/>
      <c r="HPN106" s="251"/>
      <c r="HPO106" s="257"/>
      <c r="HPP106" s="235"/>
      <c r="HPQ106" s="235"/>
      <c r="HPR106" s="235"/>
      <c r="HPS106" s="99"/>
      <c r="HPT106" s="235"/>
      <c r="HPU106" s="235"/>
      <c r="HPV106" s="235"/>
      <c r="HPW106" s="226"/>
      <c r="HPX106" s="248"/>
      <c r="HPY106" s="253"/>
      <c r="HPZ106" s="228"/>
      <c r="HQA106" s="229"/>
      <c r="HQB106" s="99"/>
      <c r="HQC106" s="254"/>
      <c r="HQD106" s="235"/>
      <c r="HQE106" s="231"/>
      <c r="HQF106" s="231"/>
      <c r="HQG106" s="235"/>
      <c r="HQH106" s="6"/>
      <c r="HQI106" s="6"/>
      <c r="HQJ106" s="6"/>
      <c r="HQK106" s="246"/>
      <c r="HQL106" s="251"/>
      <c r="HQM106" s="257"/>
      <c r="HQN106" s="235"/>
      <c r="HQO106" s="235"/>
      <c r="HQP106" s="235"/>
      <c r="HQQ106" s="99"/>
      <c r="HQR106" s="235"/>
      <c r="HQS106" s="235"/>
      <c r="HQT106" s="235"/>
      <c r="HQU106" s="226"/>
      <c r="HQV106" s="248"/>
      <c r="HQW106" s="253"/>
      <c r="HQX106" s="228"/>
      <c r="HQY106" s="229"/>
      <c r="HQZ106" s="99"/>
      <c r="HRA106" s="254"/>
      <c r="HRB106" s="235"/>
      <c r="HRC106" s="231"/>
      <c r="HRD106" s="231"/>
      <c r="HRE106" s="235"/>
      <c r="HRF106" s="6"/>
      <c r="HRG106" s="6"/>
      <c r="HRH106" s="6"/>
      <c r="HRI106" s="246"/>
      <c r="HRJ106" s="251"/>
      <c r="HRK106" s="257"/>
      <c r="HRL106" s="235"/>
      <c r="HRM106" s="235"/>
      <c r="HRN106" s="235"/>
      <c r="HRO106" s="99"/>
      <c r="HRP106" s="235"/>
      <c r="HRQ106" s="235"/>
      <c r="HRR106" s="235"/>
      <c r="HRS106" s="226"/>
      <c r="HRT106" s="248"/>
      <c r="HRU106" s="253"/>
      <c r="HRV106" s="228"/>
      <c r="HRW106" s="229"/>
      <c r="HRX106" s="99"/>
      <c r="HRY106" s="254"/>
      <c r="HRZ106" s="235"/>
      <c r="HSA106" s="231"/>
      <c r="HSB106" s="231"/>
      <c r="HSC106" s="235"/>
      <c r="HSD106" s="6"/>
      <c r="HSE106" s="6"/>
      <c r="HSF106" s="6"/>
      <c r="HSG106" s="246"/>
      <c r="HSH106" s="251"/>
      <c r="HSI106" s="257"/>
      <c r="HSJ106" s="235"/>
      <c r="HSK106" s="235"/>
      <c r="HSL106" s="235"/>
      <c r="HSM106" s="99"/>
      <c r="HSN106" s="235"/>
      <c r="HSO106" s="235"/>
      <c r="HSP106" s="235"/>
      <c r="HSQ106" s="226"/>
      <c r="HSR106" s="248"/>
      <c r="HSS106" s="253"/>
      <c r="HST106" s="228"/>
      <c r="HSU106" s="229"/>
      <c r="HSV106" s="99"/>
      <c r="HSW106" s="254"/>
      <c r="HSX106" s="235"/>
      <c r="HSY106" s="231"/>
      <c r="HSZ106" s="231"/>
      <c r="HTA106" s="235"/>
      <c r="HTB106" s="6"/>
      <c r="HTC106" s="6"/>
      <c r="HTD106" s="6"/>
      <c r="HTE106" s="246"/>
      <c r="HTF106" s="251"/>
      <c r="HTG106" s="257"/>
      <c r="HTH106" s="235"/>
      <c r="HTI106" s="235"/>
      <c r="HTJ106" s="235"/>
      <c r="HTK106" s="99"/>
      <c r="HTL106" s="235"/>
      <c r="HTM106" s="235"/>
      <c r="HTN106" s="235"/>
      <c r="HTO106" s="226"/>
      <c r="HTP106" s="248"/>
      <c r="HTQ106" s="253"/>
      <c r="HTR106" s="228"/>
      <c r="HTS106" s="229"/>
      <c r="HTT106" s="99"/>
      <c r="HTU106" s="254"/>
      <c r="HTV106" s="235"/>
      <c r="HTW106" s="231"/>
      <c r="HTX106" s="231"/>
      <c r="HTY106" s="235"/>
      <c r="HTZ106" s="6"/>
      <c r="HUA106" s="6"/>
      <c r="HUB106" s="6"/>
      <c r="HUC106" s="246"/>
      <c r="HUD106" s="251"/>
      <c r="HUE106" s="257"/>
      <c r="HUF106" s="235"/>
      <c r="HUG106" s="235"/>
      <c r="HUH106" s="235"/>
      <c r="HUI106" s="99"/>
      <c r="HUJ106" s="235"/>
      <c r="HUK106" s="235"/>
      <c r="HUL106" s="235"/>
      <c r="HUM106" s="226"/>
      <c r="HUN106" s="248"/>
      <c r="HUO106" s="253"/>
      <c r="HUP106" s="228"/>
      <c r="HUQ106" s="229"/>
      <c r="HUR106" s="99"/>
      <c r="HUS106" s="254"/>
      <c r="HUT106" s="235"/>
      <c r="HUU106" s="231"/>
      <c r="HUV106" s="231"/>
      <c r="HUW106" s="235"/>
      <c r="HUX106" s="6"/>
      <c r="HUY106" s="6"/>
      <c r="HUZ106" s="6"/>
      <c r="HVA106" s="246"/>
      <c r="HVB106" s="251"/>
      <c r="HVC106" s="257"/>
      <c r="HVD106" s="235"/>
      <c r="HVE106" s="235"/>
      <c r="HVF106" s="235"/>
      <c r="HVG106" s="99"/>
      <c r="HVH106" s="235"/>
      <c r="HVI106" s="235"/>
      <c r="HVJ106" s="235"/>
      <c r="HVK106" s="226"/>
      <c r="HVL106" s="248"/>
      <c r="HVM106" s="253"/>
      <c r="HVN106" s="228"/>
      <c r="HVO106" s="229"/>
      <c r="HVP106" s="99"/>
      <c r="HVQ106" s="254"/>
      <c r="HVR106" s="235"/>
      <c r="HVS106" s="231"/>
      <c r="HVT106" s="231"/>
      <c r="HVU106" s="235"/>
      <c r="HVV106" s="6"/>
      <c r="HVW106" s="6"/>
      <c r="HVX106" s="6"/>
      <c r="HVY106" s="246"/>
      <c r="HVZ106" s="251"/>
      <c r="HWA106" s="257"/>
      <c r="HWB106" s="235"/>
      <c r="HWC106" s="235"/>
      <c r="HWD106" s="235"/>
      <c r="HWE106" s="99"/>
      <c r="HWF106" s="235"/>
      <c r="HWG106" s="235"/>
      <c r="HWH106" s="235"/>
      <c r="HWI106" s="226"/>
      <c r="HWJ106" s="248"/>
      <c r="HWK106" s="253"/>
      <c r="HWL106" s="228"/>
      <c r="HWM106" s="229"/>
      <c r="HWN106" s="99"/>
      <c r="HWO106" s="254"/>
      <c r="HWP106" s="235"/>
      <c r="HWQ106" s="231"/>
      <c r="HWR106" s="231"/>
      <c r="HWS106" s="235"/>
      <c r="HWT106" s="6"/>
      <c r="HWU106" s="6"/>
      <c r="HWV106" s="6"/>
      <c r="HWW106" s="246"/>
      <c r="HWX106" s="251"/>
      <c r="HWY106" s="257"/>
      <c r="HWZ106" s="235"/>
      <c r="HXA106" s="235"/>
      <c r="HXB106" s="235"/>
      <c r="HXC106" s="99"/>
      <c r="HXD106" s="235"/>
      <c r="HXE106" s="235"/>
      <c r="HXF106" s="235"/>
      <c r="HXG106" s="226"/>
      <c r="HXH106" s="248"/>
      <c r="HXI106" s="253"/>
      <c r="HXJ106" s="228"/>
      <c r="HXK106" s="229"/>
      <c r="HXL106" s="99"/>
      <c r="HXM106" s="254"/>
      <c r="HXN106" s="235"/>
      <c r="HXO106" s="231"/>
      <c r="HXP106" s="231"/>
      <c r="HXQ106" s="235"/>
      <c r="HXR106" s="6"/>
      <c r="HXS106" s="6"/>
      <c r="HXT106" s="6"/>
      <c r="HXU106" s="246"/>
      <c r="HXV106" s="251"/>
      <c r="HXW106" s="257"/>
      <c r="HXX106" s="235"/>
      <c r="HXY106" s="235"/>
      <c r="HXZ106" s="235"/>
      <c r="HYA106" s="99"/>
      <c r="HYB106" s="235"/>
      <c r="HYC106" s="235"/>
      <c r="HYD106" s="235"/>
      <c r="HYE106" s="226"/>
      <c r="HYF106" s="248"/>
      <c r="HYG106" s="253"/>
      <c r="HYH106" s="228"/>
      <c r="HYI106" s="229"/>
      <c r="HYJ106" s="99"/>
      <c r="HYK106" s="254"/>
      <c r="HYL106" s="235"/>
      <c r="HYM106" s="231"/>
      <c r="HYN106" s="231"/>
      <c r="HYO106" s="235"/>
      <c r="HYP106" s="6"/>
      <c r="HYQ106" s="6"/>
      <c r="HYR106" s="6"/>
      <c r="HYS106" s="246"/>
      <c r="HYT106" s="251"/>
      <c r="HYU106" s="257"/>
      <c r="HYV106" s="235"/>
      <c r="HYW106" s="235"/>
      <c r="HYX106" s="235"/>
      <c r="HYY106" s="99"/>
      <c r="HYZ106" s="235"/>
      <c r="HZA106" s="235"/>
      <c r="HZB106" s="235"/>
      <c r="HZC106" s="226"/>
      <c r="HZD106" s="248"/>
      <c r="HZE106" s="253"/>
      <c r="HZF106" s="228"/>
      <c r="HZG106" s="229"/>
      <c r="HZH106" s="99"/>
      <c r="HZI106" s="254"/>
      <c r="HZJ106" s="235"/>
      <c r="HZK106" s="231"/>
      <c r="HZL106" s="231"/>
      <c r="HZM106" s="235"/>
      <c r="HZN106" s="6"/>
      <c r="HZO106" s="6"/>
      <c r="HZP106" s="6"/>
      <c r="HZQ106" s="246"/>
      <c r="HZR106" s="251"/>
      <c r="HZS106" s="257"/>
      <c r="HZT106" s="235"/>
      <c r="HZU106" s="235"/>
      <c r="HZV106" s="235"/>
      <c r="HZW106" s="99"/>
      <c r="HZX106" s="235"/>
      <c r="HZY106" s="235"/>
      <c r="HZZ106" s="235"/>
      <c r="IAA106" s="226"/>
      <c r="IAB106" s="248"/>
      <c r="IAC106" s="253"/>
      <c r="IAD106" s="228"/>
      <c r="IAE106" s="229"/>
      <c r="IAF106" s="99"/>
      <c r="IAG106" s="254"/>
      <c r="IAH106" s="235"/>
      <c r="IAI106" s="231"/>
      <c r="IAJ106" s="231"/>
      <c r="IAK106" s="235"/>
      <c r="IAL106" s="6"/>
      <c r="IAM106" s="6"/>
      <c r="IAN106" s="6"/>
      <c r="IAO106" s="246"/>
      <c r="IAP106" s="251"/>
      <c r="IAQ106" s="257"/>
      <c r="IAR106" s="235"/>
      <c r="IAS106" s="235"/>
      <c r="IAT106" s="235"/>
      <c r="IAU106" s="99"/>
      <c r="IAV106" s="235"/>
      <c r="IAW106" s="235"/>
      <c r="IAX106" s="235"/>
      <c r="IAY106" s="226"/>
      <c r="IAZ106" s="248"/>
      <c r="IBA106" s="253"/>
      <c r="IBB106" s="228"/>
      <c r="IBC106" s="229"/>
      <c r="IBD106" s="99"/>
      <c r="IBE106" s="254"/>
      <c r="IBF106" s="235"/>
      <c r="IBG106" s="231"/>
      <c r="IBH106" s="231"/>
      <c r="IBI106" s="235"/>
      <c r="IBJ106" s="6"/>
      <c r="IBK106" s="6"/>
      <c r="IBL106" s="6"/>
      <c r="IBM106" s="246"/>
      <c r="IBN106" s="251"/>
      <c r="IBO106" s="257"/>
      <c r="IBP106" s="235"/>
      <c r="IBQ106" s="235"/>
      <c r="IBR106" s="235"/>
      <c r="IBS106" s="99"/>
      <c r="IBT106" s="235"/>
      <c r="IBU106" s="235"/>
      <c r="IBV106" s="235"/>
      <c r="IBW106" s="226"/>
      <c r="IBX106" s="248"/>
      <c r="IBY106" s="253"/>
      <c r="IBZ106" s="228"/>
      <c r="ICA106" s="229"/>
      <c r="ICB106" s="99"/>
      <c r="ICC106" s="254"/>
      <c r="ICD106" s="235"/>
      <c r="ICE106" s="231"/>
      <c r="ICF106" s="231"/>
      <c r="ICG106" s="235"/>
      <c r="ICH106" s="6"/>
      <c r="ICI106" s="6"/>
      <c r="ICJ106" s="6"/>
      <c r="ICK106" s="246"/>
      <c r="ICL106" s="251"/>
      <c r="ICM106" s="257"/>
      <c r="ICN106" s="235"/>
      <c r="ICO106" s="235"/>
      <c r="ICP106" s="235"/>
      <c r="ICQ106" s="99"/>
      <c r="ICR106" s="235"/>
      <c r="ICS106" s="235"/>
      <c r="ICT106" s="235"/>
      <c r="ICU106" s="226"/>
      <c r="ICV106" s="248"/>
      <c r="ICW106" s="253"/>
      <c r="ICX106" s="228"/>
      <c r="ICY106" s="229"/>
      <c r="ICZ106" s="99"/>
      <c r="IDA106" s="254"/>
      <c r="IDB106" s="235"/>
      <c r="IDC106" s="231"/>
      <c r="IDD106" s="231"/>
      <c r="IDE106" s="235"/>
      <c r="IDF106" s="6"/>
      <c r="IDG106" s="6"/>
      <c r="IDH106" s="6"/>
      <c r="IDI106" s="246"/>
      <c r="IDJ106" s="251"/>
      <c r="IDK106" s="257"/>
      <c r="IDL106" s="235"/>
      <c r="IDM106" s="235"/>
      <c r="IDN106" s="235"/>
      <c r="IDO106" s="99"/>
      <c r="IDP106" s="235"/>
      <c r="IDQ106" s="235"/>
      <c r="IDR106" s="235"/>
      <c r="IDS106" s="226"/>
      <c r="IDT106" s="248"/>
      <c r="IDU106" s="253"/>
      <c r="IDV106" s="228"/>
      <c r="IDW106" s="229"/>
      <c r="IDX106" s="99"/>
      <c r="IDY106" s="254"/>
      <c r="IDZ106" s="235"/>
      <c r="IEA106" s="231"/>
      <c r="IEB106" s="231"/>
      <c r="IEC106" s="235"/>
      <c r="IED106" s="6"/>
      <c r="IEE106" s="6"/>
      <c r="IEF106" s="6"/>
      <c r="IEG106" s="246"/>
      <c r="IEH106" s="251"/>
      <c r="IEI106" s="257"/>
      <c r="IEJ106" s="235"/>
      <c r="IEK106" s="235"/>
      <c r="IEL106" s="235"/>
      <c r="IEM106" s="99"/>
      <c r="IEN106" s="235"/>
      <c r="IEO106" s="235"/>
      <c r="IEP106" s="235"/>
      <c r="IEQ106" s="226"/>
      <c r="IER106" s="248"/>
      <c r="IES106" s="253"/>
      <c r="IET106" s="228"/>
      <c r="IEU106" s="229"/>
      <c r="IEV106" s="99"/>
      <c r="IEW106" s="254"/>
      <c r="IEX106" s="235"/>
      <c r="IEY106" s="231"/>
      <c r="IEZ106" s="231"/>
      <c r="IFA106" s="235"/>
      <c r="IFB106" s="6"/>
      <c r="IFC106" s="6"/>
      <c r="IFD106" s="6"/>
      <c r="IFE106" s="246"/>
      <c r="IFF106" s="251"/>
      <c r="IFG106" s="257"/>
      <c r="IFH106" s="235"/>
      <c r="IFI106" s="235"/>
      <c r="IFJ106" s="235"/>
      <c r="IFK106" s="99"/>
      <c r="IFL106" s="235"/>
      <c r="IFM106" s="235"/>
      <c r="IFN106" s="235"/>
      <c r="IFO106" s="226"/>
      <c r="IFP106" s="248"/>
      <c r="IFQ106" s="253"/>
      <c r="IFR106" s="228"/>
      <c r="IFS106" s="229"/>
      <c r="IFT106" s="99"/>
      <c r="IFU106" s="254"/>
      <c r="IFV106" s="235"/>
      <c r="IFW106" s="231"/>
      <c r="IFX106" s="231"/>
      <c r="IFY106" s="235"/>
      <c r="IFZ106" s="6"/>
      <c r="IGA106" s="6"/>
      <c r="IGB106" s="6"/>
      <c r="IGC106" s="246"/>
      <c r="IGD106" s="251"/>
      <c r="IGE106" s="257"/>
      <c r="IGF106" s="235"/>
      <c r="IGG106" s="235"/>
      <c r="IGH106" s="235"/>
      <c r="IGI106" s="99"/>
      <c r="IGJ106" s="235"/>
      <c r="IGK106" s="235"/>
      <c r="IGL106" s="235"/>
      <c r="IGM106" s="226"/>
      <c r="IGN106" s="248"/>
      <c r="IGO106" s="253"/>
      <c r="IGP106" s="228"/>
      <c r="IGQ106" s="229"/>
      <c r="IGR106" s="99"/>
      <c r="IGS106" s="254"/>
      <c r="IGT106" s="235"/>
      <c r="IGU106" s="231"/>
      <c r="IGV106" s="231"/>
      <c r="IGW106" s="235"/>
      <c r="IGX106" s="6"/>
      <c r="IGY106" s="6"/>
      <c r="IGZ106" s="6"/>
      <c r="IHA106" s="246"/>
      <c r="IHB106" s="251"/>
      <c r="IHC106" s="257"/>
      <c r="IHD106" s="235"/>
      <c r="IHE106" s="235"/>
      <c r="IHF106" s="235"/>
      <c r="IHG106" s="99"/>
      <c r="IHH106" s="235"/>
      <c r="IHI106" s="235"/>
      <c r="IHJ106" s="235"/>
      <c r="IHK106" s="226"/>
      <c r="IHL106" s="248"/>
      <c r="IHM106" s="253"/>
      <c r="IHN106" s="228"/>
      <c r="IHO106" s="229"/>
      <c r="IHP106" s="99"/>
      <c r="IHQ106" s="254"/>
      <c r="IHR106" s="235"/>
      <c r="IHS106" s="231"/>
      <c r="IHT106" s="231"/>
      <c r="IHU106" s="235"/>
      <c r="IHV106" s="6"/>
      <c r="IHW106" s="6"/>
      <c r="IHX106" s="6"/>
      <c r="IHY106" s="246"/>
      <c r="IHZ106" s="251"/>
      <c r="IIA106" s="257"/>
      <c r="IIB106" s="235"/>
      <c r="IIC106" s="235"/>
      <c r="IID106" s="235"/>
      <c r="IIE106" s="99"/>
      <c r="IIF106" s="235"/>
      <c r="IIG106" s="235"/>
      <c r="IIH106" s="235"/>
      <c r="III106" s="226"/>
      <c r="IIJ106" s="248"/>
      <c r="IIK106" s="253"/>
      <c r="IIL106" s="228"/>
      <c r="IIM106" s="229"/>
      <c r="IIN106" s="99"/>
      <c r="IIO106" s="254"/>
      <c r="IIP106" s="235"/>
      <c r="IIQ106" s="231"/>
      <c r="IIR106" s="231"/>
      <c r="IIS106" s="235"/>
      <c r="IIT106" s="6"/>
      <c r="IIU106" s="6"/>
      <c r="IIV106" s="6"/>
      <c r="IIW106" s="246"/>
      <c r="IIX106" s="251"/>
      <c r="IIY106" s="257"/>
      <c r="IIZ106" s="235"/>
      <c r="IJA106" s="235"/>
      <c r="IJB106" s="235"/>
      <c r="IJC106" s="99"/>
      <c r="IJD106" s="235"/>
      <c r="IJE106" s="235"/>
      <c r="IJF106" s="235"/>
      <c r="IJG106" s="226"/>
      <c r="IJH106" s="248"/>
      <c r="IJI106" s="253"/>
      <c r="IJJ106" s="228"/>
      <c r="IJK106" s="229"/>
      <c r="IJL106" s="99"/>
      <c r="IJM106" s="254"/>
      <c r="IJN106" s="235"/>
      <c r="IJO106" s="231"/>
      <c r="IJP106" s="231"/>
      <c r="IJQ106" s="235"/>
      <c r="IJR106" s="6"/>
      <c r="IJS106" s="6"/>
      <c r="IJT106" s="6"/>
      <c r="IJU106" s="246"/>
      <c r="IJV106" s="251"/>
      <c r="IJW106" s="257"/>
      <c r="IJX106" s="235"/>
      <c r="IJY106" s="235"/>
      <c r="IJZ106" s="235"/>
      <c r="IKA106" s="99"/>
      <c r="IKB106" s="235"/>
      <c r="IKC106" s="235"/>
      <c r="IKD106" s="235"/>
      <c r="IKE106" s="226"/>
      <c r="IKF106" s="248"/>
      <c r="IKG106" s="253"/>
      <c r="IKH106" s="228"/>
      <c r="IKI106" s="229"/>
      <c r="IKJ106" s="99"/>
      <c r="IKK106" s="254"/>
      <c r="IKL106" s="235"/>
      <c r="IKM106" s="231"/>
      <c r="IKN106" s="231"/>
      <c r="IKO106" s="235"/>
      <c r="IKP106" s="6"/>
      <c r="IKQ106" s="6"/>
      <c r="IKR106" s="6"/>
      <c r="IKS106" s="246"/>
      <c r="IKT106" s="251"/>
      <c r="IKU106" s="257"/>
      <c r="IKV106" s="235"/>
      <c r="IKW106" s="235"/>
      <c r="IKX106" s="235"/>
      <c r="IKY106" s="99"/>
      <c r="IKZ106" s="235"/>
      <c r="ILA106" s="235"/>
      <c r="ILB106" s="235"/>
      <c r="ILC106" s="226"/>
      <c r="ILD106" s="248"/>
      <c r="ILE106" s="253"/>
      <c r="ILF106" s="228"/>
      <c r="ILG106" s="229"/>
      <c r="ILH106" s="99"/>
      <c r="ILI106" s="254"/>
      <c r="ILJ106" s="235"/>
      <c r="ILK106" s="231"/>
      <c r="ILL106" s="231"/>
      <c r="ILM106" s="235"/>
      <c r="ILN106" s="6"/>
      <c r="ILO106" s="6"/>
      <c r="ILP106" s="6"/>
      <c r="ILQ106" s="246"/>
      <c r="ILR106" s="251"/>
      <c r="ILS106" s="257"/>
      <c r="ILT106" s="235"/>
      <c r="ILU106" s="235"/>
      <c r="ILV106" s="235"/>
      <c r="ILW106" s="99"/>
      <c r="ILX106" s="235"/>
      <c r="ILY106" s="235"/>
      <c r="ILZ106" s="235"/>
      <c r="IMA106" s="226"/>
      <c r="IMB106" s="248"/>
      <c r="IMC106" s="253"/>
      <c r="IMD106" s="228"/>
      <c r="IME106" s="229"/>
      <c r="IMF106" s="99"/>
      <c r="IMG106" s="254"/>
      <c r="IMH106" s="235"/>
      <c r="IMI106" s="231"/>
      <c r="IMJ106" s="231"/>
      <c r="IMK106" s="235"/>
      <c r="IML106" s="6"/>
      <c r="IMM106" s="6"/>
      <c r="IMN106" s="6"/>
      <c r="IMO106" s="246"/>
      <c r="IMP106" s="251"/>
      <c r="IMQ106" s="257"/>
      <c r="IMR106" s="235"/>
      <c r="IMS106" s="235"/>
      <c r="IMT106" s="235"/>
      <c r="IMU106" s="99"/>
      <c r="IMV106" s="235"/>
      <c r="IMW106" s="235"/>
      <c r="IMX106" s="235"/>
      <c r="IMY106" s="226"/>
      <c r="IMZ106" s="248"/>
      <c r="INA106" s="253"/>
      <c r="INB106" s="228"/>
      <c r="INC106" s="229"/>
      <c r="IND106" s="99"/>
      <c r="INE106" s="254"/>
      <c r="INF106" s="235"/>
      <c r="ING106" s="231"/>
      <c r="INH106" s="231"/>
      <c r="INI106" s="235"/>
      <c r="INJ106" s="6"/>
      <c r="INK106" s="6"/>
      <c r="INL106" s="6"/>
      <c r="INM106" s="246"/>
      <c r="INN106" s="251"/>
      <c r="INO106" s="257"/>
      <c r="INP106" s="235"/>
      <c r="INQ106" s="235"/>
      <c r="INR106" s="235"/>
      <c r="INS106" s="99"/>
      <c r="INT106" s="235"/>
      <c r="INU106" s="235"/>
      <c r="INV106" s="235"/>
      <c r="INW106" s="226"/>
      <c r="INX106" s="248"/>
      <c r="INY106" s="253"/>
      <c r="INZ106" s="228"/>
      <c r="IOA106" s="229"/>
      <c r="IOB106" s="99"/>
      <c r="IOC106" s="254"/>
      <c r="IOD106" s="235"/>
      <c r="IOE106" s="231"/>
      <c r="IOF106" s="231"/>
      <c r="IOG106" s="235"/>
      <c r="IOH106" s="6"/>
      <c r="IOI106" s="6"/>
      <c r="IOJ106" s="6"/>
      <c r="IOK106" s="246"/>
      <c r="IOL106" s="251"/>
      <c r="IOM106" s="257"/>
      <c r="ION106" s="235"/>
      <c r="IOO106" s="235"/>
      <c r="IOP106" s="235"/>
      <c r="IOQ106" s="99"/>
      <c r="IOR106" s="235"/>
      <c r="IOS106" s="235"/>
      <c r="IOT106" s="235"/>
      <c r="IOU106" s="226"/>
      <c r="IOV106" s="248"/>
      <c r="IOW106" s="253"/>
      <c r="IOX106" s="228"/>
      <c r="IOY106" s="229"/>
      <c r="IOZ106" s="99"/>
      <c r="IPA106" s="254"/>
      <c r="IPB106" s="235"/>
      <c r="IPC106" s="231"/>
      <c r="IPD106" s="231"/>
      <c r="IPE106" s="235"/>
      <c r="IPF106" s="6"/>
      <c r="IPG106" s="6"/>
      <c r="IPH106" s="6"/>
      <c r="IPI106" s="246"/>
      <c r="IPJ106" s="251"/>
      <c r="IPK106" s="257"/>
      <c r="IPL106" s="235"/>
      <c r="IPM106" s="235"/>
      <c r="IPN106" s="235"/>
      <c r="IPO106" s="99"/>
      <c r="IPP106" s="235"/>
      <c r="IPQ106" s="235"/>
      <c r="IPR106" s="235"/>
      <c r="IPS106" s="226"/>
      <c r="IPT106" s="248"/>
      <c r="IPU106" s="253"/>
      <c r="IPV106" s="228"/>
      <c r="IPW106" s="229"/>
      <c r="IPX106" s="99"/>
      <c r="IPY106" s="254"/>
      <c r="IPZ106" s="235"/>
      <c r="IQA106" s="231"/>
      <c r="IQB106" s="231"/>
      <c r="IQC106" s="235"/>
      <c r="IQD106" s="6"/>
      <c r="IQE106" s="6"/>
      <c r="IQF106" s="6"/>
      <c r="IQG106" s="246"/>
      <c r="IQH106" s="251"/>
      <c r="IQI106" s="257"/>
      <c r="IQJ106" s="235"/>
      <c r="IQK106" s="235"/>
      <c r="IQL106" s="235"/>
      <c r="IQM106" s="99"/>
      <c r="IQN106" s="235"/>
      <c r="IQO106" s="235"/>
      <c r="IQP106" s="235"/>
      <c r="IQQ106" s="226"/>
      <c r="IQR106" s="248"/>
      <c r="IQS106" s="253"/>
      <c r="IQT106" s="228"/>
      <c r="IQU106" s="229"/>
      <c r="IQV106" s="99"/>
      <c r="IQW106" s="254"/>
      <c r="IQX106" s="235"/>
      <c r="IQY106" s="231"/>
      <c r="IQZ106" s="231"/>
      <c r="IRA106" s="235"/>
      <c r="IRB106" s="6"/>
      <c r="IRC106" s="6"/>
      <c r="IRD106" s="6"/>
      <c r="IRE106" s="246"/>
      <c r="IRF106" s="251"/>
      <c r="IRG106" s="257"/>
      <c r="IRH106" s="235"/>
      <c r="IRI106" s="235"/>
      <c r="IRJ106" s="235"/>
      <c r="IRK106" s="99"/>
      <c r="IRL106" s="235"/>
      <c r="IRM106" s="235"/>
      <c r="IRN106" s="235"/>
      <c r="IRO106" s="226"/>
      <c r="IRP106" s="248"/>
      <c r="IRQ106" s="253"/>
      <c r="IRR106" s="228"/>
      <c r="IRS106" s="229"/>
      <c r="IRT106" s="99"/>
      <c r="IRU106" s="254"/>
      <c r="IRV106" s="235"/>
      <c r="IRW106" s="231"/>
      <c r="IRX106" s="231"/>
      <c r="IRY106" s="235"/>
      <c r="IRZ106" s="6"/>
      <c r="ISA106" s="6"/>
      <c r="ISB106" s="6"/>
      <c r="ISC106" s="246"/>
      <c r="ISD106" s="251"/>
      <c r="ISE106" s="257"/>
      <c r="ISF106" s="235"/>
      <c r="ISG106" s="235"/>
      <c r="ISH106" s="235"/>
      <c r="ISI106" s="99"/>
      <c r="ISJ106" s="235"/>
      <c r="ISK106" s="235"/>
      <c r="ISL106" s="235"/>
      <c r="ISM106" s="226"/>
      <c r="ISN106" s="248"/>
      <c r="ISO106" s="253"/>
      <c r="ISP106" s="228"/>
      <c r="ISQ106" s="229"/>
      <c r="ISR106" s="99"/>
      <c r="ISS106" s="254"/>
      <c r="IST106" s="235"/>
      <c r="ISU106" s="231"/>
      <c r="ISV106" s="231"/>
      <c r="ISW106" s="235"/>
      <c r="ISX106" s="6"/>
      <c r="ISY106" s="6"/>
      <c r="ISZ106" s="6"/>
      <c r="ITA106" s="246"/>
      <c r="ITB106" s="251"/>
      <c r="ITC106" s="257"/>
      <c r="ITD106" s="235"/>
      <c r="ITE106" s="235"/>
      <c r="ITF106" s="235"/>
      <c r="ITG106" s="99"/>
      <c r="ITH106" s="235"/>
      <c r="ITI106" s="235"/>
      <c r="ITJ106" s="235"/>
      <c r="ITK106" s="226"/>
      <c r="ITL106" s="248"/>
      <c r="ITM106" s="253"/>
      <c r="ITN106" s="228"/>
      <c r="ITO106" s="229"/>
      <c r="ITP106" s="99"/>
      <c r="ITQ106" s="254"/>
      <c r="ITR106" s="235"/>
      <c r="ITS106" s="231"/>
      <c r="ITT106" s="231"/>
      <c r="ITU106" s="235"/>
      <c r="ITV106" s="6"/>
      <c r="ITW106" s="6"/>
      <c r="ITX106" s="6"/>
      <c r="ITY106" s="246"/>
      <c r="ITZ106" s="251"/>
      <c r="IUA106" s="257"/>
      <c r="IUB106" s="235"/>
      <c r="IUC106" s="235"/>
      <c r="IUD106" s="235"/>
      <c r="IUE106" s="99"/>
      <c r="IUF106" s="235"/>
      <c r="IUG106" s="235"/>
      <c r="IUH106" s="235"/>
      <c r="IUI106" s="226"/>
      <c r="IUJ106" s="248"/>
      <c r="IUK106" s="253"/>
      <c r="IUL106" s="228"/>
      <c r="IUM106" s="229"/>
      <c r="IUN106" s="99"/>
      <c r="IUO106" s="254"/>
      <c r="IUP106" s="235"/>
      <c r="IUQ106" s="231"/>
      <c r="IUR106" s="231"/>
      <c r="IUS106" s="235"/>
      <c r="IUT106" s="6"/>
      <c r="IUU106" s="6"/>
      <c r="IUV106" s="6"/>
      <c r="IUW106" s="246"/>
      <c r="IUX106" s="251"/>
      <c r="IUY106" s="257"/>
      <c r="IUZ106" s="235"/>
      <c r="IVA106" s="235"/>
      <c r="IVB106" s="235"/>
      <c r="IVC106" s="99"/>
      <c r="IVD106" s="235"/>
      <c r="IVE106" s="235"/>
      <c r="IVF106" s="235"/>
      <c r="IVG106" s="226"/>
      <c r="IVH106" s="248"/>
      <c r="IVI106" s="253"/>
      <c r="IVJ106" s="228"/>
      <c r="IVK106" s="229"/>
      <c r="IVL106" s="99"/>
      <c r="IVM106" s="254"/>
      <c r="IVN106" s="235"/>
      <c r="IVO106" s="231"/>
      <c r="IVP106" s="231"/>
      <c r="IVQ106" s="235"/>
      <c r="IVR106" s="6"/>
      <c r="IVS106" s="6"/>
      <c r="IVT106" s="6"/>
      <c r="IVU106" s="246"/>
      <c r="IVV106" s="251"/>
      <c r="IVW106" s="257"/>
      <c r="IVX106" s="235"/>
      <c r="IVY106" s="235"/>
      <c r="IVZ106" s="235"/>
      <c r="IWA106" s="99"/>
      <c r="IWB106" s="235"/>
      <c r="IWC106" s="235"/>
      <c r="IWD106" s="235"/>
      <c r="IWE106" s="226"/>
      <c r="IWF106" s="248"/>
      <c r="IWG106" s="253"/>
      <c r="IWH106" s="228"/>
      <c r="IWI106" s="229"/>
      <c r="IWJ106" s="99"/>
      <c r="IWK106" s="254"/>
      <c r="IWL106" s="235"/>
      <c r="IWM106" s="231"/>
      <c r="IWN106" s="231"/>
      <c r="IWO106" s="235"/>
      <c r="IWP106" s="6"/>
      <c r="IWQ106" s="6"/>
      <c r="IWR106" s="6"/>
      <c r="IWS106" s="246"/>
      <c r="IWT106" s="251"/>
      <c r="IWU106" s="257"/>
      <c r="IWV106" s="235"/>
      <c r="IWW106" s="235"/>
      <c r="IWX106" s="235"/>
      <c r="IWY106" s="99"/>
      <c r="IWZ106" s="235"/>
      <c r="IXA106" s="235"/>
      <c r="IXB106" s="235"/>
      <c r="IXC106" s="226"/>
      <c r="IXD106" s="248"/>
      <c r="IXE106" s="253"/>
      <c r="IXF106" s="228"/>
      <c r="IXG106" s="229"/>
      <c r="IXH106" s="99"/>
      <c r="IXI106" s="254"/>
      <c r="IXJ106" s="235"/>
      <c r="IXK106" s="231"/>
      <c r="IXL106" s="231"/>
      <c r="IXM106" s="235"/>
      <c r="IXN106" s="6"/>
      <c r="IXO106" s="6"/>
      <c r="IXP106" s="6"/>
      <c r="IXQ106" s="246"/>
      <c r="IXR106" s="251"/>
      <c r="IXS106" s="257"/>
      <c r="IXT106" s="235"/>
      <c r="IXU106" s="235"/>
      <c r="IXV106" s="235"/>
      <c r="IXW106" s="99"/>
      <c r="IXX106" s="235"/>
      <c r="IXY106" s="235"/>
      <c r="IXZ106" s="235"/>
      <c r="IYA106" s="226"/>
      <c r="IYB106" s="248"/>
      <c r="IYC106" s="253"/>
      <c r="IYD106" s="228"/>
      <c r="IYE106" s="229"/>
      <c r="IYF106" s="99"/>
      <c r="IYG106" s="254"/>
      <c r="IYH106" s="235"/>
      <c r="IYI106" s="231"/>
      <c r="IYJ106" s="231"/>
      <c r="IYK106" s="235"/>
      <c r="IYL106" s="6"/>
      <c r="IYM106" s="6"/>
      <c r="IYN106" s="6"/>
      <c r="IYO106" s="246"/>
      <c r="IYP106" s="251"/>
      <c r="IYQ106" s="257"/>
      <c r="IYR106" s="235"/>
      <c r="IYS106" s="235"/>
      <c r="IYT106" s="235"/>
      <c r="IYU106" s="99"/>
      <c r="IYV106" s="235"/>
      <c r="IYW106" s="235"/>
      <c r="IYX106" s="235"/>
      <c r="IYY106" s="226"/>
      <c r="IYZ106" s="248"/>
      <c r="IZA106" s="253"/>
      <c r="IZB106" s="228"/>
      <c r="IZC106" s="229"/>
      <c r="IZD106" s="99"/>
      <c r="IZE106" s="254"/>
      <c r="IZF106" s="235"/>
      <c r="IZG106" s="231"/>
      <c r="IZH106" s="231"/>
      <c r="IZI106" s="235"/>
      <c r="IZJ106" s="6"/>
      <c r="IZK106" s="6"/>
      <c r="IZL106" s="6"/>
      <c r="IZM106" s="246"/>
      <c r="IZN106" s="251"/>
      <c r="IZO106" s="257"/>
      <c r="IZP106" s="235"/>
      <c r="IZQ106" s="235"/>
      <c r="IZR106" s="235"/>
      <c r="IZS106" s="99"/>
      <c r="IZT106" s="235"/>
      <c r="IZU106" s="235"/>
      <c r="IZV106" s="235"/>
      <c r="IZW106" s="226"/>
      <c r="IZX106" s="248"/>
      <c r="IZY106" s="253"/>
      <c r="IZZ106" s="228"/>
      <c r="JAA106" s="229"/>
      <c r="JAB106" s="99"/>
      <c r="JAC106" s="254"/>
      <c r="JAD106" s="235"/>
      <c r="JAE106" s="231"/>
      <c r="JAF106" s="231"/>
      <c r="JAG106" s="235"/>
      <c r="JAH106" s="6"/>
      <c r="JAI106" s="6"/>
      <c r="JAJ106" s="6"/>
      <c r="JAK106" s="246"/>
      <c r="JAL106" s="251"/>
      <c r="JAM106" s="257"/>
      <c r="JAN106" s="235"/>
      <c r="JAO106" s="235"/>
      <c r="JAP106" s="235"/>
      <c r="JAQ106" s="99"/>
      <c r="JAR106" s="235"/>
      <c r="JAS106" s="235"/>
      <c r="JAT106" s="235"/>
      <c r="JAU106" s="226"/>
      <c r="JAV106" s="248"/>
      <c r="JAW106" s="253"/>
      <c r="JAX106" s="228"/>
      <c r="JAY106" s="229"/>
      <c r="JAZ106" s="99"/>
      <c r="JBA106" s="254"/>
      <c r="JBB106" s="235"/>
      <c r="JBC106" s="231"/>
      <c r="JBD106" s="231"/>
      <c r="JBE106" s="235"/>
      <c r="JBF106" s="6"/>
      <c r="JBG106" s="6"/>
      <c r="JBH106" s="6"/>
      <c r="JBI106" s="246"/>
      <c r="JBJ106" s="251"/>
      <c r="JBK106" s="257"/>
      <c r="JBL106" s="235"/>
      <c r="JBM106" s="235"/>
      <c r="JBN106" s="235"/>
      <c r="JBO106" s="99"/>
      <c r="JBP106" s="235"/>
      <c r="JBQ106" s="235"/>
      <c r="JBR106" s="235"/>
      <c r="JBS106" s="226"/>
      <c r="JBT106" s="248"/>
      <c r="JBU106" s="253"/>
      <c r="JBV106" s="228"/>
      <c r="JBW106" s="229"/>
      <c r="JBX106" s="99"/>
      <c r="JBY106" s="254"/>
      <c r="JBZ106" s="235"/>
      <c r="JCA106" s="231"/>
      <c r="JCB106" s="231"/>
      <c r="JCC106" s="235"/>
      <c r="JCD106" s="6"/>
      <c r="JCE106" s="6"/>
      <c r="JCF106" s="6"/>
      <c r="JCG106" s="246"/>
      <c r="JCH106" s="251"/>
      <c r="JCI106" s="257"/>
      <c r="JCJ106" s="235"/>
      <c r="JCK106" s="235"/>
      <c r="JCL106" s="235"/>
      <c r="JCM106" s="99"/>
      <c r="JCN106" s="235"/>
      <c r="JCO106" s="235"/>
      <c r="JCP106" s="235"/>
      <c r="JCQ106" s="226"/>
      <c r="JCR106" s="248"/>
      <c r="JCS106" s="253"/>
      <c r="JCT106" s="228"/>
      <c r="JCU106" s="229"/>
      <c r="JCV106" s="99"/>
      <c r="JCW106" s="254"/>
      <c r="JCX106" s="235"/>
      <c r="JCY106" s="231"/>
      <c r="JCZ106" s="231"/>
      <c r="JDA106" s="235"/>
      <c r="JDB106" s="6"/>
      <c r="JDC106" s="6"/>
      <c r="JDD106" s="6"/>
      <c r="JDE106" s="246"/>
      <c r="JDF106" s="251"/>
      <c r="JDG106" s="257"/>
      <c r="JDH106" s="235"/>
      <c r="JDI106" s="235"/>
      <c r="JDJ106" s="235"/>
      <c r="JDK106" s="99"/>
      <c r="JDL106" s="235"/>
      <c r="JDM106" s="235"/>
      <c r="JDN106" s="235"/>
      <c r="JDO106" s="226"/>
      <c r="JDP106" s="248"/>
      <c r="JDQ106" s="253"/>
      <c r="JDR106" s="228"/>
      <c r="JDS106" s="229"/>
      <c r="JDT106" s="99"/>
      <c r="JDU106" s="254"/>
      <c r="JDV106" s="235"/>
      <c r="JDW106" s="231"/>
      <c r="JDX106" s="231"/>
      <c r="JDY106" s="235"/>
      <c r="JDZ106" s="6"/>
      <c r="JEA106" s="6"/>
      <c r="JEB106" s="6"/>
      <c r="JEC106" s="246"/>
      <c r="JED106" s="251"/>
      <c r="JEE106" s="257"/>
      <c r="JEF106" s="235"/>
      <c r="JEG106" s="235"/>
      <c r="JEH106" s="235"/>
      <c r="JEI106" s="99"/>
      <c r="JEJ106" s="235"/>
      <c r="JEK106" s="235"/>
      <c r="JEL106" s="235"/>
      <c r="JEM106" s="226"/>
      <c r="JEN106" s="248"/>
      <c r="JEO106" s="253"/>
      <c r="JEP106" s="228"/>
      <c r="JEQ106" s="229"/>
      <c r="JER106" s="99"/>
      <c r="JES106" s="254"/>
      <c r="JET106" s="235"/>
      <c r="JEU106" s="231"/>
      <c r="JEV106" s="231"/>
      <c r="JEW106" s="235"/>
      <c r="JEX106" s="6"/>
      <c r="JEY106" s="6"/>
      <c r="JEZ106" s="6"/>
      <c r="JFA106" s="246"/>
      <c r="JFB106" s="251"/>
      <c r="JFC106" s="257"/>
      <c r="JFD106" s="235"/>
      <c r="JFE106" s="235"/>
      <c r="JFF106" s="235"/>
      <c r="JFG106" s="99"/>
      <c r="JFH106" s="235"/>
      <c r="JFI106" s="235"/>
      <c r="JFJ106" s="235"/>
      <c r="JFK106" s="226"/>
      <c r="JFL106" s="248"/>
      <c r="JFM106" s="253"/>
      <c r="JFN106" s="228"/>
      <c r="JFO106" s="229"/>
      <c r="JFP106" s="99"/>
      <c r="JFQ106" s="254"/>
      <c r="JFR106" s="235"/>
      <c r="JFS106" s="231"/>
      <c r="JFT106" s="231"/>
      <c r="JFU106" s="235"/>
      <c r="JFV106" s="6"/>
      <c r="JFW106" s="6"/>
      <c r="JFX106" s="6"/>
      <c r="JFY106" s="246"/>
      <c r="JFZ106" s="251"/>
      <c r="JGA106" s="257"/>
      <c r="JGB106" s="235"/>
      <c r="JGC106" s="235"/>
      <c r="JGD106" s="235"/>
      <c r="JGE106" s="99"/>
      <c r="JGF106" s="235"/>
      <c r="JGG106" s="235"/>
      <c r="JGH106" s="235"/>
      <c r="JGI106" s="226"/>
      <c r="JGJ106" s="248"/>
      <c r="JGK106" s="253"/>
      <c r="JGL106" s="228"/>
      <c r="JGM106" s="229"/>
      <c r="JGN106" s="99"/>
      <c r="JGO106" s="254"/>
      <c r="JGP106" s="235"/>
      <c r="JGQ106" s="231"/>
      <c r="JGR106" s="231"/>
      <c r="JGS106" s="235"/>
      <c r="JGT106" s="6"/>
      <c r="JGU106" s="6"/>
      <c r="JGV106" s="6"/>
      <c r="JGW106" s="246"/>
      <c r="JGX106" s="251"/>
      <c r="JGY106" s="257"/>
      <c r="JGZ106" s="235"/>
      <c r="JHA106" s="235"/>
      <c r="JHB106" s="235"/>
      <c r="JHC106" s="99"/>
      <c r="JHD106" s="235"/>
      <c r="JHE106" s="235"/>
      <c r="JHF106" s="235"/>
      <c r="JHG106" s="226"/>
      <c r="JHH106" s="248"/>
      <c r="JHI106" s="253"/>
      <c r="JHJ106" s="228"/>
      <c r="JHK106" s="229"/>
      <c r="JHL106" s="99"/>
      <c r="JHM106" s="254"/>
      <c r="JHN106" s="235"/>
      <c r="JHO106" s="231"/>
      <c r="JHP106" s="231"/>
      <c r="JHQ106" s="235"/>
      <c r="JHR106" s="6"/>
      <c r="JHS106" s="6"/>
      <c r="JHT106" s="6"/>
      <c r="JHU106" s="246"/>
      <c r="JHV106" s="251"/>
      <c r="JHW106" s="257"/>
      <c r="JHX106" s="235"/>
      <c r="JHY106" s="235"/>
      <c r="JHZ106" s="235"/>
      <c r="JIA106" s="99"/>
      <c r="JIB106" s="235"/>
      <c r="JIC106" s="235"/>
      <c r="JID106" s="235"/>
      <c r="JIE106" s="226"/>
      <c r="JIF106" s="248"/>
      <c r="JIG106" s="253"/>
      <c r="JIH106" s="228"/>
      <c r="JII106" s="229"/>
      <c r="JIJ106" s="99"/>
      <c r="JIK106" s="254"/>
      <c r="JIL106" s="235"/>
      <c r="JIM106" s="231"/>
      <c r="JIN106" s="231"/>
      <c r="JIO106" s="235"/>
      <c r="JIP106" s="6"/>
      <c r="JIQ106" s="6"/>
      <c r="JIR106" s="6"/>
      <c r="JIS106" s="246"/>
      <c r="JIT106" s="251"/>
      <c r="JIU106" s="257"/>
      <c r="JIV106" s="235"/>
      <c r="JIW106" s="235"/>
      <c r="JIX106" s="235"/>
      <c r="JIY106" s="99"/>
      <c r="JIZ106" s="235"/>
      <c r="JJA106" s="235"/>
      <c r="JJB106" s="235"/>
      <c r="JJC106" s="226"/>
      <c r="JJD106" s="248"/>
      <c r="JJE106" s="253"/>
      <c r="JJF106" s="228"/>
      <c r="JJG106" s="229"/>
      <c r="JJH106" s="99"/>
      <c r="JJI106" s="254"/>
      <c r="JJJ106" s="235"/>
      <c r="JJK106" s="231"/>
      <c r="JJL106" s="231"/>
      <c r="JJM106" s="235"/>
      <c r="JJN106" s="6"/>
      <c r="JJO106" s="6"/>
      <c r="JJP106" s="6"/>
      <c r="JJQ106" s="246"/>
      <c r="JJR106" s="251"/>
      <c r="JJS106" s="257"/>
      <c r="JJT106" s="235"/>
      <c r="JJU106" s="235"/>
      <c r="JJV106" s="235"/>
      <c r="JJW106" s="99"/>
      <c r="JJX106" s="235"/>
      <c r="JJY106" s="235"/>
      <c r="JJZ106" s="235"/>
      <c r="JKA106" s="226"/>
      <c r="JKB106" s="248"/>
      <c r="JKC106" s="253"/>
      <c r="JKD106" s="228"/>
      <c r="JKE106" s="229"/>
      <c r="JKF106" s="99"/>
      <c r="JKG106" s="254"/>
      <c r="JKH106" s="235"/>
      <c r="JKI106" s="231"/>
      <c r="JKJ106" s="231"/>
      <c r="JKK106" s="235"/>
      <c r="JKL106" s="6"/>
      <c r="JKM106" s="6"/>
      <c r="JKN106" s="6"/>
      <c r="JKO106" s="246"/>
      <c r="JKP106" s="251"/>
      <c r="JKQ106" s="257"/>
      <c r="JKR106" s="235"/>
      <c r="JKS106" s="235"/>
      <c r="JKT106" s="235"/>
      <c r="JKU106" s="99"/>
      <c r="JKV106" s="235"/>
      <c r="JKW106" s="235"/>
      <c r="JKX106" s="235"/>
      <c r="JKY106" s="226"/>
      <c r="JKZ106" s="248"/>
      <c r="JLA106" s="253"/>
      <c r="JLB106" s="228"/>
      <c r="JLC106" s="229"/>
      <c r="JLD106" s="99"/>
      <c r="JLE106" s="254"/>
      <c r="JLF106" s="235"/>
      <c r="JLG106" s="231"/>
      <c r="JLH106" s="231"/>
      <c r="JLI106" s="235"/>
      <c r="JLJ106" s="6"/>
      <c r="JLK106" s="6"/>
      <c r="JLL106" s="6"/>
      <c r="JLM106" s="246"/>
      <c r="JLN106" s="251"/>
      <c r="JLO106" s="257"/>
      <c r="JLP106" s="235"/>
      <c r="JLQ106" s="235"/>
      <c r="JLR106" s="235"/>
      <c r="JLS106" s="99"/>
      <c r="JLT106" s="235"/>
      <c r="JLU106" s="235"/>
      <c r="JLV106" s="235"/>
      <c r="JLW106" s="226"/>
      <c r="JLX106" s="248"/>
      <c r="JLY106" s="253"/>
      <c r="JLZ106" s="228"/>
      <c r="JMA106" s="229"/>
      <c r="JMB106" s="99"/>
      <c r="JMC106" s="254"/>
      <c r="JMD106" s="235"/>
      <c r="JME106" s="231"/>
      <c r="JMF106" s="231"/>
      <c r="JMG106" s="235"/>
      <c r="JMH106" s="6"/>
      <c r="JMI106" s="6"/>
      <c r="JMJ106" s="6"/>
      <c r="JMK106" s="246"/>
      <c r="JML106" s="251"/>
      <c r="JMM106" s="257"/>
      <c r="JMN106" s="235"/>
      <c r="JMO106" s="235"/>
      <c r="JMP106" s="235"/>
      <c r="JMQ106" s="99"/>
      <c r="JMR106" s="235"/>
      <c r="JMS106" s="235"/>
      <c r="JMT106" s="235"/>
      <c r="JMU106" s="226"/>
      <c r="JMV106" s="248"/>
      <c r="JMW106" s="253"/>
      <c r="JMX106" s="228"/>
      <c r="JMY106" s="229"/>
      <c r="JMZ106" s="99"/>
      <c r="JNA106" s="254"/>
      <c r="JNB106" s="235"/>
      <c r="JNC106" s="231"/>
      <c r="JND106" s="231"/>
      <c r="JNE106" s="235"/>
      <c r="JNF106" s="6"/>
      <c r="JNG106" s="6"/>
      <c r="JNH106" s="6"/>
      <c r="JNI106" s="246"/>
      <c r="JNJ106" s="251"/>
      <c r="JNK106" s="257"/>
      <c r="JNL106" s="235"/>
      <c r="JNM106" s="235"/>
      <c r="JNN106" s="235"/>
      <c r="JNO106" s="99"/>
      <c r="JNP106" s="235"/>
      <c r="JNQ106" s="235"/>
      <c r="JNR106" s="235"/>
      <c r="JNS106" s="226"/>
      <c r="JNT106" s="248"/>
      <c r="JNU106" s="253"/>
      <c r="JNV106" s="228"/>
      <c r="JNW106" s="229"/>
      <c r="JNX106" s="99"/>
      <c r="JNY106" s="254"/>
      <c r="JNZ106" s="235"/>
      <c r="JOA106" s="231"/>
      <c r="JOB106" s="231"/>
      <c r="JOC106" s="235"/>
      <c r="JOD106" s="6"/>
      <c r="JOE106" s="6"/>
      <c r="JOF106" s="6"/>
      <c r="JOG106" s="246"/>
      <c r="JOH106" s="251"/>
      <c r="JOI106" s="257"/>
      <c r="JOJ106" s="235"/>
      <c r="JOK106" s="235"/>
      <c r="JOL106" s="235"/>
      <c r="JOM106" s="99"/>
      <c r="JON106" s="235"/>
      <c r="JOO106" s="235"/>
      <c r="JOP106" s="235"/>
      <c r="JOQ106" s="226"/>
      <c r="JOR106" s="248"/>
      <c r="JOS106" s="253"/>
      <c r="JOT106" s="228"/>
      <c r="JOU106" s="229"/>
      <c r="JOV106" s="99"/>
      <c r="JOW106" s="254"/>
      <c r="JOX106" s="235"/>
      <c r="JOY106" s="231"/>
      <c r="JOZ106" s="231"/>
      <c r="JPA106" s="235"/>
      <c r="JPB106" s="6"/>
      <c r="JPC106" s="6"/>
      <c r="JPD106" s="6"/>
      <c r="JPE106" s="246"/>
      <c r="JPF106" s="251"/>
      <c r="JPG106" s="257"/>
      <c r="JPH106" s="235"/>
      <c r="JPI106" s="235"/>
      <c r="JPJ106" s="235"/>
      <c r="JPK106" s="99"/>
      <c r="JPL106" s="235"/>
      <c r="JPM106" s="235"/>
      <c r="JPN106" s="235"/>
      <c r="JPO106" s="226"/>
      <c r="JPP106" s="248"/>
      <c r="JPQ106" s="253"/>
      <c r="JPR106" s="228"/>
      <c r="JPS106" s="229"/>
      <c r="JPT106" s="99"/>
      <c r="JPU106" s="254"/>
      <c r="JPV106" s="235"/>
      <c r="JPW106" s="231"/>
      <c r="JPX106" s="231"/>
      <c r="JPY106" s="235"/>
      <c r="JPZ106" s="6"/>
      <c r="JQA106" s="6"/>
      <c r="JQB106" s="6"/>
      <c r="JQC106" s="246"/>
      <c r="JQD106" s="251"/>
      <c r="JQE106" s="257"/>
      <c r="JQF106" s="235"/>
      <c r="JQG106" s="235"/>
      <c r="JQH106" s="235"/>
      <c r="JQI106" s="99"/>
      <c r="JQJ106" s="235"/>
      <c r="JQK106" s="235"/>
      <c r="JQL106" s="235"/>
      <c r="JQM106" s="226"/>
      <c r="JQN106" s="248"/>
      <c r="JQO106" s="253"/>
      <c r="JQP106" s="228"/>
      <c r="JQQ106" s="229"/>
      <c r="JQR106" s="99"/>
      <c r="JQS106" s="254"/>
      <c r="JQT106" s="235"/>
      <c r="JQU106" s="231"/>
      <c r="JQV106" s="231"/>
      <c r="JQW106" s="235"/>
      <c r="JQX106" s="6"/>
      <c r="JQY106" s="6"/>
      <c r="JQZ106" s="6"/>
      <c r="JRA106" s="246"/>
      <c r="JRB106" s="251"/>
      <c r="JRC106" s="257"/>
      <c r="JRD106" s="235"/>
      <c r="JRE106" s="235"/>
      <c r="JRF106" s="235"/>
      <c r="JRG106" s="99"/>
      <c r="JRH106" s="235"/>
      <c r="JRI106" s="235"/>
      <c r="JRJ106" s="235"/>
      <c r="JRK106" s="226"/>
      <c r="JRL106" s="248"/>
      <c r="JRM106" s="253"/>
      <c r="JRN106" s="228"/>
      <c r="JRO106" s="229"/>
      <c r="JRP106" s="99"/>
      <c r="JRQ106" s="254"/>
      <c r="JRR106" s="235"/>
      <c r="JRS106" s="231"/>
      <c r="JRT106" s="231"/>
      <c r="JRU106" s="235"/>
      <c r="JRV106" s="6"/>
      <c r="JRW106" s="6"/>
      <c r="JRX106" s="6"/>
      <c r="JRY106" s="246"/>
      <c r="JRZ106" s="251"/>
      <c r="JSA106" s="257"/>
      <c r="JSB106" s="235"/>
      <c r="JSC106" s="235"/>
      <c r="JSD106" s="235"/>
      <c r="JSE106" s="99"/>
      <c r="JSF106" s="235"/>
      <c r="JSG106" s="235"/>
      <c r="JSH106" s="235"/>
      <c r="JSI106" s="226"/>
      <c r="JSJ106" s="248"/>
      <c r="JSK106" s="253"/>
      <c r="JSL106" s="228"/>
      <c r="JSM106" s="229"/>
      <c r="JSN106" s="99"/>
      <c r="JSO106" s="254"/>
      <c r="JSP106" s="235"/>
      <c r="JSQ106" s="231"/>
      <c r="JSR106" s="231"/>
      <c r="JSS106" s="235"/>
      <c r="JST106" s="6"/>
      <c r="JSU106" s="6"/>
      <c r="JSV106" s="6"/>
      <c r="JSW106" s="246"/>
      <c r="JSX106" s="251"/>
      <c r="JSY106" s="257"/>
      <c r="JSZ106" s="235"/>
      <c r="JTA106" s="235"/>
      <c r="JTB106" s="235"/>
      <c r="JTC106" s="99"/>
      <c r="JTD106" s="235"/>
      <c r="JTE106" s="235"/>
      <c r="JTF106" s="235"/>
      <c r="JTG106" s="226"/>
      <c r="JTH106" s="248"/>
      <c r="JTI106" s="253"/>
      <c r="JTJ106" s="228"/>
      <c r="JTK106" s="229"/>
      <c r="JTL106" s="99"/>
      <c r="JTM106" s="254"/>
      <c r="JTN106" s="235"/>
      <c r="JTO106" s="231"/>
      <c r="JTP106" s="231"/>
      <c r="JTQ106" s="235"/>
      <c r="JTR106" s="6"/>
      <c r="JTS106" s="6"/>
      <c r="JTT106" s="6"/>
      <c r="JTU106" s="246"/>
      <c r="JTV106" s="251"/>
      <c r="JTW106" s="257"/>
      <c r="JTX106" s="235"/>
      <c r="JTY106" s="235"/>
      <c r="JTZ106" s="235"/>
      <c r="JUA106" s="99"/>
      <c r="JUB106" s="235"/>
      <c r="JUC106" s="235"/>
      <c r="JUD106" s="235"/>
      <c r="JUE106" s="226"/>
      <c r="JUF106" s="248"/>
      <c r="JUG106" s="253"/>
      <c r="JUH106" s="228"/>
      <c r="JUI106" s="229"/>
      <c r="JUJ106" s="99"/>
      <c r="JUK106" s="254"/>
      <c r="JUL106" s="235"/>
      <c r="JUM106" s="231"/>
      <c r="JUN106" s="231"/>
      <c r="JUO106" s="235"/>
      <c r="JUP106" s="6"/>
      <c r="JUQ106" s="6"/>
      <c r="JUR106" s="6"/>
      <c r="JUS106" s="246"/>
      <c r="JUT106" s="251"/>
      <c r="JUU106" s="257"/>
      <c r="JUV106" s="235"/>
      <c r="JUW106" s="235"/>
      <c r="JUX106" s="235"/>
      <c r="JUY106" s="99"/>
      <c r="JUZ106" s="235"/>
      <c r="JVA106" s="235"/>
      <c r="JVB106" s="235"/>
      <c r="JVC106" s="226"/>
      <c r="JVD106" s="248"/>
      <c r="JVE106" s="253"/>
      <c r="JVF106" s="228"/>
      <c r="JVG106" s="229"/>
      <c r="JVH106" s="99"/>
      <c r="JVI106" s="254"/>
      <c r="JVJ106" s="235"/>
      <c r="JVK106" s="231"/>
      <c r="JVL106" s="231"/>
      <c r="JVM106" s="235"/>
      <c r="JVN106" s="6"/>
      <c r="JVO106" s="6"/>
      <c r="JVP106" s="6"/>
      <c r="JVQ106" s="246"/>
      <c r="JVR106" s="251"/>
      <c r="JVS106" s="257"/>
      <c r="JVT106" s="235"/>
      <c r="JVU106" s="235"/>
      <c r="JVV106" s="235"/>
      <c r="JVW106" s="99"/>
      <c r="JVX106" s="235"/>
      <c r="JVY106" s="235"/>
      <c r="JVZ106" s="235"/>
      <c r="JWA106" s="226"/>
      <c r="JWB106" s="248"/>
      <c r="JWC106" s="253"/>
      <c r="JWD106" s="228"/>
      <c r="JWE106" s="229"/>
      <c r="JWF106" s="99"/>
      <c r="JWG106" s="254"/>
      <c r="JWH106" s="235"/>
      <c r="JWI106" s="231"/>
      <c r="JWJ106" s="231"/>
      <c r="JWK106" s="235"/>
      <c r="JWL106" s="6"/>
      <c r="JWM106" s="6"/>
      <c r="JWN106" s="6"/>
      <c r="JWO106" s="246"/>
      <c r="JWP106" s="251"/>
      <c r="JWQ106" s="257"/>
      <c r="JWR106" s="235"/>
      <c r="JWS106" s="235"/>
      <c r="JWT106" s="235"/>
      <c r="JWU106" s="99"/>
      <c r="JWV106" s="235"/>
      <c r="JWW106" s="235"/>
      <c r="JWX106" s="235"/>
      <c r="JWY106" s="226"/>
      <c r="JWZ106" s="248"/>
      <c r="JXA106" s="253"/>
      <c r="JXB106" s="228"/>
      <c r="JXC106" s="229"/>
      <c r="JXD106" s="99"/>
      <c r="JXE106" s="254"/>
      <c r="JXF106" s="235"/>
      <c r="JXG106" s="231"/>
      <c r="JXH106" s="231"/>
      <c r="JXI106" s="235"/>
      <c r="JXJ106" s="6"/>
      <c r="JXK106" s="6"/>
      <c r="JXL106" s="6"/>
      <c r="JXM106" s="246"/>
      <c r="JXN106" s="251"/>
      <c r="JXO106" s="257"/>
      <c r="JXP106" s="235"/>
      <c r="JXQ106" s="235"/>
      <c r="JXR106" s="235"/>
      <c r="JXS106" s="99"/>
      <c r="JXT106" s="235"/>
      <c r="JXU106" s="235"/>
      <c r="JXV106" s="235"/>
      <c r="JXW106" s="226"/>
      <c r="JXX106" s="248"/>
      <c r="JXY106" s="253"/>
      <c r="JXZ106" s="228"/>
      <c r="JYA106" s="229"/>
      <c r="JYB106" s="99"/>
      <c r="JYC106" s="254"/>
      <c r="JYD106" s="235"/>
      <c r="JYE106" s="231"/>
      <c r="JYF106" s="231"/>
      <c r="JYG106" s="235"/>
      <c r="JYH106" s="6"/>
      <c r="JYI106" s="6"/>
      <c r="JYJ106" s="6"/>
      <c r="JYK106" s="246"/>
      <c r="JYL106" s="251"/>
      <c r="JYM106" s="257"/>
      <c r="JYN106" s="235"/>
      <c r="JYO106" s="235"/>
      <c r="JYP106" s="235"/>
      <c r="JYQ106" s="99"/>
      <c r="JYR106" s="235"/>
      <c r="JYS106" s="235"/>
      <c r="JYT106" s="235"/>
      <c r="JYU106" s="226"/>
      <c r="JYV106" s="248"/>
      <c r="JYW106" s="253"/>
      <c r="JYX106" s="228"/>
      <c r="JYY106" s="229"/>
      <c r="JYZ106" s="99"/>
      <c r="JZA106" s="254"/>
      <c r="JZB106" s="235"/>
      <c r="JZC106" s="231"/>
      <c r="JZD106" s="231"/>
      <c r="JZE106" s="235"/>
      <c r="JZF106" s="6"/>
      <c r="JZG106" s="6"/>
      <c r="JZH106" s="6"/>
      <c r="JZI106" s="246"/>
      <c r="JZJ106" s="251"/>
      <c r="JZK106" s="257"/>
      <c r="JZL106" s="235"/>
      <c r="JZM106" s="235"/>
      <c r="JZN106" s="235"/>
      <c r="JZO106" s="99"/>
      <c r="JZP106" s="235"/>
      <c r="JZQ106" s="235"/>
      <c r="JZR106" s="235"/>
      <c r="JZS106" s="226"/>
      <c r="JZT106" s="248"/>
      <c r="JZU106" s="253"/>
      <c r="JZV106" s="228"/>
      <c r="JZW106" s="229"/>
      <c r="JZX106" s="99"/>
      <c r="JZY106" s="254"/>
      <c r="JZZ106" s="235"/>
      <c r="KAA106" s="231"/>
      <c r="KAB106" s="231"/>
      <c r="KAC106" s="235"/>
      <c r="KAD106" s="6"/>
      <c r="KAE106" s="6"/>
      <c r="KAF106" s="6"/>
      <c r="KAG106" s="246"/>
      <c r="KAH106" s="251"/>
      <c r="KAI106" s="257"/>
      <c r="KAJ106" s="235"/>
      <c r="KAK106" s="235"/>
      <c r="KAL106" s="235"/>
      <c r="KAM106" s="99"/>
      <c r="KAN106" s="235"/>
      <c r="KAO106" s="235"/>
      <c r="KAP106" s="235"/>
      <c r="KAQ106" s="226"/>
      <c r="KAR106" s="248"/>
      <c r="KAS106" s="253"/>
      <c r="KAT106" s="228"/>
      <c r="KAU106" s="229"/>
      <c r="KAV106" s="99"/>
      <c r="KAW106" s="254"/>
      <c r="KAX106" s="235"/>
      <c r="KAY106" s="231"/>
      <c r="KAZ106" s="231"/>
      <c r="KBA106" s="235"/>
      <c r="KBB106" s="6"/>
      <c r="KBC106" s="6"/>
      <c r="KBD106" s="6"/>
      <c r="KBE106" s="246"/>
      <c r="KBF106" s="251"/>
      <c r="KBG106" s="257"/>
      <c r="KBH106" s="235"/>
      <c r="KBI106" s="235"/>
      <c r="KBJ106" s="235"/>
      <c r="KBK106" s="99"/>
      <c r="KBL106" s="235"/>
      <c r="KBM106" s="235"/>
      <c r="KBN106" s="235"/>
      <c r="KBO106" s="226"/>
      <c r="KBP106" s="248"/>
      <c r="KBQ106" s="253"/>
      <c r="KBR106" s="228"/>
      <c r="KBS106" s="229"/>
      <c r="KBT106" s="99"/>
      <c r="KBU106" s="254"/>
      <c r="KBV106" s="235"/>
      <c r="KBW106" s="231"/>
      <c r="KBX106" s="231"/>
      <c r="KBY106" s="235"/>
      <c r="KBZ106" s="6"/>
      <c r="KCA106" s="6"/>
      <c r="KCB106" s="6"/>
      <c r="KCC106" s="246"/>
      <c r="KCD106" s="251"/>
      <c r="KCE106" s="257"/>
      <c r="KCF106" s="235"/>
      <c r="KCG106" s="235"/>
      <c r="KCH106" s="235"/>
      <c r="KCI106" s="99"/>
      <c r="KCJ106" s="235"/>
      <c r="KCK106" s="235"/>
      <c r="KCL106" s="235"/>
      <c r="KCM106" s="226"/>
      <c r="KCN106" s="248"/>
      <c r="KCO106" s="253"/>
      <c r="KCP106" s="228"/>
      <c r="KCQ106" s="229"/>
      <c r="KCR106" s="99"/>
      <c r="KCS106" s="254"/>
      <c r="KCT106" s="235"/>
      <c r="KCU106" s="231"/>
      <c r="KCV106" s="231"/>
      <c r="KCW106" s="235"/>
      <c r="KCX106" s="6"/>
      <c r="KCY106" s="6"/>
      <c r="KCZ106" s="6"/>
      <c r="KDA106" s="246"/>
      <c r="KDB106" s="251"/>
      <c r="KDC106" s="257"/>
      <c r="KDD106" s="235"/>
      <c r="KDE106" s="235"/>
      <c r="KDF106" s="235"/>
      <c r="KDG106" s="99"/>
      <c r="KDH106" s="235"/>
      <c r="KDI106" s="235"/>
      <c r="KDJ106" s="235"/>
      <c r="KDK106" s="226"/>
      <c r="KDL106" s="248"/>
      <c r="KDM106" s="253"/>
      <c r="KDN106" s="228"/>
      <c r="KDO106" s="229"/>
      <c r="KDP106" s="99"/>
      <c r="KDQ106" s="254"/>
      <c r="KDR106" s="235"/>
      <c r="KDS106" s="231"/>
      <c r="KDT106" s="231"/>
      <c r="KDU106" s="235"/>
      <c r="KDV106" s="6"/>
      <c r="KDW106" s="6"/>
      <c r="KDX106" s="6"/>
      <c r="KDY106" s="246"/>
      <c r="KDZ106" s="251"/>
      <c r="KEA106" s="257"/>
      <c r="KEB106" s="235"/>
      <c r="KEC106" s="235"/>
      <c r="KED106" s="235"/>
      <c r="KEE106" s="99"/>
      <c r="KEF106" s="235"/>
      <c r="KEG106" s="235"/>
      <c r="KEH106" s="235"/>
      <c r="KEI106" s="226"/>
      <c r="KEJ106" s="248"/>
      <c r="KEK106" s="253"/>
      <c r="KEL106" s="228"/>
      <c r="KEM106" s="229"/>
      <c r="KEN106" s="99"/>
      <c r="KEO106" s="254"/>
      <c r="KEP106" s="235"/>
      <c r="KEQ106" s="231"/>
      <c r="KER106" s="231"/>
      <c r="KES106" s="235"/>
      <c r="KET106" s="6"/>
      <c r="KEU106" s="6"/>
      <c r="KEV106" s="6"/>
      <c r="KEW106" s="246"/>
      <c r="KEX106" s="251"/>
      <c r="KEY106" s="257"/>
      <c r="KEZ106" s="235"/>
      <c r="KFA106" s="235"/>
      <c r="KFB106" s="235"/>
      <c r="KFC106" s="99"/>
      <c r="KFD106" s="235"/>
      <c r="KFE106" s="235"/>
      <c r="KFF106" s="235"/>
      <c r="KFG106" s="226"/>
      <c r="KFH106" s="248"/>
      <c r="KFI106" s="253"/>
      <c r="KFJ106" s="228"/>
      <c r="KFK106" s="229"/>
      <c r="KFL106" s="99"/>
      <c r="KFM106" s="254"/>
      <c r="KFN106" s="235"/>
      <c r="KFO106" s="231"/>
      <c r="KFP106" s="231"/>
      <c r="KFQ106" s="235"/>
      <c r="KFR106" s="6"/>
      <c r="KFS106" s="6"/>
      <c r="KFT106" s="6"/>
      <c r="KFU106" s="246"/>
      <c r="KFV106" s="251"/>
      <c r="KFW106" s="257"/>
      <c r="KFX106" s="235"/>
      <c r="KFY106" s="235"/>
      <c r="KFZ106" s="235"/>
      <c r="KGA106" s="99"/>
      <c r="KGB106" s="235"/>
      <c r="KGC106" s="235"/>
      <c r="KGD106" s="235"/>
      <c r="KGE106" s="226"/>
      <c r="KGF106" s="248"/>
      <c r="KGG106" s="253"/>
      <c r="KGH106" s="228"/>
      <c r="KGI106" s="229"/>
      <c r="KGJ106" s="99"/>
      <c r="KGK106" s="254"/>
      <c r="KGL106" s="235"/>
      <c r="KGM106" s="231"/>
      <c r="KGN106" s="231"/>
      <c r="KGO106" s="235"/>
      <c r="KGP106" s="6"/>
      <c r="KGQ106" s="6"/>
      <c r="KGR106" s="6"/>
      <c r="KGS106" s="246"/>
      <c r="KGT106" s="251"/>
      <c r="KGU106" s="257"/>
      <c r="KGV106" s="235"/>
      <c r="KGW106" s="235"/>
      <c r="KGX106" s="235"/>
      <c r="KGY106" s="99"/>
      <c r="KGZ106" s="235"/>
      <c r="KHA106" s="235"/>
      <c r="KHB106" s="235"/>
      <c r="KHC106" s="226"/>
      <c r="KHD106" s="248"/>
      <c r="KHE106" s="253"/>
      <c r="KHF106" s="228"/>
      <c r="KHG106" s="229"/>
      <c r="KHH106" s="99"/>
      <c r="KHI106" s="254"/>
      <c r="KHJ106" s="235"/>
      <c r="KHK106" s="231"/>
      <c r="KHL106" s="231"/>
      <c r="KHM106" s="235"/>
      <c r="KHN106" s="6"/>
      <c r="KHO106" s="6"/>
      <c r="KHP106" s="6"/>
      <c r="KHQ106" s="246"/>
      <c r="KHR106" s="251"/>
      <c r="KHS106" s="257"/>
      <c r="KHT106" s="235"/>
      <c r="KHU106" s="235"/>
      <c r="KHV106" s="235"/>
      <c r="KHW106" s="99"/>
      <c r="KHX106" s="235"/>
      <c r="KHY106" s="235"/>
      <c r="KHZ106" s="235"/>
      <c r="KIA106" s="226"/>
      <c r="KIB106" s="248"/>
      <c r="KIC106" s="253"/>
      <c r="KID106" s="228"/>
      <c r="KIE106" s="229"/>
      <c r="KIF106" s="99"/>
      <c r="KIG106" s="254"/>
      <c r="KIH106" s="235"/>
      <c r="KII106" s="231"/>
      <c r="KIJ106" s="231"/>
      <c r="KIK106" s="235"/>
      <c r="KIL106" s="6"/>
      <c r="KIM106" s="6"/>
      <c r="KIN106" s="6"/>
      <c r="KIO106" s="246"/>
      <c r="KIP106" s="251"/>
      <c r="KIQ106" s="257"/>
      <c r="KIR106" s="235"/>
      <c r="KIS106" s="235"/>
      <c r="KIT106" s="235"/>
      <c r="KIU106" s="99"/>
      <c r="KIV106" s="235"/>
      <c r="KIW106" s="235"/>
      <c r="KIX106" s="235"/>
      <c r="KIY106" s="226"/>
      <c r="KIZ106" s="248"/>
      <c r="KJA106" s="253"/>
      <c r="KJB106" s="228"/>
      <c r="KJC106" s="229"/>
      <c r="KJD106" s="99"/>
      <c r="KJE106" s="254"/>
      <c r="KJF106" s="235"/>
      <c r="KJG106" s="231"/>
      <c r="KJH106" s="231"/>
      <c r="KJI106" s="235"/>
      <c r="KJJ106" s="6"/>
      <c r="KJK106" s="6"/>
      <c r="KJL106" s="6"/>
      <c r="KJM106" s="246"/>
      <c r="KJN106" s="251"/>
      <c r="KJO106" s="257"/>
      <c r="KJP106" s="235"/>
      <c r="KJQ106" s="235"/>
      <c r="KJR106" s="235"/>
      <c r="KJS106" s="99"/>
      <c r="KJT106" s="235"/>
      <c r="KJU106" s="235"/>
      <c r="KJV106" s="235"/>
      <c r="KJW106" s="226"/>
      <c r="KJX106" s="248"/>
      <c r="KJY106" s="253"/>
      <c r="KJZ106" s="228"/>
      <c r="KKA106" s="229"/>
      <c r="KKB106" s="99"/>
      <c r="KKC106" s="254"/>
      <c r="KKD106" s="235"/>
      <c r="KKE106" s="231"/>
      <c r="KKF106" s="231"/>
      <c r="KKG106" s="235"/>
      <c r="KKH106" s="6"/>
      <c r="KKI106" s="6"/>
      <c r="KKJ106" s="6"/>
      <c r="KKK106" s="246"/>
      <c r="KKL106" s="251"/>
      <c r="KKM106" s="257"/>
      <c r="KKN106" s="235"/>
      <c r="KKO106" s="235"/>
      <c r="KKP106" s="235"/>
      <c r="KKQ106" s="99"/>
      <c r="KKR106" s="235"/>
      <c r="KKS106" s="235"/>
      <c r="KKT106" s="235"/>
      <c r="KKU106" s="226"/>
      <c r="KKV106" s="248"/>
      <c r="KKW106" s="253"/>
      <c r="KKX106" s="228"/>
      <c r="KKY106" s="229"/>
      <c r="KKZ106" s="99"/>
      <c r="KLA106" s="254"/>
      <c r="KLB106" s="235"/>
      <c r="KLC106" s="231"/>
      <c r="KLD106" s="231"/>
      <c r="KLE106" s="235"/>
      <c r="KLF106" s="6"/>
      <c r="KLG106" s="6"/>
      <c r="KLH106" s="6"/>
      <c r="KLI106" s="246"/>
      <c r="KLJ106" s="251"/>
      <c r="KLK106" s="257"/>
      <c r="KLL106" s="235"/>
      <c r="KLM106" s="235"/>
      <c r="KLN106" s="235"/>
      <c r="KLO106" s="99"/>
      <c r="KLP106" s="235"/>
      <c r="KLQ106" s="235"/>
      <c r="KLR106" s="235"/>
      <c r="KLS106" s="226"/>
      <c r="KLT106" s="248"/>
      <c r="KLU106" s="253"/>
      <c r="KLV106" s="228"/>
      <c r="KLW106" s="229"/>
      <c r="KLX106" s="99"/>
      <c r="KLY106" s="254"/>
      <c r="KLZ106" s="235"/>
      <c r="KMA106" s="231"/>
      <c r="KMB106" s="231"/>
      <c r="KMC106" s="235"/>
      <c r="KMD106" s="6"/>
      <c r="KME106" s="6"/>
      <c r="KMF106" s="6"/>
      <c r="KMG106" s="246"/>
      <c r="KMH106" s="251"/>
      <c r="KMI106" s="257"/>
      <c r="KMJ106" s="235"/>
      <c r="KMK106" s="235"/>
      <c r="KML106" s="235"/>
      <c r="KMM106" s="99"/>
      <c r="KMN106" s="235"/>
      <c r="KMO106" s="235"/>
      <c r="KMP106" s="235"/>
      <c r="KMQ106" s="226"/>
      <c r="KMR106" s="248"/>
      <c r="KMS106" s="253"/>
      <c r="KMT106" s="228"/>
      <c r="KMU106" s="229"/>
      <c r="KMV106" s="99"/>
      <c r="KMW106" s="254"/>
      <c r="KMX106" s="235"/>
      <c r="KMY106" s="231"/>
      <c r="KMZ106" s="231"/>
      <c r="KNA106" s="235"/>
      <c r="KNB106" s="6"/>
      <c r="KNC106" s="6"/>
      <c r="KND106" s="6"/>
      <c r="KNE106" s="246"/>
      <c r="KNF106" s="251"/>
      <c r="KNG106" s="257"/>
      <c r="KNH106" s="235"/>
      <c r="KNI106" s="235"/>
      <c r="KNJ106" s="235"/>
      <c r="KNK106" s="99"/>
      <c r="KNL106" s="235"/>
      <c r="KNM106" s="235"/>
      <c r="KNN106" s="235"/>
      <c r="KNO106" s="226"/>
      <c r="KNP106" s="248"/>
      <c r="KNQ106" s="253"/>
      <c r="KNR106" s="228"/>
      <c r="KNS106" s="229"/>
      <c r="KNT106" s="99"/>
      <c r="KNU106" s="254"/>
      <c r="KNV106" s="235"/>
      <c r="KNW106" s="231"/>
      <c r="KNX106" s="231"/>
      <c r="KNY106" s="235"/>
      <c r="KNZ106" s="6"/>
      <c r="KOA106" s="6"/>
      <c r="KOB106" s="6"/>
      <c r="KOC106" s="246"/>
      <c r="KOD106" s="251"/>
      <c r="KOE106" s="257"/>
      <c r="KOF106" s="235"/>
      <c r="KOG106" s="235"/>
      <c r="KOH106" s="235"/>
      <c r="KOI106" s="99"/>
      <c r="KOJ106" s="235"/>
      <c r="KOK106" s="235"/>
      <c r="KOL106" s="235"/>
      <c r="KOM106" s="226"/>
      <c r="KON106" s="248"/>
      <c r="KOO106" s="253"/>
      <c r="KOP106" s="228"/>
      <c r="KOQ106" s="229"/>
      <c r="KOR106" s="99"/>
      <c r="KOS106" s="254"/>
      <c r="KOT106" s="235"/>
      <c r="KOU106" s="231"/>
      <c r="KOV106" s="231"/>
      <c r="KOW106" s="235"/>
      <c r="KOX106" s="6"/>
      <c r="KOY106" s="6"/>
      <c r="KOZ106" s="6"/>
      <c r="KPA106" s="246"/>
      <c r="KPB106" s="251"/>
      <c r="KPC106" s="257"/>
      <c r="KPD106" s="235"/>
      <c r="KPE106" s="235"/>
      <c r="KPF106" s="235"/>
      <c r="KPG106" s="99"/>
      <c r="KPH106" s="235"/>
      <c r="KPI106" s="235"/>
      <c r="KPJ106" s="235"/>
      <c r="KPK106" s="226"/>
      <c r="KPL106" s="248"/>
      <c r="KPM106" s="253"/>
      <c r="KPN106" s="228"/>
      <c r="KPO106" s="229"/>
      <c r="KPP106" s="99"/>
      <c r="KPQ106" s="254"/>
      <c r="KPR106" s="235"/>
      <c r="KPS106" s="231"/>
      <c r="KPT106" s="231"/>
      <c r="KPU106" s="235"/>
      <c r="KPV106" s="6"/>
      <c r="KPW106" s="6"/>
      <c r="KPX106" s="6"/>
      <c r="KPY106" s="246"/>
      <c r="KPZ106" s="251"/>
      <c r="KQA106" s="257"/>
      <c r="KQB106" s="235"/>
      <c r="KQC106" s="235"/>
      <c r="KQD106" s="235"/>
      <c r="KQE106" s="99"/>
      <c r="KQF106" s="235"/>
      <c r="KQG106" s="235"/>
      <c r="KQH106" s="235"/>
      <c r="KQI106" s="226"/>
      <c r="KQJ106" s="248"/>
      <c r="KQK106" s="253"/>
      <c r="KQL106" s="228"/>
      <c r="KQM106" s="229"/>
      <c r="KQN106" s="99"/>
      <c r="KQO106" s="254"/>
      <c r="KQP106" s="235"/>
      <c r="KQQ106" s="231"/>
      <c r="KQR106" s="231"/>
      <c r="KQS106" s="235"/>
      <c r="KQT106" s="6"/>
      <c r="KQU106" s="6"/>
      <c r="KQV106" s="6"/>
      <c r="KQW106" s="246"/>
      <c r="KQX106" s="251"/>
      <c r="KQY106" s="257"/>
      <c r="KQZ106" s="235"/>
      <c r="KRA106" s="235"/>
      <c r="KRB106" s="235"/>
      <c r="KRC106" s="99"/>
      <c r="KRD106" s="235"/>
      <c r="KRE106" s="235"/>
      <c r="KRF106" s="235"/>
      <c r="KRG106" s="226"/>
      <c r="KRH106" s="248"/>
      <c r="KRI106" s="253"/>
      <c r="KRJ106" s="228"/>
      <c r="KRK106" s="229"/>
      <c r="KRL106" s="99"/>
      <c r="KRM106" s="254"/>
      <c r="KRN106" s="235"/>
      <c r="KRO106" s="231"/>
      <c r="KRP106" s="231"/>
      <c r="KRQ106" s="235"/>
      <c r="KRR106" s="6"/>
      <c r="KRS106" s="6"/>
      <c r="KRT106" s="6"/>
      <c r="KRU106" s="246"/>
      <c r="KRV106" s="251"/>
      <c r="KRW106" s="257"/>
      <c r="KRX106" s="235"/>
      <c r="KRY106" s="235"/>
      <c r="KRZ106" s="235"/>
      <c r="KSA106" s="99"/>
      <c r="KSB106" s="235"/>
      <c r="KSC106" s="235"/>
      <c r="KSD106" s="235"/>
      <c r="KSE106" s="226"/>
      <c r="KSF106" s="248"/>
      <c r="KSG106" s="253"/>
      <c r="KSH106" s="228"/>
      <c r="KSI106" s="229"/>
      <c r="KSJ106" s="99"/>
      <c r="KSK106" s="254"/>
      <c r="KSL106" s="235"/>
      <c r="KSM106" s="231"/>
      <c r="KSN106" s="231"/>
      <c r="KSO106" s="235"/>
      <c r="KSP106" s="6"/>
      <c r="KSQ106" s="6"/>
      <c r="KSR106" s="6"/>
      <c r="KSS106" s="246"/>
      <c r="KST106" s="251"/>
      <c r="KSU106" s="257"/>
      <c r="KSV106" s="235"/>
      <c r="KSW106" s="235"/>
      <c r="KSX106" s="235"/>
      <c r="KSY106" s="99"/>
      <c r="KSZ106" s="235"/>
      <c r="KTA106" s="235"/>
      <c r="KTB106" s="235"/>
      <c r="KTC106" s="226"/>
      <c r="KTD106" s="248"/>
      <c r="KTE106" s="253"/>
      <c r="KTF106" s="228"/>
      <c r="KTG106" s="229"/>
      <c r="KTH106" s="99"/>
      <c r="KTI106" s="254"/>
      <c r="KTJ106" s="235"/>
      <c r="KTK106" s="231"/>
      <c r="KTL106" s="231"/>
      <c r="KTM106" s="235"/>
      <c r="KTN106" s="6"/>
      <c r="KTO106" s="6"/>
      <c r="KTP106" s="6"/>
      <c r="KTQ106" s="246"/>
      <c r="KTR106" s="251"/>
      <c r="KTS106" s="257"/>
      <c r="KTT106" s="235"/>
      <c r="KTU106" s="235"/>
      <c r="KTV106" s="235"/>
      <c r="KTW106" s="99"/>
      <c r="KTX106" s="235"/>
      <c r="KTY106" s="235"/>
      <c r="KTZ106" s="235"/>
      <c r="KUA106" s="226"/>
      <c r="KUB106" s="248"/>
      <c r="KUC106" s="253"/>
      <c r="KUD106" s="228"/>
      <c r="KUE106" s="229"/>
      <c r="KUF106" s="99"/>
      <c r="KUG106" s="254"/>
      <c r="KUH106" s="235"/>
      <c r="KUI106" s="231"/>
      <c r="KUJ106" s="231"/>
      <c r="KUK106" s="235"/>
      <c r="KUL106" s="6"/>
      <c r="KUM106" s="6"/>
      <c r="KUN106" s="6"/>
      <c r="KUO106" s="246"/>
      <c r="KUP106" s="251"/>
      <c r="KUQ106" s="257"/>
      <c r="KUR106" s="235"/>
      <c r="KUS106" s="235"/>
      <c r="KUT106" s="235"/>
      <c r="KUU106" s="99"/>
      <c r="KUV106" s="235"/>
      <c r="KUW106" s="235"/>
      <c r="KUX106" s="235"/>
      <c r="KUY106" s="226"/>
      <c r="KUZ106" s="248"/>
      <c r="KVA106" s="253"/>
      <c r="KVB106" s="228"/>
      <c r="KVC106" s="229"/>
      <c r="KVD106" s="99"/>
      <c r="KVE106" s="254"/>
      <c r="KVF106" s="235"/>
      <c r="KVG106" s="231"/>
      <c r="KVH106" s="231"/>
      <c r="KVI106" s="235"/>
      <c r="KVJ106" s="6"/>
      <c r="KVK106" s="6"/>
      <c r="KVL106" s="6"/>
      <c r="KVM106" s="246"/>
      <c r="KVN106" s="251"/>
      <c r="KVO106" s="257"/>
      <c r="KVP106" s="235"/>
      <c r="KVQ106" s="235"/>
      <c r="KVR106" s="235"/>
      <c r="KVS106" s="99"/>
      <c r="KVT106" s="235"/>
      <c r="KVU106" s="235"/>
      <c r="KVV106" s="235"/>
      <c r="KVW106" s="226"/>
      <c r="KVX106" s="248"/>
      <c r="KVY106" s="253"/>
      <c r="KVZ106" s="228"/>
      <c r="KWA106" s="229"/>
      <c r="KWB106" s="99"/>
      <c r="KWC106" s="254"/>
      <c r="KWD106" s="235"/>
      <c r="KWE106" s="231"/>
      <c r="KWF106" s="231"/>
      <c r="KWG106" s="235"/>
      <c r="KWH106" s="6"/>
      <c r="KWI106" s="6"/>
      <c r="KWJ106" s="6"/>
      <c r="KWK106" s="246"/>
      <c r="KWL106" s="251"/>
      <c r="KWM106" s="257"/>
      <c r="KWN106" s="235"/>
      <c r="KWO106" s="235"/>
      <c r="KWP106" s="235"/>
      <c r="KWQ106" s="99"/>
      <c r="KWR106" s="235"/>
      <c r="KWS106" s="235"/>
      <c r="KWT106" s="235"/>
      <c r="KWU106" s="226"/>
      <c r="KWV106" s="248"/>
      <c r="KWW106" s="253"/>
      <c r="KWX106" s="228"/>
      <c r="KWY106" s="229"/>
      <c r="KWZ106" s="99"/>
      <c r="KXA106" s="254"/>
      <c r="KXB106" s="235"/>
      <c r="KXC106" s="231"/>
      <c r="KXD106" s="231"/>
      <c r="KXE106" s="235"/>
      <c r="KXF106" s="6"/>
      <c r="KXG106" s="6"/>
      <c r="KXH106" s="6"/>
      <c r="KXI106" s="246"/>
      <c r="KXJ106" s="251"/>
      <c r="KXK106" s="257"/>
      <c r="KXL106" s="235"/>
      <c r="KXM106" s="235"/>
      <c r="KXN106" s="235"/>
      <c r="KXO106" s="99"/>
      <c r="KXP106" s="235"/>
      <c r="KXQ106" s="235"/>
      <c r="KXR106" s="235"/>
      <c r="KXS106" s="226"/>
      <c r="KXT106" s="248"/>
      <c r="KXU106" s="253"/>
      <c r="KXV106" s="228"/>
      <c r="KXW106" s="229"/>
      <c r="KXX106" s="99"/>
      <c r="KXY106" s="254"/>
      <c r="KXZ106" s="235"/>
      <c r="KYA106" s="231"/>
      <c r="KYB106" s="231"/>
      <c r="KYC106" s="235"/>
      <c r="KYD106" s="6"/>
      <c r="KYE106" s="6"/>
      <c r="KYF106" s="6"/>
      <c r="KYG106" s="246"/>
      <c r="KYH106" s="251"/>
      <c r="KYI106" s="257"/>
      <c r="KYJ106" s="235"/>
      <c r="KYK106" s="235"/>
      <c r="KYL106" s="235"/>
      <c r="KYM106" s="99"/>
      <c r="KYN106" s="235"/>
      <c r="KYO106" s="235"/>
      <c r="KYP106" s="235"/>
      <c r="KYQ106" s="226"/>
      <c r="KYR106" s="248"/>
      <c r="KYS106" s="253"/>
      <c r="KYT106" s="228"/>
      <c r="KYU106" s="229"/>
      <c r="KYV106" s="99"/>
      <c r="KYW106" s="254"/>
      <c r="KYX106" s="235"/>
      <c r="KYY106" s="231"/>
      <c r="KYZ106" s="231"/>
      <c r="KZA106" s="235"/>
      <c r="KZB106" s="6"/>
      <c r="KZC106" s="6"/>
      <c r="KZD106" s="6"/>
      <c r="KZE106" s="246"/>
      <c r="KZF106" s="251"/>
      <c r="KZG106" s="257"/>
      <c r="KZH106" s="235"/>
      <c r="KZI106" s="235"/>
      <c r="KZJ106" s="235"/>
      <c r="KZK106" s="99"/>
      <c r="KZL106" s="235"/>
      <c r="KZM106" s="235"/>
      <c r="KZN106" s="235"/>
      <c r="KZO106" s="226"/>
      <c r="KZP106" s="248"/>
      <c r="KZQ106" s="253"/>
      <c r="KZR106" s="228"/>
      <c r="KZS106" s="229"/>
      <c r="KZT106" s="99"/>
      <c r="KZU106" s="254"/>
      <c r="KZV106" s="235"/>
      <c r="KZW106" s="231"/>
      <c r="KZX106" s="231"/>
      <c r="KZY106" s="235"/>
      <c r="KZZ106" s="6"/>
      <c r="LAA106" s="6"/>
      <c r="LAB106" s="6"/>
      <c r="LAC106" s="246"/>
      <c r="LAD106" s="251"/>
      <c r="LAE106" s="257"/>
      <c r="LAF106" s="235"/>
      <c r="LAG106" s="235"/>
      <c r="LAH106" s="235"/>
      <c r="LAI106" s="99"/>
      <c r="LAJ106" s="235"/>
      <c r="LAK106" s="235"/>
      <c r="LAL106" s="235"/>
      <c r="LAM106" s="226"/>
      <c r="LAN106" s="248"/>
      <c r="LAO106" s="253"/>
      <c r="LAP106" s="228"/>
      <c r="LAQ106" s="229"/>
      <c r="LAR106" s="99"/>
      <c r="LAS106" s="254"/>
      <c r="LAT106" s="235"/>
      <c r="LAU106" s="231"/>
      <c r="LAV106" s="231"/>
      <c r="LAW106" s="235"/>
      <c r="LAX106" s="6"/>
      <c r="LAY106" s="6"/>
      <c r="LAZ106" s="6"/>
      <c r="LBA106" s="246"/>
      <c r="LBB106" s="251"/>
      <c r="LBC106" s="257"/>
      <c r="LBD106" s="235"/>
      <c r="LBE106" s="235"/>
      <c r="LBF106" s="235"/>
      <c r="LBG106" s="99"/>
      <c r="LBH106" s="235"/>
      <c r="LBI106" s="235"/>
      <c r="LBJ106" s="235"/>
      <c r="LBK106" s="226"/>
      <c r="LBL106" s="248"/>
      <c r="LBM106" s="253"/>
      <c r="LBN106" s="228"/>
      <c r="LBO106" s="229"/>
      <c r="LBP106" s="99"/>
      <c r="LBQ106" s="254"/>
      <c r="LBR106" s="235"/>
      <c r="LBS106" s="231"/>
      <c r="LBT106" s="231"/>
      <c r="LBU106" s="235"/>
      <c r="LBV106" s="6"/>
      <c r="LBW106" s="6"/>
      <c r="LBX106" s="6"/>
      <c r="LBY106" s="246"/>
      <c r="LBZ106" s="251"/>
      <c r="LCA106" s="257"/>
      <c r="LCB106" s="235"/>
      <c r="LCC106" s="235"/>
      <c r="LCD106" s="235"/>
      <c r="LCE106" s="99"/>
      <c r="LCF106" s="235"/>
      <c r="LCG106" s="235"/>
      <c r="LCH106" s="235"/>
      <c r="LCI106" s="226"/>
      <c r="LCJ106" s="248"/>
      <c r="LCK106" s="253"/>
      <c r="LCL106" s="228"/>
      <c r="LCM106" s="229"/>
      <c r="LCN106" s="99"/>
      <c r="LCO106" s="254"/>
      <c r="LCP106" s="235"/>
      <c r="LCQ106" s="231"/>
      <c r="LCR106" s="231"/>
      <c r="LCS106" s="235"/>
      <c r="LCT106" s="6"/>
      <c r="LCU106" s="6"/>
      <c r="LCV106" s="6"/>
      <c r="LCW106" s="246"/>
      <c r="LCX106" s="251"/>
      <c r="LCY106" s="257"/>
      <c r="LCZ106" s="235"/>
      <c r="LDA106" s="235"/>
      <c r="LDB106" s="235"/>
      <c r="LDC106" s="99"/>
      <c r="LDD106" s="235"/>
      <c r="LDE106" s="235"/>
      <c r="LDF106" s="235"/>
      <c r="LDG106" s="226"/>
      <c r="LDH106" s="248"/>
      <c r="LDI106" s="253"/>
      <c r="LDJ106" s="228"/>
      <c r="LDK106" s="229"/>
      <c r="LDL106" s="99"/>
      <c r="LDM106" s="254"/>
      <c r="LDN106" s="235"/>
      <c r="LDO106" s="231"/>
      <c r="LDP106" s="231"/>
      <c r="LDQ106" s="235"/>
      <c r="LDR106" s="6"/>
      <c r="LDS106" s="6"/>
      <c r="LDT106" s="6"/>
      <c r="LDU106" s="246"/>
      <c r="LDV106" s="251"/>
      <c r="LDW106" s="257"/>
      <c r="LDX106" s="235"/>
      <c r="LDY106" s="235"/>
      <c r="LDZ106" s="235"/>
      <c r="LEA106" s="99"/>
      <c r="LEB106" s="235"/>
      <c r="LEC106" s="235"/>
      <c r="LED106" s="235"/>
      <c r="LEE106" s="226"/>
      <c r="LEF106" s="248"/>
      <c r="LEG106" s="253"/>
      <c r="LEH106" s="228"/>
      <c r="LEI106" s="229"/>
      <c r="LEJ106" s="99"/>
      <c r="LEK106" s="254"/>
      <c r="LEL106" s="235"/>
      <c r="LEM106" s="231"/>
      <c r="LEN106" s="231"/>
      <c r="LEO106" s="235"/>
      <c r="LEP106" s="6"/>
      <c r="LEQ106" s="6"/>
      <c r="LER106" s="6"/>
      <c r="LES106" s="246"/>
      <c r="LET106" s="251"/>
      <c r="LEU106" s="257"/>
      <c r="LEV106" s="235"/>
      <c r="LEW106" s="235"/>
      <c r="LEX106" s="235"/>
      <c r="LEY106" s="99"/>
      <c r="LEZ106" s="235"/>
      <c r="LFA106" s="235"/>
      <c r="LFB106" s="235"/>
      <c r="LFC106" s="226"/>
      <c r="LFD106" s="248"/>
      <c r="LFE106" s="253"/>
      <c r="LFF106" s="228"/>
      <c r="LFG106" s="229"/>
      <c r="LFH106" s="99"/>
      <c r="LFI106" s="254"/>
      <c r="LFJ106" s="235"/>
      <c r="LFK106" s="231"/>
      <c r="LFL106" s="231"/>
      <c r="LFM106" s="235"/>
      <c r="LFN106" s="6"/>
      <c r="LFO106" s="6"/>
      <c r="LFP106" s="6"/>
      <c r="LFQ106" s="246"/>
      <c r="LFR106" s="251"/>
      <c r="LFS106" s="257"/>
      <c r="LFT106" s="235"/>
      <c r="LFU106" s="235"/>
      <c r="LFV106" s="235"/>
      <c r="LFW106" s="99"/>
      <c r="LFX106" s="235"/>
      <c r="LFY106" s="235"/>
      <c r="LFZ106" s="235"/>
      <c r="LGA106" s="226"/>
      <c r="LGB106" s="248"/>
      <c r="LGC106" s="253"/>
      <c r="LGD106" s="228"/>
      <c r="LGE106" s="229"/>
      <c r="LGF106" s="99"/>
      <c r="LGG106" s="254"/>
      <c r="LGH106" s="235"/>
      <c r="LGI106" s="231"/>
      <c r="LGJ106" s="231"/>
      <c r="LGK106" s="235"/>
      <c r="LGL106" s="6"/>
      <c r="LGM106" s="6"/>
      <c r="LGN106" s="6"/>
      <c r="LGO106" s="246"/>
      <c r="LGP106" s="251"/>
      <c r="LGQ106" s="257"/>
      <c r="LGR106" s="235"/>
      <c r="LGS106" s="235"/>
      <c r="LGT106" s="235"/>
      <c r="LGU106" s="99"/>
      <c r="LGV106" s="235"/>
      <c r="LGW106" s="235"/>
      <c r="LGX106" s="235"/>
      <c r="LGY106" s="226"/>
      <c r="LGZ106" s="248"/>
      <c r="LHA106" s="253"/>
      <c r="LHB106" s="228"/>
      <c r="LHC106" s="229"/>
      <c r="LHD106" s="99"/>
      <c r="LHE106" s="254"/>
      <c r="LHF106" s="235"/>
      <c r="LHG106" s="231"/>
      <c r="LHH106" s="231"/>
      <c r="LHI106" s="235"/>
      <c r="LHJ106" s="6"/>
      <c r="LHK106" s="6"/>
      <c r="LHL106" s="6"/>
      <c r="LHM106" s="246"/>
      <c r="LHN106" s="251"/>
      <c r="LHO106" s="257"/>
      <c r="LHP106" s="235"/>
      <c r="LHQ106" s="235"/>
      <c r="LHR106" s="235"/>
      <c r="LHS106" s="99"/>
      <c r="LHT106" s="235"/>
      <c r="LHU106" s="235"/>
      <c r="LHV106" s="235"/>
      <c r="LHW106" s="226"/>
      <c r="LHX106" s="248"/>
      <c r="LHY106" s="253"/>
      <c r="LHZ106" s="228"/>
      <c r="LIA106" s="229"/>
      <c r="LIB106" s="99"/>
      <c r="LIC106" s="254"/>
      <c r="LID106" s="235"/>
      <c r="LIE106" s="231"/>
      <c r="LIF106" s="231"/>
      <c r="LIG106" s="235"/>
      <c r="LIH106" s="6"/>
      <c r="LII106" s="6"/>
      <c r="LIJ106" s="6"/>
      <c r="LIK106" s="246"/>
      <c r="LIL106" s="251"/>
      <c r="LIM106" s="257"/>
      <c r="LIN106" s="235"/>
      <c r="LIO106" s="235"/>
      <c r="LIP106" s="235"/>
      <c r="LIQ106" s="99"/>
      <c r="LIR106" s="235"/>
      <c r="LIS106" s="235"/>
      <c r="LIT106" s="235"/>
      <c r="LIU106" s="226"/>
      <c r="LIV106" s="248"/>
      <c r="LIW106" s="253"/>
      <c r="LIX106" s="228"/>
      <c r="LIY106" s="229"/>
      <c r="LIZ106" s="99"/>
      <c r="LJA106" s="254"/>
      <c r="LJB106" s="235"/>
      <c r="LJC106" s="231"/>
      <c r="LJD106" s="231"/>
      <c r="LJE106" s="235"/>
      <c r="LJF106" s="6"/>
      <c r="LJG106" s="6"/>
      <c r="LJH106" s="6"/>
      <c r="LJI106" s="246"/>
      <c r="LJJ106" s="251"/>
      <c r="LJK106" s="257"/>
      <c r="LJL106" s="235"/>
      <c r="LJM106" s="235"/>
      <c r="LJN106" s="235"/>
      <c r="LJO106" s="99"/>
      <c r="LJP106" s="235"/>
      <c r="LJQ106" s="235"/>
      <c r="LJR106" s="235"/>
      <c r="LJS106" s="226"/>
      <c r="LJT106" s="248"/>
      <c r="LJU106" s="253"/>
      <c r="LJV106" s="228"/>
      <c r="LJW106" s="229"/>
      <c r="LJX106" s="99"/>
      <c r="LJY106" s="254"/>
      <c r="LJZ106" s="235"/>
      <c r="LKA106" s="231"/>
      <c r="LKB106" s="231"/>
      <c r="LKC106" s="235"/>
      <c r="LKD106" s="6"/>
      <c r="LKE106" s="6"/>
      <c r="LKF106" s="6"/>
      <c r="LKG106" s="246"/>
      <c r="LKH106" s="251"/>
      <c r="LKI106" s="257"/>
      <c r="LKJ106" s="235"/>
      <c r="LKK106" s="235"/>
      <c r="LKL106" s="235"/>
      <c r="LKM106" s="99"/>
      <c r="LKN106" s="235"/>
      <c r="LKO106" s="235"/>
      <c r="LKP106" s="235"/>
      <c r="LKQ106" s="226"/>
      <c r="LKR106" s="248"/>
      <c r="LKS106" s="253"/>
      <c r="LKT106" s="228"/>
      <c r="LKU106" s="229"/>
      <c r="LKV106" s="99"/>
      <c r="LKW106" s="254"/>
      <c r="LKX106" s="235"/>
      <c r="LKY106" s="231"/>
      <c r="LKZ106" s="231"/>
      <c r="LLA106" s="235"/>
      <c r="LLB106" s="6"/>
      <c r="LLC106" s="6"/>
      <c r="LLD106" s="6"/>
      <c r="LLE106" s="246"/>
      <c r="LLF106" s="251"/>
      <c r="LLG106" s="257"/>
      <c r="LLH106" s="235"/>
      <c r="LLI106" s="235"/>
      <c r="LLJ106" s="235"/>
      <c r="LLK106" s="99"/>
      <c r="LLL106" s="235"/>
      <c r="LLM106" s="235"/>
      <c r="LLN106" s="235"/>
      <c r="LLO106" s="226"/>
      <c r="LLP106" s="248"/>
      <c r="LLQ106" s="253"/>
      <c r="LLR106" s="228"/>
      <c r="LLS106" s="229"/>
      <c r="LLT106" s="99"/>
      <c r="LLU106" s="254"/>
      <c r="LLV106" s="235"/>
      <c r="LLW106" s="231"/>
      <c r="LLX106" s="231"/>
      <c r="LLY106" s="235"/>
      <c r="LLZ106" s="6"/>
      <c r="LMA106" s="6"/>
      <c r="LMB106" s="6"/>
      <c r="LMC106" s="246"/>
      <c r="LMD106" s="251"/>
      <c r="LME106" s="257"/>
      <c r="LMF106" s="235"/>
      <c r="LMG106" s="235"/>
      <c r="LMH106" s="235"/>
      <c r="LMI106" s="99"/>
      <c r="LMJ106" s="235"/>
      <c r="LMK106" s="235"/>
      <c r="LML106" s="235"/>
      <c r="LMM106" s="226"/>
      <c r="LMN106" s="248"/>
      <c r="LMO106" s="253"/>
      <c r="LMP106" s="228"/>
      <c r="LMQ106" s="229"/>
      <c r="LMR106" s="99"/>
      <c r="LMS106" s="254"/>
      <c r="LMT106" s="235"/>
      <c r="LMU106" s="231"/>
      <c r="LMV106" s="231"/>
      <c r="LMW106" s="235"/>
      <c r="LMX106" s="6"/>
      <c r="LMY106" s="6"/>
      <c r="LMZ106" s="6"/>
      <c r="LNA106" s="246"/>
      <c r="LNB106" s="251"/>
      <c r="LNC106" s="257"/>
      <c r="LND106" s="235"/>
      <c r="LNE106" s="235"/>
      <c r="LNF106" s="235"/>
      <c r="LNG106" s="99"/>
      <c r="LNH106" s="235"/>
      <c r="LNI106" s="235"/>
      <c r="LNJ106" s="235"/>
      <c r="LNK106" s="226"/>
      <c r="LNL106" s="248"/>
      <c r="LNM106" s="253"/>
      <c r="LNN106" s="228"/>
      <c r="LNO106" s="229"/>
      <c r="LNP106" s="99"/>
      <c r="LNQ106" s="254"/>
      <c r="LNR106" s="235"/>
      <c r="LNS106" s="231"/>
      <c r="LNT106" s="231"/>
      <c r="LNU106" s="235"/>
      <c r="LNV106" s="6"/>
      <c r="LNW106" s="6"/>
      <c r="LNX106" s="6"/>
      <c r="LNY106" s="246"/>
      <c r="LNZ106" s="251"/>
      <c r="LOA106" s="257"/>
      <c r="LOB106" s="235"/>
      <c r="LOC106" s="235"/>
      <c r="LOD106" s="235"/>
      <c r="LOE106" s="99"/>
      <c r="LOF106" s="235"/>
      <c r="LOG106" s="235"/>
      <c r="LOH106" s="235"/>
      <c r="LOI106" s="226"/>
      <c r="LOJ106" s="248"/>
      <c r="LOK106" s="253"/>
      <c r="LOL106" s="228"/>
      <c r="LOM106" s="229"/>
      <c r="LON106" s="99"/>
      <c r="LOO106" s="254"/>
      <c r="LOP106" s="235"/>
      <c r="LOQ106" s="231"/>
      <c r="LOR106" s="231"/>
      <c r="LOS106" s="235"/>
      <c r="LOT106" s="6"/>
      <c r="LOU106" s="6"/>
      <c r="LOV106" s="6"/>
      <c r="LOW106" s="246"/>
      <c r="LOX106" s="251"/>
      <c r="LOY106" s="257"/>
      <c r="LOZ106" s="235"/>
      <c r="LPA106" s="235"/>
      <c r="LPB106" s="235"/>
      <c r="LPC106" s="99"/>
      <c r="LPD106" s="235"/>
      <c r="LPE106" s="235"/>
      <c r="LPF106" s="235"/>
      <c r="LPG106" s="226"/>
      <c r="LPH106" s="248"/>
      <c r="LPI106" s="253"/>
      <c r="LPJ106" s="228"/>
      <c r="LPK106" s="229"/>
      <c r="LPL106" s="99"/>
      <c r="LPM106" s="254"/>
      <c r="LPN106" s="235"/>
      <c r="LPO106" s="231"/>
      <c r="LPP106" s="231"/>
      <c r="LPQ106" s="235"/>
      <c r="LPR106" s="6"/>
      <c r="LPS106" s="6"/>
      <c r="LPT106" s="6"/>
      <c r="LPU106" s="246"/>
      <c r="LPV106" s="251"/>
      <c r="LPW106" s="257"/>
      <c r="LPX106" s="235"/>
      <c r="LPY106" s="235"/>
      <c r="LPZ106" s="235"/>
      <c r="LQA106" s="99"/>
      <c r="LQB106" s="235"/>
      <c r="LQC106" s="235"/>
      <c r="LQD106" s="235"/>
      <c r="LQE106" s="226"/>
      <c r="LQF106" s="248"/>
      <c r="LQG106" s="253"/>
      <c r="LQH106" s="228"/>
      <c r="LQI106" s="229"/>
      <c r="LQJ106" s="99"/>
      <c r="LQK106" s="254"/>
      <c r="LQL106" s="235"/>
      <c r="LQM106" s="231"/>
      <c r="LQN106" s="231"/>
      <c r="LQO106" s="235"/>
      <c r="LQP106" s="6"/>
      <c r="LQQ106" s="6"/>
      <c r="LQR106" s="6"/>
      <c r="LQS106" s="246"/>
      <c r="LQT106" s="251"/>
      <c r="LQU106" s="257"/>
      <c r="LQV106" s="235"/>
      <c r="LQW106" s="235"/>
      <c r="LQX106" s="235"/>
      <c r="LQY106" s="99"/>
      <c r="LQZ106" s="235"/>
      <c r="LRA106" s="235"/>
      <c r="LRB106" s="235"/>
      <c r="LRC106" s="226"/>
      <c r="LRD106" s="248"/>
      <c r="LRE106" s="253"/>
      <c r="LRF106" s="228"/>
      <c r="LRG106" s="229"/>
      <c r="LRH106" s="99"/>
      <c r="LRI106" s="254"/>
      <c r="LRJ106" s="235"/>
      <c r="LRK106" s="231"/>
      <c r="LRL106" s="231"/>
      <c r="LRM106" s="235"/>
      <c r="LRN106" s="6"/>
      <c r="LRO106" s="6"/>
      <c r="LRP106" s="6"/>
      <c r="LRQ106" s="246"/>
      <c r="LRR106" s="251"/>
      <c r="LRS106" s="257"/>
      <c r="LRT106" s="235"/>
      <c r="LRU106" s="235"/>
      <c r="LRV106" s="235"/>
      <c r="LRW106" s="99"/>
      <c r="LRX106" s="235"/>
      <c r="LRY106" s="235"/>
      <c r="LRZ106" s="235"/>
      <c r="LSA106" s="226"/>
      <c r="LSB106" s="248"/>
      <c r="LSC106" s="253"/>
      <c r="LSD106" s="228"/>
      <c r="LSE106" s="229"/>
      <c r="LSF106" s="99"/>
      <c r="LSG106" s="254"/>
      <c r="LSH106" s="235"/>
      <c r="LSI106" s="231"/>
      <c r="LSJ106" s="231"/>
      <c r="LSK106" s="235"/>
      <c r="LSL106" s="6"/>
      <c r="LSM106" s="6"/>
      <c r="LSN106" s="6"/>
      <c r="LSO106" s="246"/>
      <c r="LSP106" s="251"/>
      <c r="LSQ106" s="257"/>
      <c r="LSR106" s="235"/>
      <c r="LSS106" s="235"/>
      <c r="LST106" s="235"/>
      <c r="LSU106" s="99"/>
      <c r="LSV106" s="235"/>
      <c r="LSW106" s="235"/>
      <c r="LSX106" s="235"/>
      <c r="LSY106" s="226"/>
      <c r="LSZ106" s="248"/>
      <c r="LTA106" s="253"/>
      <c r="LTB106" s="228"/>
      <c r="LTC106" s="229"/>
      <c r="LTD106" s="99"/>
      <c r="LTE106" s="254"/>
      <c r="LTF106" s="235"/>
      <c r="LTG106" s="231"/>
      <c r="LTH106" s="231"/>
      <c r="LTI106" s="235"/>
      <c r="LTJ106" s="6"/>
      <c r="LTK106" s="6"/>
      <c r="LTL106" s="6"/>
      <c r="LTM106" s="246"/>
      <c r="LTN106" s="251"/>
      <c r="LTO106" s="257"/>
      <c r="LTP106" s="235"/>
      <c r="LTQ106" s="235"/>
      <c r="LTR106" s="235"/>
      <c r="LTS106" s="99"/>
      <c r="LTT106" s="235"/>
      <c r="LTU106" s="235"/>
      <c r="LTV106" s="235"/>
      <c r="LTW106" s="226"/>
      <c r="LTX106" s="248"/>
      <c r="LTY106" s="253"/>
      <c r="LTZ106" s="228"/>
      <c r="LUA106" s="229"/>
      <c r="LUB106" s="99"/>
      <c r="LUC106" s="254"/>
      <c r="LUD106" s="235"/>
      <c r="LUE106" s="231"/>
      <c r="LUF106" s="231"/>
      <c r="LUG106" s="235"/>
      <c r="LUH106" s="6"/>
      <c r="LUI106" s="6"/>
      <c r="LUJ106" s="6"/>
      <c r="LUK106" s="246"/>
      <c r="LUL106" s="251"/>
      <c r="LUM106" s="257"/>
      <c r="LUN106" s="235"/>
      <c r="LUO106" s="235"/>
      <c r="LUP106" s="235"/>
      <c r="LUQ106" s="99"/>
      <c r="LUR106" s="235"/>
      <c r="LUS106" s="235"/>
      <c r="LUT106" s="235"/>
      <c r="LUU106" s="226"/>
      <c r="LUV106" s="248"/>
      <c r="LUW106" s="253"/>
      <c r="LUX106" s="228"/>
      <c r="LUY106" s="229"/>
      <c r="LUZ106" s="99"/>
      <c r="LVA106" s="254"/>
      <c r="LVB106" s="235"/>
      <c r="LVC106" s="231"/>
      <c r="LVD106" s="231"/>
      <c r="LVE106" s="235"/>
      <c r="LVF106" s="6"/>
      <c r="LVG106" s="6"/>
      <c r="LVH106" s="6"/>
      <c r="LVI106" s="246"/>
      <c r="LVJ106" s="251"/>
      <c r="LVK106" s="257"/>
      <c r="LVL106" s="235"/>
      <c r="LVM106" s="235"/>
      <c r="LVN106" s="235"/>
      <c r="LVO106" s="99"/>
      <c r="LVP106" s="235"/>
      <c r="LVQ106" s="235"/>
      <c r="LVR106" s="235"/>
      <c r="LVS106" s="226"/>
      <c r="LVT106" s="248"/>
      <c r="LVU106" s="253"/>
      <c r="LVV106" s="228"/>
      <c r="LVW106" s="229"/>
      <c r="LVX106" s="99"/>
      <c r="LVY106" s="254"/>
      <c r="LVZ106" s="235"/>
      <c r="LWA106" s="231"/>
      <c r="LWB106" s="231"/>
      <c r="LWC106" s="235"/>
      <c r="LWD106" s="6"/>
      <c r="LWE106" s="6"/>
      <c r="LWF106" s="6"/>
      <c r="LWG106" s="246"/>
      <c r="LWH106" s="251"/>
      <c r="LWI106" s="257"/>
      <c r="LWJ106" s="235"/>
      <c r="LWK106" s="235"/>
      <c r="LWL106" s="235"/>
      <c r="LWM106" s="99"/>
      <c r="LWN106" s="235"/>
      <c r="LWO106" s="235"/>
      <c r="LWP106" s="235"/>
      <c r="LWQ106" s="226"/>
      <c r="LWR106" s="248"/>
      <c r="LWS106" s="253"/>
      <c r="LWT106" s="228"/>
      <c r="LWU106" s="229"/>
      <c r="LWV106" s="99"/>
      <c r="LWW106" s="254"/>
      <c r="LWX106" s="235"/>
      <c r="LWY106" s="231"/>
      <c r="LWZ106" s="231"/>
      <c r="LXA106" s="235"/>
      <c r="LXB106" s="6"/>
      <c r="LXC106" s="6"/>
      <c r="LXD106" s="6"/>
      <c r="LXE106" s="246"/>
      <c r="LXF106" s="251"/>
      <c r="LXG106" s="257"/>
      <c r="LXH106" s="235"/>
      <c r="LXI106" s="235"/>
      <c r="LXJ106" s="235"/>
      <c r="LXK106" s="99"/>
      <c r="LXL106" s="235"/>
      <c r="LXM106" s="235"/>
      <c r="LXN106" s="235"/>
      <c r="LXO106" s="226"/>
      <c r="LXP106" s="248"/>
      <c r="LXQ106" s="253"/>
      <c r="LXR106" s="228"/>
      <c r="LXS106" s="229"/>
      <c r="LXT106" s="99"/>
      <c r="LXU106" s="254"/>
      <c r="LXV106" s="235"/>
      <c r="LXW106" s="231"/>
      <c r="LXX106" s="231"/>
      <c r="LXY106" s="235"/>
      <c r="LXZ106" s="6"/>
      <c r="LYA106" s="6"/>
      <c r="LYB106" s="6"/>
      <c r="LYC106" s="246"/>
      <c r="LYD106" s="251"/>
      <c r="LYE106" s="257"/>
      <c r="LYF106" s="235"/>
      <c r="LYG106" s="235"/>
      <c r="LYH106" s="235"/>
      <c r="LYI106" s="99"/>
      <c r="LYJ106" s="235"/>
      <c r="LYK106" s="235"/>
      <c r="LYL106" s="235"/>
      <c r="LYM106" s="226"/>
      <c r="LYN106" s="248"/>
      <c r="LYO106" s="253"/>
      <c r="LYP106" s="228"/>
      <c r="LYQ106" s="229"/>
      <c r="LYR106" s="99"/>
      <c r="LYS106" s="254"/>
      <c r="LYT106" s="235"/>
      <c r="LYU106" s="231"/>
      <c r="LYV106" s="231"/>
      <c r="LYW106" s="235"/>
      <c r="LYX106" s="6"/>
      <c r="LYY106" s="6"/>
      <c r="LYZ106" s="6"/>
      <c r="LZA106" s="246"/>
      <c r="LZB106" s="251"/>
      <c r="LZC106" s="257"/>
      <c r="LZD106" s="235"/>
      <c r="LZE106" s="235"/>
      <c r="LZF106" s="235"/>
      <c r="LZG106" s="99"/>
      <c r="LZH106" s="235"/>
      <c r="LZI106" s="235"/>
      <c r="LZJ106" s="235"/>
      <c r="LZK106" s="226"/>
      <c r="LZL106" s="248"/>
      <c r="LZM106" s="253"/>
      <c r="LZN106" s="228"/>
      <c r="LZO106" s="229"/>
      <c r="LZP106" s="99"/>
      <c r="LZQ106" s="254"/>
      <c r="LZR106" s="235"/>
      <c r="LZS106" s="231"/>
      <c r="LZT106" s="231"/>
      <c r="LZU106" s="235"/>
      <c r="LZV106" s="6"/>
      <c r="LZW106" s="6"/>
      <c r="LZX106" s="6"/>
      <c r="LZY106" s="246"/>
      <c r="LZZ106" s="251"/>
      <c r="MAA106" s="257"/>
      <c r="MAB106" s="235"/>
      <c r="MAC106" s="235"/>
      <c r="MAD106" s="235"/>
      <c r="MAE106" s="99"/>
      <c r="MAF106" s="235"/>
      <c r="MAG106" s="235"/>
      <c r="MAH106" s="235"/>
      <c r="MAI106" s="226"/>
      <c r="MAJ106" s="248"/>
      <c r="MAK106" s="253"/>
      <c r="MAL106" s="228"/>
      <c r="MAM106" s="229"/>
      <c r="MAN106" s="99"/>
      <c r="MAO106" s="254"/>
      <c r="MAP106" s="235"/>
      <c r="MAQ106" s="231"/>
      <c r="MAR106" s="231"/>
      <c r="MAS106" s="235"/>
      <c r="MAT106" s="6"/>
      <c r="MAU106" s="6"/>
      <c r="MAV106" s="6"/>
      <c r="MAW106" s="246"/>
      <c r="MAX106" s="251"/>
      <c r="MAY106" s="257"/>
      <c r="MAZ106" s="235"/>
      <c r="MBA106" s="235"/>
      <c r="MBB106" s="235"/>
      <c r="MBC106" s="99"/>
      <c r="MBD106" s="235"/>
      <c r="MBE106" s="235"/>
      <c r="MBF106" s="235"/>
      <c r="MBG106" s="226"/>
      <c r="MBH106" s="248"/>
      <c r="MBI106" s="253"/>
      <c r="MBJ106" s="228"/>
      <c r="MBK106" s="229"/>
      <c r="MBL106" s="99"/>
      <c r="MBM106" s="254"/>
      <c r="MBN106" s="235"/>
      <c r="MBO106" s="231"/>
      <c r="MBP106" s="231"/>
      <c r="MBQ106" s="235"/>
      <c r="MBR106" s="6"/>
      <c r="MBS106" s="6"/>
      <c r="MBT106" s="6"/>
      <c r="MBU106" s="246"/>
      <c r="MBV106" s="251"/>
      <c r="MBW106" s="257"/>
      <c r="MBX106" s="235"/>
      <c r="MBY106" s="235"/>
      <c r="MBZ106" s="235"/>
      <c r="MCA106" s="99"/>
      <c r="MCB106" s="235"/>
      <c r="MCC106" s="235"/>
      <c r="MCD106" s="235"/>
      <c r="MCE106" s="226"/>
      <c r="MCF106" s="248"/>
      <c r="MCG106" s="253"/>
      <c r="MCH106" s="228"/>
      <c r="MCI106" s="229"/>
      <c r="MCJ106" s="99"/>
      <c r="MCK106" s="254"/>
      <c r="MCL106" s="235"/>
      <c r="MCM106" s="231"/>
      <c r="MCN106" s="231"/>
      <c r="MCO106" s="235"/>
      <c r="MCP106" s="6"/>
      <c r="MCQ106" s="6"/>
      <c r="MCR106" s="6"/>
      <c r="MCS106" s="246"/>
      <c r="MCT106" s="251"/>
      <c r="MCU106" s="257"/>
      <c r="MCV106" s="235"/>
      <c r="MCW106" s="235"/>
      <c r="MCX106" s="235"/>
      <c r="MCY106" s="99"/>
      <c r="MCZ106" s="235"/>
      <c r="MDA106" s="235"/>
      <c r="MDB106" s="235"/>
      <c r="MDC106" s="226"/>
      <c r="MDD106" s="248"/>
      <c r="MDE106" s="253"/>
      <c r="MDF106" s="228"/>
      <c r="MDG106" s="229"/>
      <c r="MDH106" s="99"/>
      <c r="MDI106" s="254"/>
      <c r="MDJ106" s="235"/>
      <c r="MDK106" s="231"/>
      <c r="MDL106" s="231"/>
      <c r="MDM106" s="235"/>
      <c r="MDN106" s="6"/>
      <c r="MDO106" s="6"/>
      <c r="MDP106" s="6"/>
      <c r="MDQ106" s="246"/>
      <c r="MDR106" s="251"/>
      <c r="MDS106" s="257"/>
      <c r="MDT106" s="235"/>
      <c r="MDU106" s="235"/>
      <c r="MDV106" s="235"/>
      <c r="MDW106" s="99"/>
      <c r="MDX106" s="235"/>
      <c r="MDY106" s="235"/>
      <c r="MDZ106" s="235"/>
      <c r="MEA106" s="226"/>
      <c r="MEB106" s="248"/>
      <c r="MEC106" s="253"/>
      <c r="MED106" s="228"/>
      <c r="MEE106" s="229"/>
      <c r="MEF106" s="99"/>
      <c r="MEG106" s="254"/>
      <c r="MEH106" s="235"/>
      <c r="MEI106" s="231"/>
      <c r="MEJ106" s="231"/>
      <c r="MEK106" s="235"/>
      <c r="MEL106" s="6"/>
      <c r="MEM106" s="6"/>
      <c r="MEN106" s="6"/>
      <c r="MEO106" s="246"/>
      <c r="MEP106" s="251"/>
      <c r="MEQ106" s="257"/>
      <c r="MER106" s="235"/>
      <c r="MES106" s="235"/>
      <c r="MET106" s="235"/>
      <c r="MEU106" s="99"/>
      <c r="MEV106" s="235"/>
      <c r="MEW106" s="235"/>
      <c r="MEX106" s="235"/>
      <c r="MEY106" s="226"/>
      <c r="MEZ106" s="248"/>
      <c r="MFA106" s="253"/>
      <c r="MFB106" s="228"/>
      <c r="MFC106" s="229"/>
      <c r="MFD106" s="99"/>
      <c r="MFE106" s="254"/>
      <c r="MFF106" s="235"/>
      <c r="MFG106" s="231"/>
      <c r="MFH106" s="231"/>
      <c r="MFI106" s="235"/>
      <c r="MFJ106" s="6"/>
      <c r="MFK106" s="6"/>
      <c r="MFL106" s="6"/>
      <c r="MFM106" s="246"/>
      <c r="MFN106" s="251"/>
      <c r="MFO106" s="257"/>
      <c r="MFP106" s="235"/>
      <c r="MFQ106" s="235"/>
      <c r="MFR106" s="235"/>
      <c r="MFS106" s="99"/>
      <c r="MFT106" s="235"/>
      <c r="MFU106" s="235"/>
      <c r="MFV106" s="235"/>
      <c r="MFW106" s="226"/>
      <c r="MFX106" s="248"/>
      <c r="MFY106" s="253"/>
      <c r="MFZ106" s="228"/>
      <c r="MGA106" s="229"/>
      <c r="MGB106" s="99"/>
      <c r="MGC106" s="254"/>
      <c r="MGD106" s="235"/>
      <c r="MGE106" s="231"/>
      <c r="MGF106" s="231"/>
      <c r="MGG106" s="235"/>
      <c r="MGH106" s="6"/>
      <c r="MGI106" s="6"/>
      <c r="MGJ106" s="6"/>
      <c r="MGK106" s="246"/>
      <c r="MGL106" s="251"/>
      <c r="MGM106" s="257"/>
      <c r="MGN106" s="235"/>
      <c r="MGO106" s="235"/>
      <c r="MGP106" s="235"/>
      <c r="MGQ106" s="99"/>
      <c r="MGR106" s="235"/>
      <c r="MGS106" s="235"/>
      <c r="MGT106" s="235"/>
      <c r="MGU106" s="226"/>
      <c r="MGV106" s="248"/>
      <c r="MGW106" s="253"/>
      <c r="MGX106" s="228"/>
      <c r="MGY106" s="229"/>
      <c r="MGZ106" s="99"/>
      <c r="MHA106" s="254"/>
      <c r="MHB106" s="235"/>
      <c r="MHC106" s="231"/>
      <c r="MHD106" s="231"/>
      <c r="MHE106" s="235"/>
      <c r="MHF106" s="6"/>
      <c r="MHG106" s="6"/>
      <c r="MHH106" s="6"/>
      <c r="MHI106" s="246"/>
      <c r="MHJ106" s="251"/>
      <c r="MHK106" s="257"/>
      <c r="MHL106" s="235"/>
      <c r="MHM106" s="235"/>
      <c r="MHN106" s="235"/>
      <c r="MHO106" s="99"/>
      <c r="MHP106" s="235"/>
      <c r="MHQ106" s="235"/>
      <c r="MHR106" s="235"/>
      <c r="MHS106" s="226"/>
      <c r="MHT106" s="248"/>
      <c r="MHU106" s="253"/>
      <c r="MHV106" s="228"/>
      <c r="MHW106" s="229"/>
      <c r="MHX106" s="99"/>
      <c r="MHY106" s="254"/>
      <c r="MHZ106" s="235"/>
      <c r="MIA106" s="231"/>
      <c r="MIB106" s="231"/>
      <c r="MIC106" s="235"/>
      <c r="MID106" s="6"/>
      <c r="MIE106" s="6"/>
      <c r="MIF106" s="6"/>
      <c r="MIG106" s="246"/>
      <c r="MIH106" s="251"/>
      <c r="MII106" s="257"/>
      <c r="MIJ106" s="235"/>
      <c r="MIK106" s="235"/>
      <c r="MIL106" s="235"/>
      <c r="MIM106" s="99"/>
      <c r="MIN106" s="235"/>
      <c r="MIO106" s="235"/>
      <c r="MIP106" s="235"/>
      <c r="MIQ106" s="226"/>
      <c r="MIR106" s="248"/>
      <c r="MIS106" s="253"/>
      <c r="MIT106" s="228"/>
      <c r="MIU106" s="229"/>
      <c r="MIV106" s="99"/>
      <c r="MIW106" s="254"/>
      <c r="MIX106" s="235"/>
      <c r="MIY106" s="231"/>
      <c r="MIZ106" s="231"/>
      <c r="MJA106" s="235"/>
      <c r="MJB106" s="6"/>
      <c r="MJC106" s="6"/>
      <c r="MJD106" s="6"/>
      <c r="MJE106" s="246"/>
      <c r="MJF106" s="251"/>
      <c r="MJG106" s="257"/>
      <c r="MJH106" s="235"/>
      <c r="MJI106" s="235"/>
      <c r="MJJ106" s="235"/>
      <c r="MJK106" s="99"/>
      <c r="MJL106" s="235"/>
      <c r="MJM106" s="235"/>
      <c r="MJN106" s="235"/>
      <c r="MJO106" s="226"/>
      <c r="MJP106" s="248"/>
      <c r="MJQ106" s="253"/>
      <c r="MJR106" s="228"/>
      <c r="MJS106" s="229"/>
      <c r="MJT106" s="99"/>
      <c r="MJU106" s="254"/>
      <c r="MJV106" s="235"/>
      <c r="MJW106" s="231"/>
      <c r="MJX106" s="231"/>
      <c r="MJY106" s="235"/>
      <c r="MJZ106" s="6"/>
      <c r="MKA106" s="6"/>
      <c r="MKB106" s="6"/>
      <c r="MKC106" s="246"/>
      <c r="MKD106" s="251"/>
      <c r="MKE106" s="257"/>
      <c r="MKF106" s="235"/>
      <c r="MKG106" s="235"/>
      <c r="MKH106" s="235"/>
      <c r="MKI106" s="99"/>
      <c r="MKJ106" s="235"/>
      <c r="MKK106" s="235"/>
      <c r="MKL106" s="235"/>
      <c r="MKM106" s="226"/>
      <c r="MKN106" s="248"/>
      <c r="MKO106" s="253"/>
      <c r="MKP106" s="228"/>
      <c r="MKQ106" s="229"/>
      <c r="MKR106" s="99"/>
      <c r="MKS106" s="254"/>
      <c r="MKT106" s="235"/>
      <c r="MKU106" s="231"/>
      <c r="MKV106" s="231"/>
      <c r="MKW106" s="235"/>
      <c r="MKX106" s="6"/>
      <c r="MKY106" s="6"/>
      <c r="MKZ106" s="6"/>
      <c r="MLA106" s="246"/>
      <c r="MLB106" s="251"/>
      <c r="MLC106" s="257"/>
      <c r="MLD106" s="235"/>
      <c r="MLE106" s="235"/>
      <c r="MLF106" s="235"/>
      <c r="MLG106" s="99"/>
      <c r="MLH106" s="235"/>
      <c r="MLI106" s="235"/>
      <c r="MLJ106" s="235"/>
      <c r="MLK106" s="226"/>
      <c r="MLL106" s="248"/>
      <c r="MLM106" s="253"/>
      <c r="MLN106" s="228"/>
      <c r="MLO106" s="229"/>
      <c r="MLP106" s="99"/>
      <c r="MLQ106" s="254"/>
      <c r="MLR106" s="235"/>
      <c r="MLS106" s="231"/>
      <c r="MLT106" s="231"/>
      <c r="MLU106" s="235"/>
      <c r="MLV106" s="6"/>
      <c r="MLW106" s="6"/>
      <c r="MLX106" s="6"/>
      <c r="MLY106" s="246"/>
      <c r="MLZ106" s="251"/>
      <c r="MMA106" s="257"/>
      <c r="MMB106" s="235"/>
      <c r="MMC106" s="235"/>
      <c r="MMD106" s="235"/>
      <c r="MME106" s="99"/>
      <c r="MMF106" s="235"/>
      <c r="MMG106" s="235"/>
      <c r="MMH106" s="235"/>
      <c r="MMI106" s="226"/>
      <c r="MMJ106" s="248"/>
      <c r="MMK106" s="253"/>
      <c r="MML106" s="228"/>
      <c r="MMM106" s="229"/>
      <c r="MMN106" s="99"/>
      <c r="MMO106" s="254"/>
      <c r="MMP106" s="235"/>
      <c r="MMQ106" s="231"/>
      <c r="MMR106" s="231"/>
      <c r="MMS106" s="235"/>
      <c r="MMT106" s="6"/>
      <c r="MMU106" s="6"/>
      <c r="MMV106" s="6"/>
      <c r="MMW106" s="246"/>
      <c r="MMX106" s="251"/>
      <c r="MMY106" s="257"/>
      <c r="MMZ106" s="235"/>
      <c r="MNA106" s="235"/>
      <c r="MNB106" s="235"/>
      <c r="MNC106" s="99"/>
      <c r="MND106" s="235"/>
      <c r="MNE106" s="235"/>
      <c r="MNF106" s="235"/>
      <c r="MNG106" s="226"/>
      <c r="MNH106" s="248"/>
      <c r="MNI106" s="253"/>
      <c r="MNJ106" s="228"/>
      <c r="MNK106" s="229"/>
      <c r="MNL106" s="99"/>
      <c r="MNM106" s="254"/>
      <c r="MNN106" s="235"/>
      <c r="MNO106" s="231"/>
      <c r="MNP106" s="231"/>
      <c r="MNQ106" s="235"/>
      <c r="MNR106" s="6"/>
      <c r="MNS106" s="6"/>
      <c r="MNT106" s="6"/>
      <c r="MNU106" s="246"/>
      <c r="MNV106" s="251"/>
      <c r="MNW106" s="257"/>
      <c r="MNX106" s="235"/>
      <c r="MNY106" s="235"/>
      <c r="MNZ106" s="235"/>
      <c r="MOA106" s="99"/>
      <c r="MOB106" s="235"/>
      <c r="MOC106" s="235"/>
      <c r="MOD106" s="235"/>
      <c r="MOE106" s="226"/>
      <c r="MOF106" s="248"/>
      <c r="MOG106" s="253"/>
      <c r="MOH106" s="228"/>
      <c r="MOI106" s="229"/>
      <c r="MOJ106" s="99"/>
      <c r="MOK106" s="254"/>
      <c r="MOL106" s="235"/>
      <c r="MOM106" s="231"/>
      <c r="MON106" s="231"/>
      <c r="MOO106" s="235"/>
      <c r="MOP106" s="6"/>
      <c r="MOQ106" s="6"/>
      <c r="MOR106" s="6"/>
      <c r="MOS106" s="246"/>
      <c r="MOT106" s="251"/>
      <c r="MOU106" s="257"/>
      <c r="MOV106" s="235"/>
      <c r="MOW106" s="235"/>
      <c r="MOX106" s="235"/>
      <c r="MOY106" s="99"/>
      <c r="MOZ106" s="235"/>
      <c r="MPA106" s="235"/>
      <c r="MPB106" s="235"/>
      <c r="MPC106" s="226"/>
      <c r="MPD106" s="248"/>
      <c r="MPE106" s="253"/>
      <c r="MPF106" s="228"/>
      <c r="MPG106" s="229"/>
      <c r="MPH106" s="99"/>
      <c r="MPI106" s="254"/>
      <c r="MPJ106" s="235"/>
      <c r="MPK106" s="231"/>
      <c r="MPL106" s="231"/>
      <c r="MPM106" s="235"/>
      <c r="MPN106" s="6"/>
      <c r="MPO106" s="6"/>
      <c r="MPP106" s="6"/>
      <c r="MPQ106" s="246"/>
      <c r="MPR106" s="251"/>
      <c r="MPS106" s="257"/>
      <c r="MPT106" s="235"/>
      <c r="MPU106" s="235"/>
      <c r="MPV106" s="235"/>
      <c r="MPW106" s="99"/>
      <c r="MPX106" s="235"/>
      <c r="MPY106" s="235"/>
      <c r="MPZ106" s="235"/>
      <c r="MQA106" s="226"/>
      <c r="MQB106" s="248"/>
      <c r="MQC106" s="253"/>
      <c r="MQD106" s="228"/>
      <c r="MQE106" s="229"/>
      <c r="MQF106" s="99"/>
      <c r="MQG106" s="254"/>
      <c r="MQH106" s="235"/>
      <c r="MQI106" s="231"/>
      <c r="MQJ106" s="231"/>
      <c r="MQK106" s="235"/>
      <c r="MQL106" s="6"/>
      <c r="MQM106" s="6"/>
      <c r="MQN106" s="6"/>
      <c r="MQO106" s="246"/>
      <c r="MQP106" s="251"/>
      <c r="MQQ106" s="257"/>
      <c r="MQR106" s="235"/>
      <c r="MQS106" s="235"/>
      <c r="MQT106" s="235"/>
      <c r="MQU106" s="99"/>
      <c r="MQV106" s="235"/>
      <c r="MQW106" s="235"/>
      <c r="MQX106" s="235"/>
      <c r="MQY106" s="226"/>
      <c r="MQZ106" s="248"/>
      <c r="MRA106" s="253"/>
      <c r="MRB106" s="228"/>
      <c r="MRC106" s="229"/>
      <c r="MRD106" s="99"/>
      <c r="MRE106" s="254"/>
      <c r="MRF106" s="235"/>
      <c r="MRG106" s="231"/>
      <c r="MRH106" s="231"/>
      <c r="MRI106" s="235"/>
      <c r="MRJ106" s="6"/>
      <c r="MRK106" s="6"/>
      <c r="MRL106" s="6"/>
      <c r="MRM106" s="246"/>
      <c r="MRN106" s="251"/>
      <c r="MRO106" s="257"/>
      <c r="MRP106" s="235"/>
      <c r="MRQ106" s="235"/>
      <c r="MRR106" s="235"/>
      <c r="MRS106" s="99"/>
      <c r="MRT106" s="235"/>
      <c r="MRU106" s="235"/>
      <c r="MRV106" s="235"/>
      <c r="MRW106" s="226"/>
      <c r="MRX106" s="248"/>
      <c r="MRY106" s="253"/>
      <c r="MRZ106" s="228"/>
      <c r="MSA106" s="229"/>
      <c r="MSB106" s="99"/>
      <c r="MSC106" s="254"/>
      <c r="MSD106" s="235"/>
      <c r="MSE106" s="231"/>
      <c r="MSF106" s="231"/>
      <c r="MSG106" s="235"/>
      <c r="MSH106" s="6"/>
      <c r="MSI106" s="6"/>
      <c r="MSJ106" s="6"/>
      <c r="MSK106" s="246"/>
      <c r="MSL106" s="251"/>
      <c r="MSM106" s="257"/>
      <c r="MSN106" s="235"/>
      <c r="MSO106" s="235"/>
      <c r="MSP106" s="235"/>
      <c r="MSQ106" s="99"/>
      <c r="MSR106" s="235"/>
      <c r="MSS106" s="235"/>
      <c r="MST106" s="235"/>
      <c r="MSU106" s="226"/>
      <c r="MSV106" s="248"/>
      <c r="MSW106" s="253"/>
      <c r="MSX106" s="228"/>
      <c r="MSY106" s="229"/>
      <c r="MSZ106" s="99"/>
      <c r="MTA106" s="254"/>
      <c r="MTB106" s="235"/>
      <c r="MTC106" s="231"/>
      <c r="MTD106" s="231"/>
      <c r="MTE106" s="235"/>
      <c r="MTF106" s="6"/>
      <c r="MTG106" s="6"/>
      <c r="MTH106" s="6"/>
      <c r="MTI106" s="246"/>
      <c r="MTJ106" s="251"/>
      <c r="MTK106" s="257"/>
      <c r="MTL106" s="235"/>
      <c r="MTM106" s="235"/>
      <c r="MTN106" s="235"/>
      <c r="MTO106" s="99"/>
      <c r="MTP106" s="235"/>
      <c r="MTQ106" s="235"/>
      <c r="MTR106" s="235"/>
      <c r="MTS106" s="226"/>
      <c r="MTT106" s="248"/>
      <c r="MTU106" s="253"/>
      <c r="MTV106" s="228"/>
      <c r="MTW106" s="229"/>
      <c r="MTX106" s="99"/>
      <c r="MTY106" s="254"/>
      <c r="MTZ106" s="235"/>
      <c r="MUA106" s="231"/>
      <c r="MUB106" s="231"/>
      <c r="MUC106" s="235"/>
      <c r="MUD106" s="6"/>
      <c r="MUE106" s="6"/>
      <c r="MUF106" s="6"/>
      <c r="MUG106" s="246"/>
      <c r="MUH106" s="251"/>
      <c r="MUI106" s="257"/>
      <c r="MUJ106" s="235"/>
      <c r="MUK106" s="235"/>
      <c r="MUL106" s="235"/>
      <c r="MUM106" s="99"/>
      <c r="MUN106" s="235"/>
      <c r="MUO106" s="235"/>
      <c r="MUP106" s="235"/>
      <c r="MUQ106" s="226"/>
      <c r="MUR106" s="248"/>
      <c r="MUS106" s="253"/>
      <c r="MUT106" s="228"/>
      <c r="MUU106" s="229"/>
      <c r="MUV106" s="99"/>
      <c r="MUW106" s="254"/>
      <c r="MUX106" s="235"/>
      <c r="MUY106" s="231"/>
      <c r="MUZ106" s="231"/>
      <c r="MVA106" s="235"/>
      <c r="MVB106" s="6"/>
      <c r="MVC106" s="6"/>
      <c r="MVD106" s="6"/>
      <c r="MVE106" s="246"/>
      <c r="MVF106" s="251"/>
      <c r="MVG106" s="257"/>
      <c r="MVH106" s="235"/>
      <c r="MVI106" s="235"/>
      <c r="MVJ106" s="235"/>
      <c r="MVK106" s="99"/>
      <c r="MVL106" s="235"/>
      <c r="MVM106" s="235"/>
      <c r="MVN106" s="235"/>
      <c r="MVO106" s="226"/>
      <c r="MVP106" s="248"/>
      <c r="MVQ106" s="253"/>
      <c r="MVR106" s="228"/>
      <c r="MVS106" s="229"/>
      <c r="MVT106" s="99"/>
      <c r="MVU106" s="254"/>
      <c r="MVV106" s="235"/>
      <c r="MVW106" s="231"/>
      <c r="MVX106" s="231"/>
      <c r="MVY106" s="235"/>
      <c r="MVZ106" s="6"/>
      <c r="MWA106" s="6"/>
      <c r="MWB106" s="6"/>
      <c r="MWC106" s="246"/>
      <c r="MWD106" s="251"/>
      <c r="MWE106" s="257"/>
      <c r="MWF106" s="235"/>
      <c r="MWG106" s="235"/>
      <c r="MWH106" s="235"/>
      <c r="MWI106" s="99"/>
      <c r="MWJ106" s="235"/>
      <c r="MWK106" s="235"/>
      <c r="MWL106" s="235"/>
      <c r="MWM106" s="226"/>
      <c r="MWN106" s="248"/>
      <c r="MWO106" s="253"/>
      <c r="MWP106" s="228"/>
      <c r="MWQ106" s="229"/>
      <c r="MWR106" s="99"/>
      <c r="MWS106" s="254"/>
      <c r="MWT106" s="235"/>
      <c r="MWU106" s="231"/>
      <c r="MWV106" s="231"/>
      <c r="MWW106" s="235"/>
      <c r="MWX106" s="6"/>
      <c r="MWY106" s="6"/>
      <c r="MWZ106" s="6"/>
      <c r="MXA106" s="246"/>
      <c r="MXB106" s="251"/>
      <c r="MXC106" s="257"/>
      <c r="MXD106" s="235"/>
      <c r="MXE106" s="235"/>
      <c r="MXF106" s="235"/>
      <c r="MXG106" s="99"/>
      <c r="MXH106" s="235"/>
      <c r="MXI106" s="235"/>
      <c r="MXJ106" s="235"/>
      <c r="MXK106" s="226"/>
      <c r="MXL106" s="248"/>
      <c r="MXM106" s="253"/>
      <c r="MXN106" s="228"/>
      <c r="MXO106" s="229"/>
      <c r="MXP106" s="99"/>
      <c r="MXQ106" s="254"/>
      <c r="MXR106" s="235"/>
      <c r="MXS106" s="231"/>
      <c r="MXT106" s="231"/>
      <c r="MXU106" s="235"/>
      <c r="MXV106" s="6"/>
      <c r="MXW106" s="6"/>
      <c r="MXX106" s="6"/>
      <c r="MXY106" s="246"/>
      <c r="MXZ106" s="251"/>
      <c r="MYA106" s="257"/>
      <c r="MYB106" s="235"/>
      <c r="MYC106" s="235"/>
      <c r="MYD106" s="235"/>
      <c r="MYE106" s="99"/>
      <c r="MYF106" s="235"/>
      <c r="MYG106" s="235"/>
      <c r="MYH106" s="235"/>
      <c r="MYI106" s="226"/>
      <c r="MYJ106" s="248"/>
      <c r="MYK106" s="253"/>
      <c r="MYL106" s="228"/>
      <c r="MYM106" s="229"/>
      <c r="MYN106" s="99"/>
      <c r="MYO106" s="254"/>
      <c r="MYP106" s="235"/>
      <c r="MYQ106" s="231"/>
      <c r="MYR106" s="231"/>
      <c r="MYS106" s="235"/>
      <c r="MYT106" s="6"/>
      <c r="MYU106" s="6"/>
      <c r="MYV106" s="6"/>
      <c r="MYW106" s="246"/>
      <c r="MYX106" s="251"/>
      <c r="MYY106" s="257"/>
      <c r="MYZ106" s="235"/>
      <c r="MZA106" s="235"/>
      <c r="MZB106" s="235"/>
      <c r="MZC106" s="99"/>
      <c r="MZD106" s="235"/>
      <c r="MZE106" s="235"/>
      <c r="MZF106" s="235"/>
      <c r="MZG106" s="226"/>
      <c r="MZH106" s="248"/>
      <c r="MZI106" s="253"/>
      <c r="MZJ106" s="228"/>
      <c r="MZK106" s="229"/>
      <c r="MZL106" s="99"/>
      <c r="MZM106" s="254"/>
      <c r="MZN106" s="235"/>
      <c r="MZO106" s="231"/>
      <c r="MZP106" s="231"/>
      <c r="MZQ106" s="235"/>
      <c r="MZR106" s="6"/>
      <c r="MZS106" s="6"/>
      <c r="MZT106" s="6"/>
      <c r="MZU106" s="246"/>
      <c r="MZV106" s="251"/>
      <c r="MZW106" s="257"/>
      <c r="MZX106" s="235"/>
      <c r="MZY106" s="235"/>
      <c r="MZZ106" s="235"/>
      <c r="NAA106" s="99"/>
      <c r="NAB106" s="235"/>
      <c r="NAC106" s="235"/>
      <c r="NAD106" s="235"/>
      <c r="NAE106" s="226"/>
      <c r="NAF106" s="248"/>
      <c r="NAG106" s="253"/>
      <c r="NAH106" s="228"/>
      <c r="NAI106" s="229"/>
      <c r="NAJ106" s="99"/>
      <c r="NAK106" s="254"/>
      <c r="NAL106" s="235"/>
      <c r="NAM106" s="231"/>
      <c r="NAN106" s="231"/>
      <c r="NAO106" s="235"/>
      <c r="NAP106" s="6"/>
      <c r="NAQ106" s="6"/>
      <c r="NAR106" s="6"/>
      <c r="NAS106" s="246"/>
      <c r="NAT106" s="251"/>
      <c r="NAU106" s="257"/>
      <c r="NAV106" s="235"/>
      <c r="NAW106" s="235"/>
      <c r="NAX106" s="235"/>
      <c r="NAY106" s="99"/>
      <c r="NAZ106" s="235"/>
      <c r="NBA106" s="235"/>
      <c r="NBB106" s="235"/>
      <c r="NBC106" s="226"/>
      <c r="NBD106" s="248"/>
      <c r="NBE106" s="253"/>
      <c r="NBF106" s="228"/>
      <c r="NBG106" s="229"/>
      <c r="NBH106" s="99"/>
      <c r="NBI106" s="254"/>
      <c r="NBJ106" s="235"/>
      <c r="NBK106" s="231"/>
      <c r="NBL106" s="231"/>
      <c r="NBM106" s="235"/>
      <c r="NBN106" s="6"/>
      <c r="NBO106" s="6"/>
      <c r="NBP106" s="6"/>
      <c r="NBQ106" s="246"/>
      <c r="NBR106" s="251"/>
      <c r="NBS106" s="257"/>
      <c r="NBT106" s="235"/>
      <c r="NBU106" s="235"/>
      <c r="NBV106" s="235"/>
      <c r="NBW106" s="99"/>
      <c r="NBX106" s="235"/>
      <c r="NBY106" s="235"/>
      <c r="NBZ106" s="235"/>
      <c r="NCA106" s="226"/>
      <c r="NCB106" s="248"/>
      <c r="NCC106" s="253"/>
      <c r="NCD106" s="228"/>
      <c r="NCE106" s="229"/>
      <c r="NCF106" s="99"/>
      <c r="NCG106" s="254"/>
      <c r="NCH106" s="235"/>
      <c r="NCI106" s="231"/>
      <c r="NCJ106" s="231"/>
      <c r="NCK106" s="235"/>
      <c r="NCL106" s="6"/>
      <c r="NCM106" s="6"/>
      <c r="NCN106" s="6"/>
      <c r="NCO106" s="246"/>
      <c r="NCP106" s="251"/>
      <c r="NCQ106" s="257"/>
      <c r="NCR106" s="235"/>
      <c r="NCS106" s="235"/>
      <c r="NCT106" s="235"/>
      <c r="NCU106" s="99"/>
      <c r="NCV106" s="235"/>
      <c r="NCW106" s="235"/>
      <c r="NCX106" s="235"/>
      <c r="NCY106" s="226"/>
      <c r="NCZ106" s="248"/>
      <c r="NDA106" s="253"/>
      <c r="NDB106" s="228"/>
      <c r="NDC106" s="229"/>
      <c r="NDD106" s="99"/>
      <c r="NDE106" s="254"/>
      <c r="NDF106" s="235"/>
      <c r="NDG106" s="231"/>
      <c r="NDH106" s="231"/>
      <c r="NDI106" s="235"/>
      <c r="NDJ106" s="6"/>
      <c r="NDK106" s="6"/>
      <c r="NDL106" s="6"/>
      <c r="NDM106" s="246"/>
      <c r="NDN106" s="251"/>
      <c r="NDO106" s="257"/>
      <c r="NDP106" s="235"/>
      <c r="NDQ106" s="235"/>
      <c r="NDR106" s="235"/>
      <c r="NDS106" s="99"/>
      <c r="NDT106" s="235"/>
      <c r="NDU106" s="235"/>
      <c r="NDV106" s="235"/>
      <c r="NDW106" s="226"/>
      <c r="NDX106" s="248"/>
      <c r="NDY106" s="253"/>
      <c r="NDZ106" s="228"/>
      <c r="NEA106" s="229"/>
      <c r="NEB106" s="99"/>
      <c r="NEC106" s="254"/>
      <c r="NED106" s="235"/>
      <c r="NEE106" s="231"/>
      <c r="NEF106" s="231"/>
      <c r="NEG106" s="235"/>
      <c r="NEH106" s="6"/>
      <c r="NEI106" s="6"/>
      <c r="NEJ106" s="6"/>
      <c r="NEK106" s="246"/>
      <c r="NEL106" s="251"/>
      <c r="NEM106" s="257"/>
      <c r="NEN106" s="235"/>
      <c r="NEO106" s="235"/>
      <c r="NEP106" s="235"/>
      <c r="NEQ106" s="99"/>
      <c r="NER106" s="235"/>
      <c r="NES106" s="235"/>
      <c r="NET106" s="235"/>
      <c r="NEU106" s="226"/>
      <c r="NEV106" s="248"/>
      <c r="NEW106" s="253"/>
      <c r="NEX106" s="228"/>
      <c r="NEY106" s="229"/>
      <c r="NEZ106" s="99"/>
      <c r="NFA106" s="254"/>
      <c r="NFB106" s="235"/>
      <c r="NFC106" s="231"/>
      <c r="NFD106" s="231"/>
      <c r="NFE106" s="235"/>
      <c r="NFF106" s="6"/>
      <c r="NFG106" s="6"/>
      <c r="NFH106" s="6"/>
      <c r="NFI106" s="246"/>
      <c r="NFJ106" s="251"/>
      <c r="NFK106" s="257"/>
      <c r="NFL106" s="235"/>
      <c r="NFM106" s="235"/>
      <c r="NFN106" s="235"/>
      <c r="NFO106" s="99"/>
      <c r="NFP106" s="235"/>
      <c r="NFQ106" s="235"/>
      <c r="NFR106" s="235"/>
      <c r="NFS106" s="226"/>
      <c r="NFT106" s="248"/>
      <c r="NFU106" s="253"/>
      <c r="NFV106" s="228"/>
      <c r="NFW106" s="229"/>
      <c r="NFX106" s="99"/>
      <c r="NFY106" s="254"/>
      <c r="NFZ106" s="235"/>
      <c r="NGA106" s="231"/>
      <c r="NGB106" s="231"/>
      <c r="NGC106" s="235"/>
      <c r="NGD106" s="6"/>
      <c r="NGE106" s="6"/>
      <c r="NGF106" s="6"/>
      <c r="NGG106" s="246"/>
      <c r="NGH106" s="251"/>
      <c r="NGI106" s="257"/>
      <c r="NGJ106" s="235"/>
      <c r="NGK106" s="235"/>
      <c r="NGL106" s="235"/>
      <c r="NGM106" s="99"/>
      <c r="NGN106" s="235"/>
      <c r="NGO106" s="235"/>
      <c r="NGP106" s="235"/>
      <c r="NGQ106" s="226"/>
      <c r="NGR106" s="248"/>
      <c r="NGS106" s="253"/>
      <c r="NGT106" s="228"/>
      <c r="NGU106" s="229"/>
      <c r="NGV106" s="99"/>
      <c r="NGW106" s="254"/>
      <c r="NGX106" s="235"/>
      <c r="NGY106" s="231"/>
      <c r="NGZ106" s="231"/>
      <c r="NHA106" s="235"/>
      <c r="NHB106" s="6"/>
      <c r="NHC106" s="6"/>
      <c r="NHD106" s="6"/>
      <c r="NHE106" s="246"/>
      <c r="NHF106" s="251"/>
      <c r="NHG106" s="257"/>
      <c r="NHH106" s="235"/>
      <c r="NHI106" s="235"/>
      <c r="NHJ106" s="235"/>
      <c r="NHK106" s="99"/>
      <c r="NHL106" s="235"/>
      <c r="NHM106" s="235"/>
      <c r="NHN106" s="235"/>
      <c r="NHO106" s="226"/>
      <c r="NHP106" s="248"/>
      <c r="NHQ106" s="253"/>
      <c r="NHR106" s="228"/>
      <c r="NHS106" s="229"/>
      <c r="NHT106" s="99"/>
      <c r="NHU106" s="254"/>
      <c r="NHV106" s="235"/>
      <c r="NHW106" s="231"/>
      <c r="NHX106" s="231"/>
      <c r="NHY106" s="235"/>
      <c r="NHZ106" s="6"/>
      <c r="NIA106" s="6"/>
      <c r="NIB106" s="6"/>
      <c r="NIC106" s="246"/>
      <c r="NID106" s="251"/>
      <c r="NIE106" s="257"/>
      <c r="NIF106" s="235"/>
      <c r="NIG106" s="235"/>
      <c r="NIH106" s="235"/>
      <c r="NII106" s="99"/>
      <c r="NIJ106" s="235"/>
      <c r="NIK106" s="235"/>
      <c r="NIL106" s="235"/>
      <c r="NIM106" s="226"/>
      <c r="NIN106" s="248"/>
      <c r="NIO106" s="253"/>
      <c r="NIP106" s="228"/>
      <c r="NIQ106" s="229"/>
      <c r="NIR106" s="99"/>
      <c r="NIS106" s="254"/>
      <c r="NIT106" s="235"/>
      <c r="NIU106" s="231"/>
      <c r="NIV106" s="231"/>
      <c r="NIW106" s="235"/>
      <c r="NIX106" s="6"/>
      <c r="NIY106" s="6"/>
      <c r="NIZ106" s="6"/>
      <c r="NJA106" s="246"/>
      <c r="NJB106" s="251"/>
      <c r="NJC106" s="257"/>
      <c r="NJD106" s="235"/>
      <c r="NJE106" s="235"/>
      <c r="NJF106" s="235"/>
      <c r="NJG106" s="99"/>
      <c r="NJH106" s="235"/>
      <c r="NJI106" s="235"/>
      <c r="NJJ106" s="235"/>
      <c r="NJK106" s="226"/>
      <c r="NJL106" s="248"/>
      <c r="NJM106" s="253"/>
      <c r="NJN106" s="228"/>
      <c r="NJO106" s="229"/>
      <c r="NJP106" s="99"/>
      <c r="NJQ106" s="254"/>
      <c r="NJR106" s="235"/>
      <c r="NJS106" s="231"/>
      <c r="NJT106" s="231"/>
      <c r="NJU106" s="235"/>
      <c r="NJV106" s="6"/>
      <c r="NJW106" s="6"/>
      <c r="NJX106" s="6"/>
      <c r="NJY106" s="246"/>
      <c r="NJZ106" s="251"/>
      <c r="NKA106" s="257"/>
      <c r="NKB106" s="235"/>
      <c r="NKC106" s="235"/>
      <c r="NKD106" s="235"/>
      <c r="NKE106" s="99"/>
      <c r="NKF106" s="235"/>
      <c r="NKG106" s="235"/>
      <c r="NKH106" s="235"/>
      <c r="NKI106" s="226"/>
      <c r="NKJ106" s="248"/>
      <c r="NKK106" s="253"/>
      <c r="NKL106" s="228"/>
      <c r="NKM106" s="229"/>
      <c r="NKN106" s="99"/>
      <c r="NKO106" s="254"/>
      <c r="NKP106" s="235"/>
      <c r="NKQ106" s="231"/>
      <c r="NKR106" s="231"/>
      <c r="NKS106" s="235"/>
      <c r="NKT106" s="6"/>
      <c r="NKU106" s="6"/>
      <c r="NKV106" s="6"/>
      <c r="NKW106" s="246"/>
      <c r="NKX106" s="251"/>
      <c r="NKY106" s="257"/>
      <c r="NKZ106" s="235"/>
      <c r="NLA106" s="235"/>
      <c r="NLB106" s="235"/>
      <c r="NLC106" s="99"/>
      <c r="NLD106" s="235"/>
      <c r="NLE106" s="235"/>
      <c r="NLF106" s="235"/>
      <c r="NLG106" s="226"/>
      <c r="NLH106" s="248"/>
      <c r="NLI106" s="253"/>
      <c r="NLJ106" s="228"/>
      <c r="NLK106" s="229"/>
      <c r="NLL106" s="99"/>
      <c r="NLM106" s="254"/>
      <c r="NLN106" s="235"/>
      <c r="NLO106" s="231"/>
      <c r="NLP106" s="231"/>
      <c r="NLQ106" s="235"/>
      <c r="NLR106" s="6"/>
      <c r="NLS106" s="6"/>
      <c r="NLT106" s="6"/>
      <c r="NLU106" s="246"/>
      <c r="NLV106" s="251"/>
      <c r="NLW106" s="257"/>
      <c r="NLX106" s="235"/>
      <c r="NLY106" s="235"/>
      <c r="NLZ106" s="235"/>
      <c r="NMA106" s="99"/>
      <c r="NMB106" s="235"/>
      <c r="NMC106" s="235"/>
      <c r="NMD106" s="235"/>
      <c r="NME106" s="226"/>
      <c r="NMF106" s="248"/>
      <c r="NMG106" s="253"/>
      <c r="NMH106" s="228"/>
      <c r="NMI106" s="229"/>
      <c r="NMJ106" s="99"/>
      <c r="NMK106" s="254"/>
      <c r="NML106" s="235"/>
      <c r="NMM106" s="231"/>
      <c r="NMN106" s="231"/>
      <c r="NMO106" s="235"/>
      <c r="NMP106" s="6"/>
      <c r="NMQ106" s="6"/>
      <c r="NMR106" s="6"/>
      <c r="NMS106" s="246"/>
      <c r="NMT106" s="251"/>
      <c r="NMU106" s="257"/>
      <c r="NMV106" s="235"/>
      <c r="NMW106" s="235"/>
      <c r="NMX106" s="235"/>
      <c r="NMY106" s="99"/>
      <c r="NMZ106" s="235"/>
      <c r="NNA106" s="235"/>
      <c r="NNB106" s="235"/>
      <c r="NNC106" s="226"/>
      <c r="NND106" s="248"/>
      <c r="NNE106" s="253"/>
      <c r="NNF106" s="228"/>
      <c r="NNG106" s="229"/>
      <c r="NNH106" s="99"/>
      <c r="NNI106" s="254"/>
      <c r="NNJ106" s="235"/>
      <c r="NNK106" s="231"/>
      <c r="NNL106" s="231"/>
      <c r="NNM106" s="235"/>
      <c r="NNN106" s="6"/>
      <c r="NNO106" s="6"/>
      <c r="NNP106" s="6"/>
      <c r="NNQ106" s="246"/>
      <c r="NNR106" s="251"/>
      <c r="NNS106" s="257"/>
      <c r="NNT106" s="235"/>
      <c r="NNU106" s="235"/>
      <c r="NNV106" s="235"/>
      <c r="NNW106" s="99"/>
      <c r="NNX106" s="235"/>
      <c r="NNY106" s="235"/>
      <c r="NNZ106" s="235"/>
      <c r="NOA106" s="226"/>
      <c r="NOB106" s="248"/>
      <c r="NOC106" s="253"/>
      <c r="NOD106" s="228"/>
      <c r="NOE106" s="229"/>
      <c r="NOF106" s="99"/>
      <c r="NOG106" s="254"/>
      <c r="NOH106" s="235"/>
      <c r="NOI106" s="231"/>
      <c r="NOJ106" s="231"/>
      <c r="NOK106" s="235"/>
      <c r="NOL106" s="6"/>
      <c r="NOM106" s="6"/>
      <c r="NON106" s="6"/>
      <c r="NOO106" s="246"/>
      <c r="NOP106" s="251"/>
      <c r="NOQ106" s="257"/>
      <c r="NOR106" s="235"/>
      <c r="NOS106" s="235"/>
      <c r="NOT106" s="235"/>
      <c r="NOU106" s="99"/>
      <c r="NOV106" s="235"/>
      <c r="NOW106" s="235"/>
      <c r="NOX106" s="235"/>
      <c r="NOY106" s="226"/>
      <c r="NOZ106" s="248"/>
      <c r="NPA106" s="253"/>
      <c r="NPB106" s="228"/>
      <c r="NPC106" s="229"/>
      <c r="NPD106" s="99"/>
      <c r="NPE106" s="254"/>
      <c r="NPF106" s="235"/>
      <c r="NPG106" s="231"/>
      <c r="NPH106" s="231"/>
      <c r="NPI106" s="235"/>
      <c r="NPJ106" s="6"/>
      <c r="NPK106" s="6"/>
      <c r="NPL106" s="6"/>
      <c r="NPM106" s="246"/>
      <c r="NPN106" s="251"/>
      <c r="NPO106" s="257"/>
      <c r="NPP106" s="235"/>
      <c r="NPQ106" s="235"/>
      <c r="NPR106" s="235"/>
      <c r="NPS106" s="99"/>
      <c r="NPT106" s="235"/>
      <c r="NPU106" s="235"/>
      <c r="NPV106" s="235"/>
      <c r="NPW106" s="226"/>
      <c r="NPX106" s="248"/>
      <c r="NPY106" s="253"/>
      <c r="NPZ106" s="228"/>
      <c r="NQA106" s="229"/>
      <c r="NQB106" s="99"/>
      <c r="NQC106" s="254"/>
      <c r="NQD106" s="235"/>
      <c r="NQE106" s="231"/>
      <c r="NQF106" s="231"/>
      <c r="NQG106" s="235"/>
      <c r="NQH106" s="6"/>
      <c r="NQI106" s="6"/>
      <c r="NQJ106" s="6"/>
      <c r="NQK106" s="246"/>
      <c r="NQL106" s="251"/>
      <c r="NQM106" s="257"/>
      <c r="NQN106" s="235"/>
      <c r="NQO106" s="235"/>
      <c r="NQP106" s="235"/>
      <c r="NQQ106" s="99"/>
      <c r="NQR106" s="235"/>
      <c r="NQS106" s="235"/>
      <c r="NQT106" s="235"/>
      <c r="NQU106" s="226"/>
      <c r="NQV106" s="248"/>
      <c r="NQW106" s="253"/>
      <c r="NQX106" s="228"/>
      <c r="NQY106" s="229"/>
      <c r="NQZ106" s="99"/>
      <c r="NRA106" s="254"/>
      <c r="NRB106" s="235"/>
      <c r="NRC106" s="231"/>
      <c r="NRD106" s="231"/>
      <c r="NRE106" s="235"/>
      <c r="NRF106" s="6"/>
      <c r="NRG106" s="6"/>
      <c r="NRH106" s="6"/>
      <c r="NRI106" s="246"/>
      <c r="NRJ106" s="251"/>
      <c r="NRK106" s="257"/>
      <c r="NRL106" s="235"/>
      <c r="NRM106" s="235"/>
      <c r="NRN106" s="235"/>
      <c r="NRO106" s="99"/>
      <c r="NRP106" s="235"/>
      <c r="NRQ106" s="235"/>
      <c r="NRR106" s="235"/>
      <c r="NRS106" s="226"/>
      <c r="NRT106" s="248"/>
      <c r="NRU106" s="253"/>
      <c r="NRV106" s="228"/>
      <c r="NRW106" s="229"/>
      <c r="NRX106" s="99"/>
      <c r="NRY106" s="254"/>
      <c r="NRZ106" s="235"/>
      <c r="NSA106" s="231"/>
      <c r="NSB106" s="231"/>
      <c r="NSC106" s="235"/>
      <c r="NSD106" s="6"/>
      <c r="NSE106" s="6"/>
      <c r="NSF106" s="6"/>
      <c r="NSG106" s="246"/>
      <c r="NSH106" s="251"/>
      <c r="NSI106" s="257"/>
      <c r="NSJ106" s="235"/>
      <c r="NSK106" s="235"/>
      <c r="NSL106" s="235"/>
      <c r="NSM106" s="99"/>
      <c r="NSN106" s="235"/>
      <c r="NSO106" s="235"/>
      <c r="NSP106" s="235"/>
      <c r="NSQ106" s="226"/>
      <c r="NSR106" s="248"/>
      <c r="NSS106" s="253"/>
      <c r="NST106" s="228"/>
      <c r="NSU106" s="229"/>
      <c r="NSV106" s="99"/>
      <c r="NSW106" s="254"/>
      <c r="NSX106" s="235"/>
      <c r="NSY106" s="231"/>
      <c r="NSZ106" s="231"/>
      <c r="NTA106" s="235"/>
      <c r="NTB106" s="6"/>
      <c r="NTC106" s="6"/>
      <c r="NTD106" s="6"/>
      <c r="NTE106" s="246"/>
      <c r="NTF106" s="251"/>
      <c r="NTG106" s="257"/>
      <c r="NTH106" s="235"/>
      <c r="NTI106" s="235"/>
      <c r="NTJ106" s="235"/>
      <c r="NTK106" s="99"/>
      <c r="NTL106" s="235"/>
      <c r="NTM106" s="235"/>
      <c r="NTN106" s="235"/>
      <c r="NTO106" s="226"/>
      <c r="NTP106" s="248"/>
      <c r="NTQ106" s="253"/>
      <c r="NTR106" s="228"/>
      <c r="NTS106" s="229"/>
      <c r="NTT106" s="99"/>
      <c r="NTU106" s="254"/>
      <c r="NTV106" s="235"/>
      <c r="NTW106" s="231"/>
      <c r="NTX106" s="231"/>
      <c r="NTY106" s="235"/>
      <c r="NTZ106" s="6"/>
      <c r="NUA106" s="6"/>
      <c r="NUB106" s="6"/>
      <c r="NUC106" s="246"/>
      <c r="NUD106" s="251"/>
      <c r="NUE106" s="257"/>
      <c r="NUF106" s="235"/>
      <c r="NUG106" s="235"/>
      <c r="NUH106" s="235"/>
      <c r="NUI106" s="99"/>
      <c r="NUJ106" s="235"/>
      <c r="NUK106" s="235"/>
      <c r="NUL106" s="235"/>
      <c r="NUM106" s="226"/>
      <c r="NUN106" s="248"/>
      <c r="NUO106" s="253"/>
      <c r="NUP106" s="228"/>
      <c r="NUQ106" s="229"/>
      <c r="NUR106" s="99"/>
      <c r="NUS106" s="254"/>
      <c r="NUT106" s="235"/>
      <c r="NUU106" s="231"/>
      <c r="NUV106" s="231"/>
      <c r="NUW106" s="235"/>
      <c r="NUX106" s="6"/>
      <c r="NUY106" s="6"/>
      <c r="NUZ106" s="6"/>
      <c r="NVA106" s="246"/>
      <c r="NVB106" s="251"/>
      <c r="NVC106" s="257"/>
      <c r="NVD106" s="235"/>
      <c r="NVE106" s="235"/>
      <c r="NVF106" s="235"/>
      <c r="NVG106" s="99"/>
      <c r="NVH106" s="235"/>
      <c r="NVI106" s="235"/>
      <c r="NVJ106" s="235"/>
      <c r="NVK106" s="226"/>
      <c r="NVL106" s="248"/>
      <c r="NVM106" s="253"/>
      <c r="NVN106" s="228"/>
      <c r="NVO106" s="229"/>
      <c r="NVP106" s="99"/>
      <c r="NVQ106" s="254"/>
      <c r="NVR106" s="235"/>
      <c r="NVS106" s="231"/>
      <c r="NVT106" s="231"/>
      <c r="NVU106" s="235"/>
      <c r="NVV106" s="6"/>
      <c r="NVW106" s="6"/>
      <c r="NVX106" s="6"/>
      <c r="NVY106" s="246"/>
      <c r="NVZ106" s="251"/>
      <c r="NWA106" s="257"/>
      <c r="NWB106" s="235"/>
      <c r="NWC106" s="235"/>
      <c r="NWD106" s="235"/>
      <c r="NWE106" s="99"/>
      <c r="NWF106" s="235"/>
      <c r="NWG106" s="235"/>
      <c r="NWH106" s="235"/>
      <c r="NWI106" s="226"/>
      <c r="NWJ106" s="248"/>
      <c r="NWK106" s="253"/>
      <c r="NWL106" s="228"/>
      <c r="NWM106" s="229"/>
      <c r="NWN106" s="99"/>
      <c r="NWO106" s="254"/>
      <c r="NWP106" s="235"/>
      <c r="NWQ106" s="231"/>
      <c r="NWR106" s="231"/>
      <c r="NWS106" s="235"/>
      <c r="NWT106" s="6"/>
      <c r="NWU106" s="6"/>
      <c r="NWV106" s="6"/>
      <c r="NWW106" s="246"/>
      <c r="NWX106" s="251"/>
      <c r="NWY106" s="257"/>
      <c r="NWZ106" s="235"/>
      <c r="NXA106" s="235"/>
      <c r="NXB106" s="235"/>
      <c r="NXC106" s="99"/>
      <c r="NXD106" s="235"/>
      <c r="NXE106" s="235"/>
      <c r="NXF106" s="235"/>
      <c r="NXG106" s="226"/>
      <c r="NXH106" s="248"/>
      <c r="NXI106" s="253"/>
      <c r="NXJ106" s="228"/>
      <c r="NXK106" s="229"/>
      <c r="NXL106" s="99"/>
      <c r="NXM106" s="254"/>
      <c r="NXN106" s="235"/>
      <c r="NXO106" s="231"/>
      <c r="NXP106" s="231"/>
      <c r="NXQ106" s="235"/>
      <c r="NXR106" s="6"/>
      <c r="NXS106" s="6"/>
      <c r="NXT106" s="6"/>
      <c r="NXU106" s="246"/>
      <c r="NXV106" s="251"/>
      <c r="NXW106" s="257"/>
      <c r="NXX106" s="235"/>
      <c r="NXY106" s="235"/>
      <c r="NXZ106" s="235"/>
      <c r="NYA106" s="99"/>
      <c r="NYB106" s="235"/>
      <c r="NYC106" s="235"/>
      <c r="NYD106" s="235"/>
      <c r="NYE106" s="226"/>
      <c r="NYF106" s="248"/>
      <c r="NYG106" s="253"/>
      <c r="NYH106" s="228"/>
      <c r="NYI106" s="229"/>
      <c r="NYJ106" s="99"/>
      <c r="NYK106" s="254"/>
      <c r="NYL106" s="235"/>
      <c r="NYM106" s="231"/>
      <c r="NYN106" s="231"/>
      <c r="NYO106" s="235"/>
      <c r="NYP106" s="6"/>
      <c r="NYQ106" s="6"/>
      <c r="NYR106" s="6"/>
      <c r="NYS106" s="246"/>
      <c r="NYT106" s="251"/>
      <c r="NYU106" s="257"/>
      <c r="NYV106" s="235"/>
      <c r="NYW106" s="235"/>
      <c r="NYX106" s="235"/>
      <c r="NYY106" s="99"/>
      <c r="NYZ106" s="235"/>
      <c r="NZA106" s="235"/>
      <c r="NZB106" s="235"/>
      <c r="NZC106" s="226"/>
      <c r="NZD106" s="248"/>
      <c r="NZE106" s="253"/>
      <c r="NZF106" s="228"/>
      <c r="NZG106" s="229"/>
      <c r="NZH106" s="99"/>
      <c r="NZI106" s="254"/>
      <c r="NZJ106" s="235"/>
      <c r="NZK106" s="231"/>
      <c r="NZL106" s="231"/>
      <c r="NZM106" s="235"/>
      <c r="NZN106" s="6"/>
      <c r="NZO106" s="6"/>
      <c r="NZP106" s="6"/>
      <c r="NZQ106" s="246"/>
      <c r="NZR106" s="251"/>
      <c r="NZS106" s="257"/>
      <c r="NZT106" s="235"/>
      <c r="NZU106" s="235"/>
      <c r="NZV106" s="235"/>
      <c r="NZW106" s="99"/>
      <c r="NZX106" s="235"/>
      <c r="NZY106" s="235"/>
      <c r="NZZ106" s="235"/>
      <c r="OAA106" s="226"/>
      <c r="OAB106" s="248"/>
      <c r="OAC106" s="253"/>
      <c r="OAD106" s="228"/>
      <c r="OAE106" s="229"/>
      <c r="OAF106" s="99"/>
      <c r="OAG106" s="254"/>
      <c r="OAH106" s="235"/>
      <c r="OAI106" s="231"/>
      <c r="OAJ106" s="231"/>
      <c r="OAK106" s="235"/>
      <c r="OAL106" s="6"/>
      <c r="OAM106" s="6"/>
      <c r="OAN106" s="6"/>
      <c r="OAO106" s="246"/>
      <c r="OAP106" s="251"/>
      <c r="OAQ106" s="257"/>
      <c r="OAR106" s="235"/>
      <c r="OAS106" s="235"/>
      <c r="OAT106" s="235"/>
      <c r="OAU106" s="99"/>
      <c r="OAV106" s="235"/>
      <c r="OAW106" s="235"/>
      <c r="OAX106" s="235"/>
      <c r="OAY106" s="226"/>
      <c r="OAZ106" s="248"/>
      <c r="OBA106" s="253"/>
      <c r="OBB106" s="228"/>
      <c r="OBC106" s="229"/>
      <c r="OBD106" s="99"/>
      <c r="OBE106" s="254"/>
      <c r="OBF106" s="235"/>
      <c r="OBG106" s="231"/>
      <c r="OBH106" s="231"/>
      <c r="OBI106" s="235"/>
      <c r="OBJ106" s="6"/>
      <c r="OBK106" s="6"/>
      <c r="OBL106" s="6"/>
      <c r="OBM106" s="246"/>
      <c r="OBN106" s="251"/>
      <c r="OBO106" s="257"/>
      <c r="OBP106" s="235"/>
      <c r="OBQ106" s="235"/>
      <c r="OBR106" s="235"/>
      <c r="OBS106" s="99"/>
      <c r="OBT106" s="235"/>
      <c r="OBU106" s="235"/>
      <c r="OBV106" s="235"/>
      <c r="OBW106" s="226"/>
      <c r="OBX106" s="248"/>
      <c r="OBY106" s="253"/>
      <c r="OBZ106" s="228"/>
      <c r="OCA106" s="229"/>
      <c r="OCB106" s="99"/>
      <c r="OCC106" s="254"/>
      <c r="OCD106" s="235"/>
      <c r="OCE106" s="231"/>
      <c r="OCF106" s="231"/>
      <c r="OCG106" s="235"/>
      <c r="OCH106" s="6"/>
      <c r="OCI106" s="6"/>
      <c r="OCJ106" s="6"/>
      <c r="OCK106" s="246"/>
      <c r="OCL106" s="251"/>
      <c r="OCM106" s="257"/>
      <c r="OCN106" s="235"/>
      <c r="OCO106" s="235"/>
      <c r="OCP106" s="235"/>
      <c r="OCQ106" s="99"/>
      <c r="OCR106" s="235"/>
      <c r="OCS106" s="235"/>
      <c r="OCT106" s="235"/>
      <c r="OCU106" s="226"/>
      <c r="OCV106" s="248"/>
      <c r="OCW106" s="253"/>
      <c r="OCX106" s="228"/>
      <c r="OCY106" s="229"/>
      <c r="OCZ106" s="99"/>
      <c r="ODA106" s="254"/>
      <c r="ODB106" s="235"/>
      <c r="ODC106" s="231"/>
      <c r="ODD106" s="231"/>
      <c r="ODE106" s="235"/>
      <c r="ODF106" s="6"/>
      <c r="ODG106" s="6"/>
      <c r="ODH106" s="6"/>
      <c r="ODI106" s="246"/>
      <c r="ODJ106" s="251"/>
      <c r="ODK106" s="257"/>
      <c r="ODL106" s="235"/>
      <c r="ODM106" s="235"/>
      <c r="ODN106" s="235"/>
      <c r="ODO106" s="99"/>
      <c r="ODP106" s="235"/>
      <c r="ODQ106" s="235"/>
      <c r="ODR106" s="235"/>
      <c r="ODS106" s="226"/>
      <c r="ODT106" s="248"/>
      <c r="ODU106" s="253"/>
      <c r="ODV106" s="228"/>
      <c r="ODW106" s="229"/>
      <c r="ODX106" s="99"/>
      <c r="ODY106" s="254"/>
      <c r="ODZ106" s="235"/>
      <c r="OEA106" s="231"/>
      <c r="OEB106" s="231"/>
      <c r="OEC106" s="235"/>
      <c r="OED106" s="6"/>
      <c r="OEE106" s="6"/>
      <c r="OEF106" s="6"/>
      <c r="OEG106" s="246"/>
      <c r="OEH106" s="251"/>
      <c r="OEI106" s="257"/>
      <c r="OEJ106" s="235"/>
      <c r="OEK106" s="235"/>
      <c r="OEL106" s="235"/>
      <c r="OEM106" s="99"/>
      <c r="OEN106" s="235"/>
      <c r="OEO106" s="235"/>
      <c r="OEP106" s="235"/>
      <c r="OEQ106" s="226"/>
      <c r="OER106" s="248"/>
      <c r="OES106" s="253"/>
      <c r="OET106" s="228"/>
      <c r="OEU106" s="229"/>
      <c r="OEV106" s="99"/>
      <c r="OEW106" s="254"/>
      <c r="OEX106" s="235"/>
      <c r="OEY106" s="231"/>
      <c r="OEZ106" s="231"/>
      <c r="OFA106" s="235"/>
      <c r="OFB106" s="6"/>
      <c r="OFC106" s="6"/>
      <c r="OFD106" s="6"/>
      <c r="OFE106" s="246"/>
      <c r="OFF106" s="251"/>
      <c r="OFG106" s="257"/>
      <c r="OFH106" s="235"/>
      <c r="OFI106" s="235"/>
      <c r="OFJ106" s="235"/>
      <c r="OFK106" s="99"/>
      <c r="OFL106" s="235"/>
      <c r="OFM106" s="235"/>
      <c r="OFN106" s="235"/>
      <c r="OFO106" s="226"/>
      <c r="OFP106" s="248"/>
      <c r="OFQ106" s="253"/>
      <c r="OFR106" s="228"/>
      <c r="OFS106" s="229"/>
      <c r="OFT106" s="99"/>
      <c r="OFU106" s="254"/>
      <c r="OFV106" s="235"/>
      <c r="OFW106" s="231"/>
      <c r="OFX106" s="231"/>
      <c r="OFY106" s="235"/>
      <c r="OFZ106" s="6"/>
      <c r="OGA106" s="6"/>
      <c r="OGB106" s="6"/>
      <c r="OGC106" s="246"/>
      <c r="OGD106" s="251"/>
      <c r="OGE106" s="257"/>
      <c r="OGF106" s="235"/>
      <c r="OGG106" s="235"/>
      <c r="OGH106" s="235"/>
      <c r="OGI106" s="99"/>
      <c r="OGJ106" s="235"/>
      <c r="OGK106" s="235"/>
      <c r="OGL106" s="235"/>
      <c r="OGM106" s="226"/>
      <c r="OGN106" s="248"/>
      <c r="OGO106" s="253"/>
      <c r="OGP106" s="228"/>
      <c r="OGQ106" s="229"/>
      <c r="OGR106" s="99"/>
      <c r="OGS106" s="254"/>
      <c r="OGT106" s="235"/>
      <c r="OGU106" s="231"/>
      <c r="OGV106" s="231"/>
      <c r="OGW106" s="235"/>
      <c r="OGX106" s="6"/>
      <c r="OGY106" s="6"/>
      <c r="OGZ106" s="6"/>
      <c r="OHA106" s="246"/>
      <c r="OHB106" s="251"/>
      <c r="OHC106" s="257"/>
      <c r="OHD106" s="235"/>
      <c r="OHE106" s="235"/>
      <c r="OHF106" s="235"/>
      <c r="OHG106" s="99"/>
      <c r="OHH106" s="235"/>
      <c r="OHI106" s="235"/>
      <c r="OHJ106" s="235"/>
      <c r="OHK106" s="226"/>
      <c r="OHL106" s="248"/>
      <c r="OHM106" s="253"/>
      <c r="OHN106" s="228"/>
      <c r="OHO106" s="229"/>
      <c r="OHP106" s="99"/>
      <c r="OHQ106" s="254"/>
      <c r="OHR106" s="235"/>
      <c r="OHS106" s="231"/>
      <c r="OHT106" s="231"/>
      <c r="OHU106" s="235"/>
      <c r="OHV106" s="6"/>
      <c r="OHW106" s="6"/>
      <c r="OHX106" s="6"/>
      <c r="OHY106" s="246"/>
      <c r="OHZ106" s="251"/>
      <c r="OIA106" s="257"/>
      <c r="OIB106" s="235"/>
      <c r="OIC106" s="235"/>
      <c r="OID106" s="235"/>
      <c r="OIE106" s="99"/>
      <c r="OIF106" s="235"/>
      <c r="OIG106" s="235"/>
      <c r="OIH106" s="235"/>
      <c r="OII106" s="226"/>
      <c r="OIJ106" s="248"/>
      <c r="OIK106" s="253"/>
      <c r="OIL106" s="228"/>
      <c r="OIM106" s="229"/>
      <c r="OIN106" s="99"/>
      <c r="OIO106" s="254"/>
      <c r="OIP106" s="235"/>
      <c r="OIQ106" s="231"/>
      <c r="OIR106" s="231"/>
      <c r="OIS106" s="235"/>
      <c r="OIT106" s="6"/>
      <c r="OIU106" s="6"/>
      <c r="OIV106" s="6"/>
      <c r="OIW106" s="246"/>
      <c r="OIX106" s="251"/>
      <c r="OIY106" s="257"/>
      <c r="OIZ106" s="235"/>
      <c r="OJA106" s="235"/>
      <c r="OJB106" s="235"/>
      <c r="OJC106" s="99"/>
      <c r="OJD106" s="235"/>
      <c r="OJE106" s="235"/>
      <c r="OJF106" s="235"/>
      <c r="OJG106" s="226"/>
      <c r="OJH106" s="248"/>
      <c r="OJI106" s="253"/>
      <c r="OJJ106" s="228"/>
      <c r="OJK106" s="229"/>
      <c r="OJL106" s="99"/>
      <c r="OJM106" s="254"/>
      <c r="OJN106" s="235"/>
      <c r="OJO106" s="231"/>
      <c r="OJP106" s="231"/>
      <c r="OJQ106" s="235"/>
      <c r="OJR106" s="6"/>
      <c r="OJS106" s="6"/>
      <c r="OJT106" s="6"/>
      <c r="OJU106" s="246"/>
      <c r="OJV106" s="251"/>
      <c r="OJW106" s="257"/>
      <c r="OJX106" s="235"/>
      <c r="OJY106" s="235"/>
      <c r="OJZ106" s="235"/>
      <c r="OKA106" s="99"/>
      <c r="OKB106" s="235"/>
      <c r="OKC106" s="235"/>
      <c r="OKD106" s="235"/>
      <c r="OKE106" s="226"/>
      <c r="OKF106" s="248"/>
      <c r="OKG106" s="253"/>
      <c r="OKH106" s="228"/>
      <c r="OKI106" s="229"/>
      <c r="OKJ106" s="99"/>
      <c r="OKK106" s="254"/>
      <c r="OKL106" s="235"/>
      <c r="OKM106" s="231"/>
      <c r="OKN106" s="231"/>
      <c r="OKO106" s="235"/>
      <c r="OKP106" s="6"/>
      <c r="OKQ106" s="6"/>
      <c r="OKR106" s="6"/>
      <c r="OKS106" s="246"/>
      <c r="OKT106" s="251"/>
      <c r="OKU106" s="257"/>
      <c r="OKV106" s="235"/>
      <c r="OKW106" s="235"/>
      <c r="OKX106" s="235"/>
      <c r="OKY106" s="99"/>
      <c r="OKZ106" s="235"/>
      <c r="OLA106" s="235"/>
      <c r="OLB106" s="235"/>
      <c r="OLC106" s="226"/>
      <c r="OLD106" s="248"/>
      <c r="OLE106" s="253"/>
      <c r="OLF106" s="228"/>
      <c r="OLG106" s="229"/>
      <c r="OLH106" s="99"/>
      <c r="OLI106" s="254"/>
      <c r="OLJ106" s="235"/>
      <c r="OLK106" s="231"/>
      <c r="OLL106" s="231"/>
      <c r="OLM106" s="235"/>
      <c r="OLN106" s="6"/>
      <c r="OLO106" s="6"/>
      <c r="OLP106" s="6"/>
      <c r="OLQ106" s="246"/>
      <c r="OLR106" s="251"/>
      <c r="OLS106" s="257"/>
      <c r="OLT106" s="235"/>
      <c r="OLU106" s="235"/>
      <c r="OLV106" s="235"/>
      <c r="OLW106" s="99"/>
      <c r="OLX106" s="235"/>
      <c r="OLY106" s="235"/>
      <c r="OLZ106" s="235"/>
      <c r="OMA106" s="226"/>
      <c r="OMB106" s="248"/>
      <c r="OMC106" s="253"/>
      <c r="OMD106" s="228"/>
      <c r="OME106" s="229"/>
      <c r="OMF106" s="99"/>
      <c r="OMG106" s="254"/>
      <c r="OMH106" s="235"/>
      <c r="OMI106" s="231"/>
      <c r="OMJ106" s="231"/>
      <c r="OMK106" s="235"/>
      <c r="OML106" s="6"/>
      <c r="OMM106" s="6"/>
      <c r="OMN106" s="6"/>
      <c r="OMO106" s="246"/>
      <c r="OMP106" s="251"/>
      <c r="OMQ106" s="257"/>
      <c r="OMR106" s="235"/>
      <c r="OMS106" s="235"/>
      <c r="OMT106" s="235"/>
      <c r="OMU106" s="99"/>
      <c r="OMV106" s="235"/>
      <c r="OMW106" s="235"/>
      <c r="OMX106" s="235"/>
      <c r="OMY106" s="226"/>
      <c r="OMZ106" s="248"/>
      <c r="ONA106" s="253"/>
      <c r="ONB106" s="228"/>
      <c r="ONC106" s="229"/>
      <c r="OND106" s="99"/>
      <c r="ONE106" s="254"/>
      <c r="ONF106" s="235"/>
      <c r="ONG106" s="231"/>
      <c r="ONH106" s="231"/>
      <c r="ONI106" s="235"/>
      <c r="ONJ106" s="6"/>
      <c r="ONK106" s="6"/>
      <c r="ONL106" s="6"/>
      <c r="ONM106" s="246"/>
      <c r="ONN106" s="251"/>
      <c r="ONO106" s="257"/>
      <c r="ONP106" s="235"/>
      <c r="ONQ106" s="235"/>
      <c r="ONR106" s="235"/>
      <c r="ONS106" s="99"/>
      <c r="ONT106" s="235"/>
      <c r="ONU106" s="235"/>
      <c r="ONV106" s="235"/>
      <c r="ONW106" s="226"/>
      <c r="ONX106" s="248"/>
      <c r="ONY106" s="253"/>
      <c r="ONZ106" s="228"/>
      <c r="OOA106" s="229"/>
      <c r="OOB106" s="99"/>
      <c r="OOC106" s="254"/>
      <c r="OOD106" s="235"/>
      <c r="OOE106" s="231"/>
      <c r="OOF106" s="231"/>
      <c r="OOG106" s="235"/>
      <c r="OOH106" s="6"/>
      <c r="OOI106" s="6"/>
      <c r="OOJ106" s="6"/>
      <c r="OOK106" s="246"/>
      <c r="OOL106" s="251"/>
      <c r="OOM106" s="257"/>
      <c r="OON106" s="235"/>
      <c r="OOO106" s="235"/>
      <c r="OOP106" s="235"/>
      <c r="OOQ106" s="99"/>
      <c r="OOR106" s="235"/>
      <c r="OOS106" s="235"/>
      <c r="OOT106" s="235"/>
      <c r="OOU106" s="226"/>
      <c r="OOV106" s="248"/>
      <c r="OOW106" s="253"/>
      <c r="OOX106" s="228"/>
      <c r="OOY106" s="229"/>
      <c r="OOZ106" s="99"/>
      <c r="OPA106" s="254"/>
      <c r="OPB106" s="235"/>
      <c r="OPC106" s="231"/>
      <c r="OPD106" s="231"/>
      <c r="OPE106" s="235"/>
      <c r="OPF106" s="6"/>
      <c r="OPG106" s="6"/>
      <c r="OPH106" s="6"/>
      <c r="OPI106" s="246"/>
      <c r="OPJ106" s="251"/>
      <c r="OPK106" s="257"/>
      <c r="OPL106" s="235"/>
      <c r="OPM106" s="235"/>
      <c r="OPN106" s="235"/>
      <c r="OPO106" s="99"/>
      <c r="OPP106" s="235"/>
      <c r="OPQ106" s="235"/>
      <c r="OPR106" s="235"/>
      <c r="OPS106" s="226"/>
      <c r="OPT106" s="248"/>
      <c r="OPU106" s="253"/>
      <c r="OPV106" s="228"/>
      <c r="OPW106" s="229"/>
      <c r="OPX106" s="99"/>
      <c r="OPY106" s="254"/>
      <c r="OPZ106" s="235"/>
      <c r="OQA106" s="231"/>
      <c r="OQB106" s="231"/>
      <c r="OQC106" s="235"/>
      <c r="OQD106" s="6"/>
      <c r="OQE106" s="6"/>
      <c r="OQF106" s="6"/>
      <c r="OQG106" s="246"/>
      <c r="OQH106" s="251"/>
      <c r="OQI106" s="257"/>
      <c r="OQJ106" s="235"/>
      <c r="OQK106" s="235"/>
      <c r="OQL106" s="235"/>
      <c r="OQM106" s="99"/>
      <c r="OQN106" s="235"/>
      <c r="OQO106" s="235"/>
      <c r="OQP106" s="235"/>
      <c r="OQQ106" s="226"/>
      <c r="OQR106" s="248"/>
      <c r="OQS106" s="253"/>
      <c r="OQT106" s="228"/>
      <c r="OQU106" s="229"/>
      <c r="OQV106" s="99"/>
      <c r="OQW106" s="254"/>
      <c r="OQX106" s="235"/>
      <c r="OQY106" s="231"/>
      <c r="OQZ106" s="231"/>
      <c r="ORA106" s="235"/>
      <c r="ORB106" s="6"/>
      <c r="ORC106" s="6"/>
      <c r="ORD106" s="6"/>
      <c r="ORE106" s="246"/>
      <c r="ORF106" s="251"/>
      <c r="ORG106" s="257"/>
      <c r="ORH106" s="235"/>
      <c r="ORI106" s="235"/>
      <c r="ORJ106" s="235"/>
      <c r="ORK106" s="99"/>
      <c r="ORL106" s="235"/>
      <c r="ORM106" s="235"/>
      <c r="ORN106" s="235"/>
      <c r="ORO106" s="226"/>
      <c r="ORP106" s="248"/>
      <c r="ORQ106" s="253"/>
      <c r="ORR106" s="228"/>
      <c r="ORS106" s="229"/>
      <c r="ORT106" s="99"/>
      <c r="ORU106" s="254"/>
      <c r="ORV106" s="235"/>
      <c r="ORW106" s="231"/>
      <c r="ORX106" s="231"/>
      <c r="ORY106" s="235"/>
      <c r="ORZ106" s="6"/>
      <c r="OSA106" s="6"/>
      <c r="OSB106" s="6"/>
      <c r="OSC106" s="246"/>
      <c r="OSD106" s="251"/>
      <c r="OSE106" s="257"/>
      <c r="OSF106" s="235"/>
      <c r="OSG106" s="235"/>
      <c r="OSH106" s="235"/>
      <c r="OSI106" s="99"/>
      <c r="OSJ106" s="235"/>
      <c r="OSK106" s="235"/>
      <c r="OSL106" s="235"/>
      <c r="OSM106" s="226"/>
      <c r="OSN106" s="248"/>
      <c r="OSO106" s="253"/>
      <c r="OSP106" s="228"/>
      <c r="OSQ106" s="229"/>
      <c r="OSR106" s="99"/>
      <c r="OSS106" s="254"/>
      <c r="OST106" s="235"/>
      <c r="OSU106" s="231"/>
      <c r="OSV106" s="231"/>
      <c r="OSW106" s="235"/>
      <c r="OSX106" s="6"/>
      <c r="OSY106" s="6"/>
      <c r="OSZ106" s="6"/>
      <c r="OTA106" s="246"/>
      <c r="OTB106" s="251"/>
      <c r="OTC106" s="257"/>
      <c r="OTD106" s="235"/>
      <c r="OTE106" s="235"/>
      <c r="OTF106" s="235"/>
      <c r="OTG106" s="99"/>
      <c r="OTH106" s="235"/>
      <c r="OTI106" s="235"/>
      <c r="OTJ106" s="235"/>
      <c r="OTK106" s="226"/>
      <c r="OTL106" s="248"/>
      <c r="OTM106" s="253"/>
      <c r="OTN106" s="228"/>
      <c r="OTO106" s="229"/>
      <c r="OTP106" s="99"/>
      <c r="OTQ106" s="254"/>
      <c r="OTR106" s="235"/>
      <c r="OTS106" s="231"/>
      <c r="OTT106" s="231"/>
      <c r="OTU106" s="235"/>
      <c r="OTV106" s="6"/>
      <c r="OTW106" s="6"/>
      <c r="OTX106" s="6"/>
      <c r="OTY106" s="246"/>
      <c r="OTZ106" s="251"/>
      <c r="OUA106" s="257"/>
      <c r="OUB106" s="235"/>
      <c r="OUC106" s="235"/>
      <c r="OUD106" s="235"/>
      <c r="OUE106" s="99"/>
      <c r="OUF106" s="235"/>
      <c r="OUG106" s="235"/>
      <c r="OUH106" s="235"/>
      <c r="OUI106" s="226"/>
      <c r="OUJ106" s="248"/>
      <c r="OUK106" s="253"/>
      <c r="OUL106" s="228"/>
      <c r="OUM106" s="229"/>
      <c r="OUN106" s="99"/>
      <c r="OUO106" s="254"/>
      <c r="OUP106" s="235"/>
      <c r="OUQ106" s="231"/>
      <c r="OUR106" s="231"/>
      <c r="OUS106" s="235"/>
      <c r="OUT106" s="6"/>
      <c r="OUU106" s="6"/>
      <c r="OUV106" s="6"/>
      <c r="OUW106" s="246"/>
      <c r="OUX106" s="251"/>
      <c r="OUY106" s="257"/>
      <c r="OUZ106" s="235"/>
      <c r="OVA106" s="235"/>
      <c r="OVB106" s="235"/>
      <c r="OVC106" s="99"/>
      <c r="OVD106" s="235"/>
      <c r="OVE106" s="235"/>
      <c r="OVF106" s="235"/>
      <c r="OVG106" s="226"/>
      <c r="OVH106" s="248"/>
      <c r="OVI106" s="253"/>
      <c r="OVJ106" s="228"/>
      <c r="OVK106" s="229"/>
      <c r="OVL106" s="99"/>
      <c r="OVM106" s="254"/>
      <c r="OVN106" s="235"/>
      <c r="OVO106" s="231"/>
      <c r="OVP106" s="231"/>
      <c r="OVQ106" s="235"/>
      <c r="OVR106" s="6"/>
      <c r="OVS106" s="6"/>
      <c r="OVT106" s="6"/>
      <c r="OVU106" s="246"/>
      <c r="OVV106" s="251"/>
      <c r="OVW106" s="257"/>
      <c r="OVX106" s="235"/>
      <c r="OVY106" s="235"/>
      <c r="OVZ106" s="235"/>
      <c r="OWA106" s="99"/>
      <c r="OWB106" s="235"/>
      <c r="OWC106" s="235"/>
      <c r="OWD106" s="235"/>
      <c r="OWE106" s="226"/>
      <c r="OWF106" s="248"/>
      <c r="OWG106" s="253"/>
      <c r="OWH106" s="228"/>
      <c r="OWI106" s="229"/>
      <c r="OWJ106" s="99"/>
      <c r="OWK106" s="254"/>
      <c r="OWL106" s="235"/>
      <c r="OWM106" s="231"/>
      <c r="OWN106" s="231"/>
      <c r="OWO106" s="235"/>
      <c r="OWP106" s="6"/>
      <c r="OWQ106" s="6"/>
      <c r="OWR106" s="6"/>
      <c r="OWS106" s="246"/>
      <c r="OWT106" s="251"/>
      <c r="OWU106" s="257"/>
      <c r="OWV106" s="235"/>
      <c r="OWW106" s="235"/>
      <c r="OWX106" s="235"/>
      <c r="OWY106" s="99"/>
      <c r="OWZ106" s="235"/>
      <c r="OXA106" s="235"/>
      <c r="OXB106" s="235"/>
      <c r="OXC106" s="226"/>
      <c r="OXD106" s="248"/>
      <c r="OXE106" s="253"/>
      <c r="OXF106" s="228"/>
      <c r="OXG106" s="229"/>
      <c r="OXH106" s="99"/>
      <c r="OXI106" s="254"/>
      <c r="OXJ106" s="235"/>
      <c r="OXK106" s="231"/>
      <c r="OXL106" s="231"/>
      <c r="OXM106" s="235"/>
      <c r="OXN106" s="6"/>
      <c r="OXO106" s="6"/>
      <c r="OXP106" s="6"/>
      <c r="OXQ106" s="246"/>
      <c r="OXR106" s="251"/>
      <c r="OXS106" s="257"/>
      <c r="OXT106" s="235"/>
      <c r="OXU106" s="235"/>
      <c r="OXV106" s="235"/>
      <c r="OXW106" s="99"/>
      <c r="OXX106" s="235"/>
      <c r="OXY106" s="235"/>
      <c r="OXZ106" s="235"/>
      <c r="OYA106" s="226"/>
      <c r="OYB106" s="248"/>
      <c r="OYC106" s="253"/>
      <c r="OYD106" s="228"/>
      <c r="OYE106" s="229"/>
      <c r="OYF106" s="99"/>
      <c r="OYG106" s="254"/>
      <c r="OYH106" s="235"/>
      <c r="OYI106" s="231"/>
      <c r="OYJ106" s="231"/>
      <c r="OYK106" s="235"/>
      <c r="OYL106" s="6"/>
      <c r="OYM106" s="6"/>
      <c r="OYN106" s="6"/>
      <c r="OYO106" s="246"/>
      <c r="OYP106" s="251"/>
      <c r="OYQ106" s="257"/>
      <c r="OYR106" s="235"/>
      <c r="OYS106" s="235"/>
      <c r="OYT106" s="235"/>
      <c r="OYU106" s="99"/>
      <c r="OYV106" s="235"/>
      <c r="OYW106" s="235"/>
      <c r="OYX106" s="235"/>
      <c r="OYY106" s="226"/>
      <c r="OYZ106" s="248"/>
      <c r="OZA106" s="253"/>
      <c r="OZB106" s="228"/>
      <c r="OZC106" s="229"/>
      <c r="OZD106" s="99"/>
      <c r="OZE106" s="254"/>
      <c r="OZF106" s="235"/>
      <c r="OZG106" s="231"/>
      <c r="OZH106" s="231"/>
      <c r="OZI106" s="235"/>
      <c r="OZJ106" s="6"/>
      <c r="OZK106" s="6"/>
      <c r="OZL106" s="6"/>
      <c r="OZM106" s="246"/>
      <c r="OZN106" s="251"/>
      <c r="OZO106" s="257"/>
      <c r="OZP106" s="235"/>
      <c r="OZQ106" s="235"/>
      <c r="OZR106" s="235"/>
      <c r="OZS106" s="99"/>
      <c r="OZT106" s="235"/>
      <c r="OZU106" s="235"/>
      <c r="OZV106" s="235"/>
      <c r="OZW106" s="226"/>
      <c r="OZX106" s="248"/>
      <c r="OZY106" s="253"/>
      <c r="OZZ106" s="228"/>
      <c r="PAA106" s="229"/>
      <c r="PAB106" s="99"/>
      <c r="PAC106" s="254"/>
      <c r="PAD106" s="235"/>
      <c r="PAE106" s="231"/>
      <c r="PAF106" s="231"/>
      <c r="PAG106" s="235"/>
      <c r="PAH106" s="6"/>
      <c r="PAI106" s="6"/>
      <c r="PAJ106" s="6"/>
      <c r="PAK106" s="246"/>
      <c r="PAL106" s="251"/>
      <c r="PAM106" s="257"/>
      <c r="PAN106" s="235"/>
      <c r="PAO106" s="235"/>
      <c r="PAP106" s="235"/>
      <c r="PAQ106" s="99"/>
      <c r="PAR106" s="235"/>
      <c r="PAS106" s="235"/>
      <c r="PAT106" s="235"/>
      <c r="PAU106" s="226"/>
      <c r="PAV106" s="248"/>
      <c r="PAW106" s="253"/>
      <c r="PAX106" s="228"/>
      <c r="PAY106" s="229"/>
      <c r="PAZ106" s="99"/>
      <c r="PBA106" s="254"/>
      <c r="PBB106" s="235"/>
      <c r="PBC106" s="231"/>
      <c r="PBD106" s="231"/>
      <c r="PBE106" s="235"/>
      <c r="PBF106" s="6"/>
      <c r="PBG106" s="6"/>
      <c r="PBH106" s="6"/>
      <c r="PBI106" s="246"/>
      <c r="PBJ106" s="251"/>
      <c r="PBK106" s="257"/>
      <c r="PBL106" s="235"/>
      <c r="PBM106" s="235"/>
      <c r="PBN106" s="235"/>
      <c r="PBO106" s="99"/>
      <c r="PBP106" s="235"/>
      <c r="PBQ106" s="235"/>
      <c r="PBR106" s="235"/>
      <c r="PBS106" s="226"/>
      <c r="PBT106" s="248"/>
      <c r="PBU106" s="253"/>
      <c r="PBV106" s="228"/>
      <c r="PBW106" s="229"/>
      <c r="PBX106" s="99"/>
      <c r="PBY106" s="254"/>
      <c r="PBZ106" s="235"/>
      <c r="PCA106" s="231"/>
      <c r="PCB106" s="231"/>
      <c r="PCC106" s="235"/>
      <c r="PCD106" s="6"/>
      <c r="PCE106" s="6"/>
      <c r="PCF106" s="6"/>
      <c r="PCG106" s="246"/>
      <c r="PCH106" s="251"/>
      <c r="PCI106" s="257"/>
      <c r="PCJ106" s="235"/>
      <c r="PCK106" s="235"/>
      <c r="PCL106" s="235"/>
      <c r="PCM106" s="99"/>
      <c r="PCN106" s="235"/>
      <c r="PCO106" s="235"/>
      <c r="PCP106" s="235"/>
      <c r="PCQ106" s="226"/>
      <c r="PCR106" s="248"/>
      <c r="PCS106" s="253"/>
      <c r="PCT106" s="228"/>
      <c r="PCU106" s="229"/>
      <c r="PCV106" s="99"/>
      <c r="PCW106" s="254"/>
      <c r="PCX106" s="235"/>
      <c r="PCY106" s="231"/>
      <c r="PCZ106" s="231"/>
      <c r="PDA106" s="235"/>
      <c r="PDB106" s="6"/>
      <c r="PDC106" s="6"/>
      <c r="PDD106" s="6"/>
      <c r="PDE106" s="246"/>
      <c r="PDF106" s="251"/>
      <c r="PDG106" s="257"/>
      <c r="PDH106" s="235"/>
      <c r="PDI106" s="235"/>
      <c r="PDJ106" s="235"/>
      <c r="PDK106" s="99"/>
      <c r="PDL106" s="235"/>
      <c r="PDM106" s="235"/>
      <c r="PDN106" s="235"/>
      <c r="PDO106" s="226"/>
      <c r="PDP106" s="248"/>
      <c r="PDQ106" s="253"/>
      <c r="PDR106" s="228"/>
      <c r="PDS106" s="229"/>
      <c r="PDT106" s="99"/>
      <c r="PDU106" s="254"/>
      <c r="PDV106" s="235"/>
      <c r="PDW106" s="231"/>
      <c r="PDX106" s="231"/>
      <c r="PDY106" s="235"/>
      <c r="PDZ106" s="6"/>
      <c r="PEA106" s="6"/>
      <c r="PEB106" s="6"/>
      <c r="PEC106" s="246"/>
      <c r="PED106" s="251"/>
      <c r="PEE106" s="257"/>
      <c r="PEF106" s="235"/>
      <c r="PEG106" s="235"/>
      <c r="PEH106" s="235"/>
      <c r="PEI106" s="99"/>
      <c r="PEJ106" s="235"/>
      <c r="PEK106" s="235"/>
      <c r="PEL106" s="235"/>
      <c r="PEM106" s="226"/>
      <c r="PEN106" s="248"/>
      <c r="PEO106" s="253"/>
      <c r="PEP106" s="228"/>
      <c r="PEQ106" s="229"/>
      <c r="PER106" s="99"/>
      <c r="PES106" s="254"/>
      <c r="PET106" s="235"/>
      <c r="PEU106" s="231"/>
      <c r="PEV106" s="231"/>
      <c r="PEW106" s="235"/>
      <c r="PEX106" s="6"/>
      <c r="PEY106" s="6"/>
      <c r="PEZ106" s="6"/>
      <c r="PFA106" s="246"/>
      <c r="PFB106" s="251"/>
      <c r="PFC106" s="257"/>
      <c r="PFD106" s="235"/>
      <c r="PFE106" s="235"/>
      <c r="PFF106" s="235"/>
      <c r="PFG106" s="99"/>
      <c r="PFH106" s="235"/>
      <c r="PFI106" s="235"/>
      <c r="PFJ106" s="235"/>
      <c r="PFK106" s="226"/>
      <c r="PFL106" s="248"/>
      <c r="PFM106" s="253"/>
      <c r="PFN106" s="228"/>
      <c r="PFO106" s="229"/>
      <c r="PFP106" s="99"/>
      <c r="PFQ106" s="254"/>
      <c r="PFR106" s="235"/>
      <c r="PFS106" s="231"/>
      <c r="PFT106" s="231"/>
      <c r="PFU106" s="235"/>
      <c r="PFV106" s="6"/>
      <c r="PFW106" s="6"/>
      <c r="PFX106" s="6"/>
      <c r="PFY106" s="246"/>
      <c r="PFZ106" s="251"/>
      <c r="PGA106" s="257"/>
      <c r="PGB106" s="235"/>
      <c r="PGC106" s="235"/>
      <c r="PGD106" s="235"/>
      <c r="PGE106" s="99"/>
      <c r="PGF106" s="235"/>
      <c r="PGG106" s="235"/>
      <c r="PGH106" s="235"/>
      <c r="PGI106" s="226"/>
      <c r="PGJ106" s="248"/>
      <c r="PGK106" s="253"/>
      <c r="PGL106" s="228"/>
      <c r="PGM106" s="229"/>
      <c r="PGN106" s="99"/>
      <c r="PGO106" s="254"/>
      <c r="PGP106" s="235"/>
      <c r="PGQ106" s="231"/>
      <c r="PGR106" s="231"/>
      <c r="PGS106" s="235"/>
      <c r="PGT106" s="6"/>
      <c r="PGU106" s="6"/>
      <c r="PGV106" s="6"/>
      <c r="PGW106" s="246"/>
      <c r="PGX106" s="251"/>
      <c r="PGY106" s="257"/>
      <c r="PGZ106" s="235"/>
      <c r="PHA106" s="235"/>
      <c r="PHB106" s="235"/>
      <c r="PHC106" s="99"/>
      <c r="PHD106" s="235"/>
      <c r="PHE106" s="235"/>
      <c r="PHF106" s="235"/>
      <c r="PHG106" s="226"/>
      <c r="PHH106" s="248"/>
      <c r="PHI106" s="253"/>
      <c r="PHJ106" s="228"/>
      <c r="PHK106" s="229"/>
      <c r="PHL106" s="99"/>
      <c r="PHM106" s="254"/>
      <c r="PHN106" s="235"/>
      <c r="PHO106" s="231"/>
      <c r="PHP106" s="231"/>
      <c r="PHQ106" s="235"/>
      <c r="PHR106" s="6"/>
      <c r="PHS106" s="6"/>
      <c r="PHT106" s="6"/>
      <c r="PHU106" s="246"/>
      <c r="PHV106" s="251"/>
      <c r="PHW106" s="257"/>
      <c r="PHX106" s="235"/>
      <c r="PHY106" s="235"/>
      <c r="PHZ106" s="235"/>
      <c r="PIA106" s="99"/>
      <c r="PIB106" s="235"/>
      <c r="PIC106" s="235"/>
      <c r="PID106" s="235"/>
      <c r="PIE106" s="226"/>
      <c r="PIF106" s="248"/>
      <c r="PIG106" s="253"/>
      <c r="PIH106" s="228"/>
      <c r="PII106" s="229"/>
      <c r="PIJ106" s="99"/>
      <c r="PIK106" s="254"/>
      <c r="PIL106" s="235"/>
      <c r="PIM106" s="231"/>
      <c r="PIN106" s="231"/>
      <c r="PIO106" s="235"/>
      <c r="PIP106" s="6"/>
      <c r="PIQ106" s="6"/>
      <c r="PIR106" s="6"/>
      <c r="PIS106" s="246"/>
      <c r="PIT106" s="251"/>
      <c r="PIU106" s="257"/>
      <c r="PIV106" s="235"/>
      <c r="PIW106" s="235"/>
      <c r="PIX106" s="235"/>
      <c r="PIY106" s="99"/>
      <c r="PIZ106" s="235"/>
      <c r="PJA106" s="235"/>
      <c r="PJB106" s="235"/>
      <c r="PJC106" s="226"/>
      <c r="PJD106" s="248"/>
      <c r="PJE106" s="253"/>
      <c r="PJF106" s="228"/>
      <c r="PJG106" s="229"/>
      <c r="PJH106" s="99"/>
      <c r="PJI106" s="254"/>
      <c r="PJJ106" s="235"/>
      <c r="PJK106" s="231"/>
      <c r="PJL106" s="231"/>
      <c r="PJM106" s="235"/>
      <c r="PJN106" s="6"/>
      <c r="PJO106" s="6"/>
      <c r="PJP106" s="6"/>
      <c r="PJQ106" s="246"/>
      <c r="PJR106" s="251"/>
      <c r="PJS106" s="257"/>
      <c r="PJT106" s="235"/>
      <c r="PJU106" s="235"/>
      <c r="PJV106" s="235"/>
      <c r="PJW106" s="99"/>
      <c r="PJX106" s="235"/>
      <c r="PJY106" s="235"/>
      <c r="PJZ106" s="235"/>
      <c r="PKA106" s="226"/>
      <c r="PKB106" s="248"/>
      <c r="PKC106" s="253"/>
      <c r="PKD106" s="228"/>
      <c r="PKE106" s="229"/>
      <c r="PKF106" s="99"/>
      <c r="PKG106" s="254"/>
      <c r="PKH106" s="235"/>
      <c r="PKI106" s="231"/>
      <c r="PKJ106" s="231"/>
      <c r="PKK106" s="235"/>
      <c r="PKL106" s="6"/>
      <c r="PKM106" s="6"/>
      <c r="PKN106" s="6"/>
      <c r="PKO106" s="246"/>
      <c r="PKP106" s="251"/>
      <c r="PKQ106" s="257"/>
      <c r="PKR106" s="235"/>
      <c r="PKS106" s="235"/>
      <c r="PKT106" s="235"/>
      <c r="PKU106" s="99"/>
      <c r="PKV106" s="235"/>
      <c r="PKW106" s="235"/>
      <c r="PKX106" s="235"/>
      <c r="PKY106" s="226"/>
      <c r="PKZ106" s="248"/>
      <c r="PLA106" s="253"/>
      <c r="PLB106" s="228"/>
      <c r="PLC106" s="229"/>
      <c r="PLD106" s="99"/>
      <c r="PLE106" s="254"/>
      <c r="PLF106" s="235"/>
      <c r="PLG106" s="231"/>
      <c r="PLH106" s="231"/>
      <c r="PLI106" s="235"/>
      <c r="PLJ106" s="6"/>
      <c r="PLK106" s="6"/>
      <c r="PLL106" s="6"/>
      <c r="PLM106" s="246"/>
      <c r="PLN106" s="251"/>
      <c r="PLO106" s="257"/>
      <c r="PLP106" s="235"/>
      <c r="PLQ106" s="235"/>
      <c r="PLR106" s="235"/>
      <c r="PLS106" s="99"/>
      <c r="PLT106" s="235"/>
      <c r="PLU106" s="235"/>
      <c r="PLV106" s="235"/>
      <c r="PLW106" s="226"/>
      <c r="PLX106" s="248"/>
      <c r="PLY106" s="253"/>
      <c r="PLZ106" s="228"/>
      <c r="PMA106" s="229"/>
      <c r="PMB106" s="99"/>
      <c r="PMC106" s="254"/>
      <c r="PMD106" s="235"/>
      <c r="PME106" s="231"/>
      <c r="PMF106" s="231"/>
      <c r="PMG106" s="235"/>
      <c r="PMH106" s="6"/>
      <c r="PMI106" s="6"/>
      <c r="PMJ106" s="6"/>
      <c r="PMK106" s="246"/>
      <c r="PML106" s="251"/>
      <c r="PMM106" s="257"/>
      <c r="PMN106" s="235"/>
      <c r="PMO106" s="235"/>
      <c r="PMP106" s="235"/>
      <c r="PMQ106" s="99"/>
      <c r="PMR106" s="235"/>
      <c r="PMS106" s="235"/>
      <c r="PMT106" s="235"/>
      <c r="PMU106" s="226"/>
      <c r="PMV106" s="248"/>
      <c r="PMW106" s="253"/>
      <c r="PMX106" s="228"/>
      <c r="PMY106" s="229"/>
      <c r="PMZ106" s="99"/>
      <c r="PNA106" s="254"/>
      <c r="PNB106" s="235"/>
      <c r="PNC106" s="231"/>
      <c r="PND106" s="231"/>
      <c r="PNE106" s="235"/>
      <c r="PNF106" s="6"/>
      <c r="PNG106" s="6"/>
      <c r="PNH106" s="6"/>
      <c r="PNI106" s="246"/>
      <c r="PNJ106" s="251"/>
      <c r="PNK106" s="257"/>
      <c r="PNL106" s="235"/>
      <c r="PNM106" s="235"/>
      <c r="PNN106" s="235"/>
      <c r="PNO106" s="99"/>
      <c r="PNP106" s="235"/>
      <c r="PNQ106" s="235"/>
      <c r="PNR106" s="235"/>
      <c r="PNS106" s="226"/>
      <c r="PNT106" s="248"/>
      <c r="PNU106" s="253"/>
      <c r="PNV106" s="228"/>
      <c r="PNW106" s="229"/>
      <c r="PNX106" s="99"/>
      <c r="PNY106" s="254"/>
      <c r="PNZ106" s="235"/>
      <c r="POA106" s="231"/>
      <c r="POB106" s="231"/>
      <c r="POC106" s="235"/>
      <c r="POD106" s="6"/>
      <c r="POE106" s="6"/>
      <c r="POF106" s="6"/>
      <c r="POG106" s="246"/>
      <c r="POH106" s="251"/>
      <c r="POI106" s="257"/>
      <c r="POJ106" s="235"/>
      <c r="POK106" s="235"/>
      <c r="POL106" s="235"/>
      <c r="POM106" s="99"/>
      <c r="PON106" s="235"/>
      <c r="POO106" s="235"/>
      <c r="POP106" s="235"/>
      <c r="POQ106" s="226"/>
      <c r="POR106" s="248"/>
      <c r="POS106" s="253"/>
      <c r="POT106" s="228"/>
      <c r="POU106" s="229"/>
      <c r="POV106" s="99"/>
      <c r="POW106" s="254"/>
      <c r="POX106" s="235"/>
      <c r="POY106" s="231"/>
      <c r="POZ106" s="231"/>
      <c r="PPA106" s="235"/>
      <c r="PPB106" s="6"/>
      <c r="PPC106" s="6"/>
      <c r="PPD106" s="6"/>
      <c r="PPE106" s="246"/>
      <c r="PPF106" s="251"/>
      <c r="PPG106" s="257"/>
      <c r="PPH106" s="235"/>
      <c r="PPI106" s="235"/>
      <c r="PPJ106" s="235"/>
      <c r="PPK106" s="99"/>
      <c r="PPL106" s="235"/>
      <c r="PPM106" s="235"/>
      <c r="PPN106" s="235"/>
      <c r="PPO106" s="226"/>
      <c r="PPP106" s="248"/>
      <c r="PPQ106" s="253"/>
      <c r="PPR106" s="228"/>
      <c r="PPS106" s="229"/>
      <c r="PPT106" s="99"/>
      <c r="PPU106" s="254"/>
      <c r="PPV106" s="235"/>
      <c r="PPW106" s="231"/>
      <c r="PPX106" s="231"/>
      <c r="PPY106" s="235"/>
      <c r="PPZ106" s="6"/>
      <c r="PQA106" s="6"/>
      <c r="PQB106" s="6"/>
      <c r="PQC106" s="246"/>
      <c r="PQD106" s="251"/>
      <c r="PQE106" s="257"/>
      <c r="PQF106" s="235"/>
      <c r="PQG106" s="235"/>
      <c r="PQH106" s="235"/>
      <c r="PQI106" s="99"/>
      <c r="PQJ106" s="235"/>
      <c r="PQK106" s="235"/>
      <c r="PQL106" s="235"/>
      <c r="PQM106" s="226"/>
      <c r="PQN106" s="248"/>
      <c r="PQO106" s="253"/>
      <c r="PQP106" s="228"/>
      <c r="PQQ106" s="229"/>
      <c r="PQR106" s="99"/>
      <c r="PQS106" s="254"/>
      <c r="PQT106" s="235"/>
      <c r="PQU106" s="231"/>
      <c r="PQV106" s="231"/>
      <c r="PQW106" s="235"/>
      <c r="PQX106" s="6"/>
      <c r="PQY106" s="6"/>
      <c r="PQZ106" s="6"/>
      <c r="PRA106" s="246"/>
      <c r="PRB106" s="251"/>
      <c r="PRC106" s="257"/>
      <c r="PRD106" s="235"/>
      <c r="PRE106" s="235"/>
      <c r="PRF106" s="235"/>
      <c r="PRG106" s="99"/>
      <c r="PRH106" s="235"/>
      <c r="PRI106" s="235"/>
      <c r="PRJ106" s="235"/>
      <c r="PRK106" s="226"/>
      <c r="PRL106" s="248"/>
      <c r="PRM106" s="253"/>
      <c r="PRN106" s="228"/>
      <c r="PRO106" s="229"/>
      <c r="PRP106" s="99"/>
      <c r="PRQ106" s="254"/>
      <c r="PRR106" s="235"/>
      <c r="PRS106" s="231"/>
      <c r="PRT106" s="231"/>
      <c r="PRU106" s="235"/>
      <c r="PRV106" s="6"/>
      <c r="PRW106" s="6"/>
      <c r="PRX106" s="6"/>
      <c r="PRY106" s="246"/>
      <c r="PRZ106" s="251"/>
      <c r="PSA106" s="257"/>
      <c r="PSB106" s="235"/>
      <c r="PSC106" s="235"/>
      <c r="PSD106" s="235"/>
      <c r="PSE106" s="99"/>
      <c r="PSF106" s="235"/>
      <c r="PSG106" s="235"/>
      <c r="PSH106" s="235"/>
      <c r="PSI106" s="226"/>
      <c r="PSJ106" s="248"/>
      <c r="PSK106" s="253"/>
      <c r="PSL106" s="228"/>
      <c r="PSM106" s="229"/>
      <c r="PSN106" s="99"/>
      <c r="PSO106" s="254"/>
      <c r="PSP106" s="235"/>
      <c r="PSQ106" s="231"/>
      <c r="PSR106" s="231"/>
      <c r="PSS106" s="235"/>
      <c r="PST106" s="6"/>
      <c r="PSU106" s="6"/>
      <c r="PSV106" s="6"/>
      <c r="PSW106" s="246"/>
      <c r="PSX106" s="251"/>
      <c r="PSY106" s="257"/>
      <c r="PSZ106" s="235"/>
      <c r="PTA106" s="235"/>
      <c r="PTB106" s="235"/>
      <c r="PTC106" s="99"/>
      <c r="PTD106" s="235"/>
      <c r="PTE106" s="235"/>
      <c r="PTF106" s="235"/>
      <c r="PTG106" s="226"/>
      <c r="PTH106" s="248"/>
      <c r="PTI106" s="253"/>
      <c r="PTJ106" s="228"/>
      <c r="PTK106" s="229"/>
      <c r="PTL106" s="99"/>
      <c r="PTM106" s="254"/>
      <c r="PTN106" s="235"/>
      <c r="PTO106" s="231"/>
      <c r="PTP106" s="231"/>
      <c r="PTQ106" s="235"/>
      <c r="PTR106" s="6"/>
      <c r="PTS106" s="6"/>
      <c r="PTT106" s="6"/>
      <c r="PTU106" s="246"/>
      <c r="PTV106" s="251"/>
      <c r="PTW106" s="257"/>
      <c r="PTX106" s="235"/>
      <c r="PTY106" s="235"/>
      <c r="PTZ106" s="235"/>
      <c r="PUA106" s="99"/>
      <c r="PUB106" s="235"/>
      <c r="PUC106" s="235"/>
      <c r="PUD106" s="235"/>
      <c r="PUE106" s="226"/>
      <c r="PUF106" s="248"/>
      <c r="PUG106" s="253"/>
      <c r="PUH106" s="228"/>
      <c r="PUI106" s="229"/>
      <c r="PUJ106" s="99"/>
      <c r="PUK106" s="254"/>
      <c r="PUL106" s="235"/>
      <c r="PUM106" s="231"/>
      <c r="PUN106" s="231"/>
      <c r="PUO106" s="235"/>
      <c r="PUP106" s="6"/>
      <c r="PUQ106" s="6"/>
      <c r="PUR106" s="6"/>
      <c r="PUS106" s="246"/>
      <c r="PUT106" s="251"/>
      <c r="PUU106" s="257"/>
      <c r="PUV106" s="235"/>
      <c r="PUW106" s="235"/>
      <c r="PUX106" s="235"/>
      <c r="PUY106" s="99"/>
      <c r="PUZ106" s="235"/>
      <c r="PVA106" s="235"/>
      <c r="PVB106" s="235"/>
      <c r="PVC106" s="226"/>
      <c r="PVD106" s="248"/>
      <c r="PVE106" s="253"/>
      <c r="PVF106" s="228"/>
      <c r="PVG106" s="229"/>
      <c r="PVH106" s="99"/>
      <c r="PVI106" s="254"/>
      <c r="PVJ106" s="235"/>
      <c r="PVK106" s="231"/>
      <c r="PVL106" s="231"/>
      <c r="PVM106" s="235"/>
      <c r="PVN106" s="6"/>
      <c r="PVO106" s="6"/>
      <c r="PVP106" s="6"/>
      <c r="PVQ106" s="246"/>
      <c r="PVR106" s="251"/>
      <c r="PVS106" s="257"/>
      <c r="PVT106" s="235"/>
      <c r="PVU106" s="235"/>
      <c r="PVV106" s="235"/>
      <c r="PVW106" s="99"/>
      <c r="PVX106" s="235"/>
      <c r="PVY106" s="235"/>
      <c r="PVZ106" s="235"/>
      <c r="PWA106" s="226"/>
      <c r="PWB106" s="248"/>
      <c r="PWC106" s="253"/>
      <c r="PWD106" s="228"/>
      <c r="PWE106" s="229"/>
      <c r="PWF106" s="99"/>
      <c r="PWG106" s="254"/>
      <c r="PWH106" s="235"/>
      <c r="PWI106" s="231"/>
      <c r="PWJ106" s="231"/>
      <c r="PWK106" s="235"/>
      <c r="PWL106" s="6"/>
      <c r="PWM106" s="6"/>
      <c r="PWN106" s="6"/>
      <c r="PWO106" s="246"/>
      <c r="PWP106" s="251"/>
      <c r="PWQ106" s="257"/>
      <c r="PWR106" s="235"/>
      <c r="PWS106" s="235"/>
      <c r="PWT106" s="235"/>
      <c r="PWU106" s="99"/>
      <c r="PWV106" s="235"/>
      <c r="PWW106" s="235"/>
      <c r="PWX106" s="235"/>
      <c r="PWY106" s="226"/>
      <c r="PWZ106" s="248"/>
      <c r="PXA106" s="253"/>
      <c r="PXB106" s="228"/>
      <c r="PXC106" s="229"/>
      <c r="PXD106" s="99"/>
      <c r="PXE106" s="254"/>
      <c r="PXF106" s="235"/>
      <c r="PXG106" s="231"/>
      <c r="PXH106" s="231"/>
      <c r="PXI106" s="235"/>
      <c r="PXJ106" s="6"/>
      <c r="PXK106" s="6"/>
      <c r="PXL106" s="6"/>
      <c r="PXM106" s="246"/>
      <c r="PXN106" s="251"/>
      <c r="PXO106" s="257"/>
      <c r="PXP106" s="235"/>
      <c r="PXQ106" s="235"/>
      <c r="PXR106" s="235"/>
      <c r="PXS106" s="99"/>
      <c r="PXT106" s="235"/>
      <c r="PXU106" s="235"/>
      <c r="PXV106" s="235"/>
      <c r="PXW106" s="226"/>
      <c r="PXX106" s="248"/>
      <c r="PXY106" s="253"/>
      <c r="PXZ106" s="228"/>
      <c r="PYA106" s="229"/>
      <c r="PYB106" s="99"/>
      <c r="PYC106" s="254"/>
      <c r="PYD106" s="235"/>
      <c r="PYE106" s="231"/>
      <c r="PYF106" s="231"/>
      <c r="PYG106" s="235"/>
      <c r="PYH106" s="6"/>
      <c r="PYI106" s="6"/>
      <c r="PYJ106" s="6"/>
      <c r="PYK106" s="246"/>
      <c r="PYL106" s="251"/>
      <c r="PYM106" s="257"/>
      <c r="PYN106" s="235"/>
      <c r="PYO106" s="235"/>
      <c r="PYP106" s="235"/>
      <c r="PYQ106" s="99"/>
      <c r="PYR106" s="235"/>
      <c r="PYS106" s="235"/>
      <c r="PYT106" s="235"/>
      <c r="PYU106" s="226"/>
      <c r="PYV106" s="248"/>
      <c r="PYW106" s="253"/>
      <c r="PYX106" s="228"/>
      <c r="PYY106" s="229"/>
      <c r="PYZ106" s="99"/>
      <c r="PZA106" s="254"/>
      <c r="PZB106" s="235"/>
      <c r="PZC106" s="231"/>
      <c r="PZD106" s="231"/>
      <c r="PZE106" s="235"/>
      <c r="PZF106" s="6"/>
      <c r="PZG106" s="6"/>
      <c r="PZH106" s="6"/>
      <c r="PZI106" s="246"/>
      <c r="PZJ106" s="251"/>
      <c r="PZK106" s="257"/>
      <c r="PZL106" s="235"/>
      <c r="PZM106" s="235"/>
      <c r="PZN106" s="235"/>
      <c r="PZO106" s="99"/>
      <c r="PZP106" s="235"/>
      <c r="PZQ106" s="235"/>
      <c r="PZR106" s="235"/>
      <c r="PZS106" s="226"/>
      <c r="PZT106" s="248"/>
      <c r="PZU106" s="253"/>
      <c r="PZV106" s="228"/>
      <c r="PZW106" s="229"/>
      <c r="PZX106" s="99"/>
      <c r="PZY106" s="254"/>
      <c r="PZZ106" s="235"/>
      <c r="QAA106" s="231"/>
      <c r="QAB106" s="231"/>
      <c r="QAC106" s="235"/>
      <c r="QAD106" s="6"/>
      <c r="QAE106" s="6"/>
      <c r="QAF106" s="6"/>
      <c r="QAG106" s="246"/>
      <c r="QAH106" s="251"/>
      <c r="QAI106" s="257"/>
      <c r="QAJ106" s="235"/>
      <c r="QAK106" s="235"/>
      <c r="QAL106" s="235"/>
      <c r="QAM106" s="99"/>
      <c r="QAN106" s="235"/>
      <c r="QAO106" s="235"/>
      <c r="QAP106" s="235"/>
      <c r="QAQ106" s="226"/>
      <c r="QAR106" s="248"/>
      <c r="QAS106" s="253"/>
      <c r="QAT106" s="228"/>
      <c r="QAU106" s="229"/>
      <c r="QAV106" s="99"/>
      <c r="QAW106" s="254"/>
      <c r="QAX106" s="235"/>
      <c r="QAY106" s="231"/>
      <c r="QAZ106" s="231"/>
      <c r="QBA106" s="235"/>
      <c r="QBB106" s="6"/>
      <c r="QBC106" s="6"/>
      <c r="QBD106" s="6"/>
      <c r="QBE106" s="246"/>
      <c r="QBF106" s="251"/>
      <c r="QBG106" s="257"/>
      <c r="QBH106" s="235"/>
      <c r="QBI106" s="235"/>
      <c r="QBJ106" s="235"/>
      <c r="QBK106" s="99"/>
      <c r="QBL106" s="235"/>
      <c r="QBM106" s="235"/>
      <c r="QBN106" s="235"/>
      <c r="QBO106" s="226"/>
      <c r="QBP106" s="248"/>
      <c r="QBQ106" s="253"/>
      <c r="QBR106" s="228"/>
      <c r="QBS106" s="229"/>
      <c r="QBT106" s="99"/>
      <c r="QBU106" s="254"/>
      <c r="QBV106" s="235"/>
      <c r="QBW106" s="231"/>
      <c r="QBX106" s="231"/>
      <c r="QBY106" s="235"/>
      <c r="QBZ106" s="6"/>
      <c r="QCA106" s="6"/>
      <c r="QCB106" s="6"/>
      <c r="QCC106" s="246"/>
      <c r="QCD106" s="251"/>
      <c r="QCE106" s="257"/>
      <c r="QCF106" s="235"/>
      <c r="QCG106" s="235"/>
      <c r="QCH106" s="235"/>
      <c r="QCI106" s="99"/>
      <c r="QCJ106" s="235"/>
      <c r="QCK106" s="235"/>
      <c r="QCL106" s="235"/>
      <c r="QCM106" s="226"/>
      <c r="QCN106" s="248"/>
      <c r="QCO106" s="253"/>
      <c r="QCP106" s="228"/>
      <c r="QCQ106" s="229"/>
      <c r="QCR106" s="99"/>
      <c r="QCS106" s="254"/>
      <c r="QCT106" s="235"/>
      <c r="QCU106" s="231"/>
      <c r="QCV106" s="231"/>
      <c r="QCW106" s="235"/>
      <c r="QCX106" s="6"/>
      <c r="QCY106" s="6"/>
      <c r="QCZ106" s="6"/>
      <c r="QDA106" s="246"/>
      <c r="QDB106" s="251"/>
      <c r="QDC106" s="257"/>
      <c r="QDD106" s="235"/>
      <c r="QDE106" s="235"/>
      <c r="QDF106" s="235"/>
      <c r="QDG106" s="99"/>
      <c r="QDH106" s="235"/>
      <c r="QDI106" s="235"/>
      <c r="QDJ106" s="235"/>
      <c r="QDK106" s="226"/>
      <c r="QDL106" s="248"/>
      <c r="QDM106" s="253"/>
      <c r="QDN106" s="228"/>
      <c r="QDO106" s="229"/>
      <c r="QDP106" s="99"/>
      <c r="QDQ106" s="254"/>
      <c r="QDR106" s="235"/>
      <c r="QDS106" s="231"/>
      <c r="QDT106" s="231"/>
      <c r="QDU106" s="235"/>
      <c r="QDV106" s="6"/>
      <c r="QDW106" s="6"/>
      <c r="QDX106" s="6"/>
      <c r="QDY106" s="246"/>
      <c r="QDZ106" s="251"/>
      <c r="QEA106" s="257"/>
      <c r="QEB106" s="235"/>
      <c r="QEC106" s="235"/>
      <c r="QED106" s="235"/>
      <c r="QEE106" s="99"/>
      <c r="QEF106" s="235"/>
      <c r="QEG106" s="235"/>
      <c r="QEH106" s="235"/>
      <c r="QEI106" s="226"/>
      <c r="QEJ106" s="248"/>
      <c r="QEK106" s="253"/>
      <c r="QEL106" s="228"/>
      <c r="QEM106" s="229"/>
      <c r="QEN106" s="99"/>
      <c r="QEO106" s="254"/>
      <c r="QEP106" s="235"/>
      <c r="QEQ106" s="231"/>
      <c r="QER106" s="231"/>
      <c r="QES106" s="235"/>
      <c r="QET106" s="6"/>
      <c r="QEU106" s="6"/>
      <c r="QEV106" s="6"/>
      <c r="QEW106" s="246"/>
      <c r="QEX106" s="251"/>
      <c r="QEY106" s="257"/>
      <c r="QEZ106" s="235"/>
      <c r="QFA106" s="235"/>
      <c r="QFB106" s="235"/>
      <c r="QFC106" s="99"/>
      <c r="QFD106" s="235"/>
      <c r="QFE106" s="235"/>
      <c r="QFF106" s="235"/>
      <c r="QFG106" s="226"/>
      <c r="QFH106" s="248"/>
      <c r="QFI106" s="253"/>
      <c r="QFJ106" s="228"/>
      <c r="QFK106" s="229"/>
      <c r="QFL106" s="99"/>
      <c r="QFM106" s="254"/>
      <c r="QFN106" s="235"/>
      <c r="QFO106" s="231"/>
      <c r="QFP106" s="231"/>
      <c r="QFQ106" s="235"/>
      <c r="QFR106" s="6"/>
      <c r="QFS106" s="6"/>
      <c r="QFT106" s="6"/>
      <c r="QFU106" s="246"/>
      <c r="QFV106" s="251"/>
      <c r="QFW106" s="257"/>
      <c r="QFX106" s="235"/>
      <c r="QFY106" s="235"/>
      <c r="QFZ106" s="235"/>
      <c r="QGA106" s="99"/>
      <c r="QGB106" s="235"/>
      <c r="QGC106" s="235"/>
      <c r="QGD106" s="235"/>
      <c r="QGE106" s="226"/>
      <c r="QGF106" s="248"/>
      <c r="QGG106" s="253"/>
      <c r="QGH106" s="228"/>
      <c r="QGI106" s="229"/>
      <c r="QGJ106" s="99"/>
      <c r="QGK106" s="254"/>
      <c r="QGL106" s="235"/>
      <c r="QGM106" s="231"/>
      <c r="QGN106" s="231"/>
      <c r="QGO106" s="235"/>
      <c r="QGP106" s="6"/>
      <c r="QGQ106" s="6"/>
      <c r="QGR106" s="6"/>
      <c r="QGS106" s="246"/>
      <c r="QGT106" s="251"/>
      <c r="QGU106" s="257"/>
      <c r="QGV106" s="235"/>
      <c r="QGW106" s="235"/>
      <c r="QGX106" s="235"/>
      <c r="QGY106" s="99"/>
      <c r="QGZ106" s="235"/>
      <c r="QHA106" s="235"/>
      <c r="QHB106" s="235"/>
      <c r="QHC106" s="226"/>
      <c r="QHD106" s="248"/>
      <c r="QHE106" s="253"/>
      <c r="QHF106" s="228"/>
      <c r="QHG106" s="229"/>
      <c r="QHH106" s="99"/>
      <c r="QHI106" s="254"/>
      <c r="QHJ106" s="235"/>
      <c r="QHK106" s="231"/>
      <c r="QHL106" s="231"/>
      <c r="QHM106" s="235"/>
      <c r="QHN106" s="6"/>
      <c r="QHO106" s="6"/>
      <c r="QHP106" s="6"/>
      <c r="QHQ106" s="246"/>
      <c r="QHR106" s="251"/>
      <c r="QHS106" s="257"/>
      <c r="QHT106" s="235"/>
      <c r="QHU106" s="235"/>
      <c r="QHV106" s="235"/>
      <c r="QHW106" s="99"/>
      <c r="QHX106" s="235"/>
      <c r="QHY106" s="235"/>
      <c r="QHZ106" s="235"/>
      <c r="QIA106" s="226"/>
      <c r="QIB106" s="248"/>
      <c r="QIC106" s="253"/>
      <c r="QID106" s="228"/>
      <c r="QIE106" s="229"/>
      <c r="QIF106" s="99"/>
      <c r="QIG106" s="254"/>
      <c r="QIH106" s="235"/>
      <c r="QII106" s="231"/>
      <c r="QIJ106" s="231"/>
      <c r="QIK106" s="235"/>
      <c r="QIL106" s="6"/>
      <c r="QIM106" s="6"/>
      <c r="QIN106" s="6"/>
      <c r="QIO106" s="246"/>
      <c r="QIP106" s="251"/>
      <c r="QIQ106" s="257"/>
      <c r="QIR106" s="235"/>
      <c r="QIS106" s="235"/>
      <c r="QIT106" s="235"/>
      <c r="QIU106" s="99"/>
      <c r="QIV106" s="235"/>
      <c r="QIW106" s="235"/>
      <c r="QIX106" s="235"/>
      <c r="QIY106" s="226"/>
      <c r="QIZ106" s="248"/>
      <c r="QJA106" s="253"/>
      <c r="QJB106" s="228"/>
      <c r="QJC106" s="229"/>
      <c r="QJD106" s="99"/>
      <c r="QJE106" s="254"/>
      <c r="QJF106" s="235"/>
      <c r="QJG106" s="231"/>
      <c r="QJH106" s="231"/>
      <c r="QJI106" s="235"/>
      <c r="QJJ106" s="6"/>
      <c r="QJK106" s="6"/>
      <c r="QJL106" s="6"/>
      <c r="QJM106" s="246"/>
      <c r="QJN106" s="251"/>
      <c r="QJO106" s="257"/>
      <c r="QJP106" s="235"/>
      <c r="QJQ106" s="235"/>
      <c r="QJR106" s="235"/>
      <c r="QJS106" s="99"/>
      <c r="QJT106" s="235"/>
      <c r="QJU106" s="235"/>
      <c r="QJV106" s="235"/>
      <c r="QJW106" s="226"/>
      <c r="QJX106" s="248"/>
      <c r="QJY106" s="253"/>
      <c r="QJZ106" s="228"/>
      <c r="QKA106" s="229"/>
      <c r="QKB106" s="99"/>
      <c r="QKC106" s="254"/>
      <c r="QKD106" s="235"/>
      <c r="QKE106" s="231"/>
      <c r="QKF106" s="231"/>
      <c r="QKG106" s="235"/>
      <c r="QKH106" s="6"/>
      <c r="QKI106" s="6"/>
      <c r="QKJ106" s="6"/>
      <c r="QKK106" s="246"/>
      <c r="QKL106" s="251"/>
      <c r="QKM106" s="257"/>
      <c r="QKN106" s="235"/>
      <c r="QKO106" s="235"/>
      <c r="QKP106" s="235"/>
      <c r="QKQ106" s="99"/>
      <c r="QKR106" s="235"/>
      <c r="QKS106" s="235"/>
      <c r="QKT106" s="235"/>
      <c r="QKU106" s="226"/>
      <c r="QKV106" s="248"/>
      <c r="QKW106" s="253"/>
      <c r="QKX106" s="228"/>
      <c r="QKY106" s="229"/>
      <c r="QKZ106" s="99"/>
      <c r="QLA106" s="254"/>
      <c r="QLB106" s="235"/>
      <c r="QLC106" s="231"/>
      <c r="QLD106" s="231"/>
      <c r="QLE106" s="235"/>
      <c r="QLF106" s="6"/>
      <c r="QLG106" s="6"/>
      <c r="QLH106" s="6"/>
      <c r="QLI106" s="246"/>
      <c r="QLJ106" s="251"/>
      <c r="QLK106" s="257"/>
      <c r="QLL106" s="235"/>
      <c r="QLM106" s="235"/>
      <c r="QLN106" s="235"/>
      <c r="QLO106" s="99"/>
      <c r="QLP106" s="235"/>
      <c r="QLQ106" s="235"/>
      <c r="QLR106" s="235"/>
      <c r="QLS106" s="226"/>
      <c r="QLT106" s="248"/>
      <c r="QLU106" s="253"/>
      <c r="QLV106" s="228"/>
      <c r="QLW106" s="229"/>
      <c r="QLX106" s="99"/>
      <c r="QLY106" s="254"/>
      <c r="QLZ106" s="235"/>
      <c r="QMA106" s="231"/>
      <c r="QMB106" s="231"/>
      <c r="QMC106" s="235"/>
      <c r="QMD106" s="6"/>
      <c r="QME106" s="6"/>
      <c r="QMF106" s="6"/>
      <c r="QMG106" s="246"/>
      <c r="QMH106" s="251"/>
      <c r="QMI106" s="257"/>
      <c r="QMJ106" s="235"/>
      <c r="QMK106" s="235"/>
      <c r="QML106" s="235"/>
      <c r="QMM106" s="99"/>
      <c r="QMN106" s="235"/>
      <c r="QMO106" s="235"/>
      <c r="QMP106" s="235"/>
      <c r="QMQ106" s="226"/>
      <c r="QMR106" s="248"/>
      <c r="QMS106" s="253"/>
      <c r="QMT106" s="228"/>
      <c r="QMU106" s="229"/>
      <c r="QMV106" s="99"/>
      <c r="QMW106" s="254"/>
      <c r="QMX106" s="235"/>
      <c r="QMY106" s="231"/>
      <c r="QMZ106" s="231"/>
      <c r="QNA106" s="235"/>
      <c r="QNB106" s="6"/>
      <c r="QNC106" s="6"/>
      <c r="QND106" s="6"/>
      <c r="QNE106" s="246"/>
      <c r="QNF106" s="251"/>
      <c r="QNG106" s="257"/>
      <c r="QNH106" s="235"/>
      <c r="QNI106" s="235"/>
      <c r="QNJ106" s="235"/>
      <c r="QNK106" s="99"/>
      <c r="QNL106" s="235"/>
      <c r="QNM106" s="235"/>
      <c r="QNN106" s="235"/>
      <c r="QNO106" s="226"/>
      <c r="QNP106" s="248"/>
      <c r="QNQ106" s="253"/>
      <c r="QNR106" s="228"/>
      <c r="QNS106" s="229"/>
      <c r="QNT106" s="99"/>
      <c r="QNU106" s="254"/>
      <c r="QNV106" s="235"/>
      <c r="QNW106" s="231"/>
      <c r="QNX106" s="231"/>
      <c r="QNY106" s="235"/>
      <c r="QNZ106" s="6"/>
      <c r="QOA106" s="6"/>
      <c r="QOB106" s="6"/>
      <c r="QOC106" s="246"/>
      <c r="QOD106" s="251"/>
      <c r="QOE106" s="257"/>
      <c r="QOF106" s="235"/>
      <c r="QOG106" s="235"/>
      <c r="QOH106" s="235"/>
      <c r="QOI106" s="99"/>
      <c r="QOJ106" s="235"/>
      <c r="QOK106" s="235"/>
      <c r="QOL106" s="235"/>
      <c r="QOM106" s="226"/>
      <c r="QON106" s="248"/>
      <c r="QOO106" s="253"/>
      <c r="QOP106" s="228"/>
      <c r="QOQ106" s="229"/>
      <c r="QOR106" s="99"/>
      <c r="QOS106" s="254"/>
      <c r="QOT106" s="235"/>
      <c r="QOU106" s="231"/>
      <c r="QOV106" s="231"/>
      <c r="QOW106" s="235"/>
      <c r="QOX106" s="6"/>
      <c r="QOY106" s="6"/>
      <c r="QOZ106" s="6"/>
      <c r="QPA106" s="246"/>
      <c r="QPB106" s="251"/>
      <c r="QPC106" s="257"/>
      <c r="QPD106" s="235"/>
      <c r="QPE106" s="235"/>
      <c r="QPF106" s="235"/>
      <c r="QPG106" s="99"/>
      <c r="QPH106" s="235"/>
      <c r="QPI106" s="235"/>
      <c r="QPJ106" s="235"/>
      <c r="QPK106" s="226"/>
      <c r="QPL106" s="248"/>
      <c r="QPM106" s="253"/>
      <c r="QPN106" s="228"/>
      <c r="QPO106" s="229"/>
      <c r="QPP106" s="99"/>
      <c r="QPQ106" s="254"/>
      <c r="QPR106" s="235"/>
      <c r="QPS106" s="231"/>
      <c r="QPT106" s="231"/>
      <c r="QPU106" s="235"/>
      <c r="QPV106" s="6"/>
      <c r="QPW106" s="6"/>
      <c r="QPX106" s="6"/>
      <c r="QPY106" s="246"/>
      <c r="QPZ106" s="251"/>
      <c r="QQA106" s="257"/>
      <c r="QQB106" s="235"/>
      <c r="QQC106" s="235"/>
      <c r="QQD106" s="235"/>
      <c r="QQE106" s="99"/>
      <c r="QQF106" s="235"/>
      <c r="QQG106" s="235"/>
      <c r="QQH106" s="235"/>
      <c r="QQI106" s="226"/>
      <c r="QQJ106" s="248"/>
      <c r="QQK106" s="253"/>
      <c r="QQL106" s="228"/>
      <c r="QQM106" s="229"/>
      <c r="QQN106" s="99"/>
      <c r="QQO106" s="254"/>
      <c r="QQP106" s="235"/>
      <c r="QQQ106" s="231"/>
      <c r="QQR106" s="231"/>
      <c r="QQS106" s="235"/>
      <c r="QQT106" s="6"/>
      <c r="QQU106" s="6"/>
      <c r="QQV106" s="6"/>
      <c r="QQW106" s="246"/>
      <c r="QQX106" s="251"/>
      <c r="QQY106" s="257"/>
      <c r="QQZ106" s="235"/>
      <c r="QRA106" s="235"/>
      <c r="QRB106" s="235"/>
      <c r="QRC106" s="99"/>
      <c r="QRD106" s="235"/>
      <c r="QRE106" s="235"/>
      <c r="QRF106" s="235"/>
      <c r="QRG106" s="226"/>
      <c r="QRH106" s="248"/>
      <c r="QRI106" s="253"/>
      <c r="QRJ106" s="228"/>
      <c r="QRK106" s="229"/>
      <c r="QRL106" s="99"/>
      <c r="QRM106" s="254"/>
      <c r="QRN106" s="235"/>
      <c r="QRO106" s="231"/>
      <c r="QRP106" s="231"/>
      <c r="QRQ106" s="235"/>
      <c r="QRR106" s="6"/>
      <c r="QRS106" s="6"/>
      <c r="QRT106" s="6"/>
      <c r="QRU106" s="246"/>
      <c r="QRV106" s="251"/>
      <c r="QRW106" s="257"/>
      <c r="QRX106" s="235"/>
      <c r="QRY106" s="235"/>
      <c r="QRZ106" s="235"/>
      <c r="QSA106" s="99"/>
      <c r="QSB106" s="235"/>
      <c r="QSC106" s="235"/>
      <c r="QSD106" s="235"/>
      <c r="QSE106" s="226"/>
      <c r="QSF106" s="248"/>
      <c r="QSG106" s="253"/>
      <c r="QSH106" s="228"/>
      <c r="QSI106" s="229"/>
      <c r="QSJ106" s="99"/>
      <c r="QSK106" s="254"/>
      <c r="QSL106" s="235"/>
      <c r="QSM106" s="231"/>
      <c r="QSN106" s="231"/>
      <c r="QSO106" s="235"/>
      <c r="QSP106" s="6"/>
      <c r="QSQ106" s="6"/>
      <c r="QSR106" s="6"/>
      <c r="QSS106" s="246"/>
      <c r="QST106" s="251"/>
      <c r="QSU106" s="257"/>
      <c r="QSV106" s="235"/>
      <c r="QSW106" s="235"/>
      <c r="QSX106" s="235"/>
      <c r="QSY106" s="99"/>
      <c r="QSZ106" s="235"/>
      <c r="QTA106" s="235"/>
      <c r="QTB106" s="235"/>
      <c r="QTC106" s="226"/>
      <c r="QTD106" s="248"/>
      <c r="QTE106" s="253"/>
      <c r="QTF106" s="228"/>
      <c r="QTG106" s="229"/>
      <c r="QTH106" s="99"/>
      <c r="QTI106" s="254"/>
      <c r="QTJ106" s="235"/>
      <c r="QTK106" s="231"/>
      <c r="QTL106" s="231"/>
      <c r="QTM106" s="235"/>
      <c r="QTN106" s="6"/>
      <c r="QTO106" s="6"/>
      <c r="QTP106" s="6"/>
      <c r="QTQ106" s="246"/>
      <c r="QTR106" s="251"/>
      <c r="QTS106" s="257"/>
      <c r="QTT106" s="235"/>
      <c r="QTU106" s="235"/>
      <c r="QTV106" s="235"/>
      <c r="QTW106" s="99"/>
      <c r="QTX106" s="235"/>
      <c r="QTY106" s="235"/>
      <c r="QTZ106" s="235"/>
      <c r="QUA106" s="226"/>
      <c r="QUB106" s="248"/>
      <c r="QUC106" s="253"/>
      <c r="QUD106" s="228"/>
      <c r="QUE106" s="229"/>
      <c r="QUF106" s="99"/>
      <c r="QUG106" s="254"/>
      <c r="QUH106" s="235"/>
      <c r="QUI106" s="231"/>
      <c r="QUJ106" s="231"/>
      <c r="QUK106" s="235"/>
      <c r="QUL106" s="6"/>
      <c r="QUM106" s="6"/>
      <c r="QUN106" s="6"/>
      <c r="QUO106" s="246"/>
      <c r="QUP106" s="251"/>
      <c r="QUQ106" s="257"/>
      <c r="QUR106" s="235"/>
      <c r="QUS106" s="235"/>
      <c r="QUT106" s="235"/>
      <c r="QUU106" s="99"/>
      <c r="QUV106" s="235"/>
      <c r="QUW106" s="235"/>
      <c r="QUX106" s="235"/>
      <c r="QUY106" s="226"/>
      <c r="QUZ106" s="248"/>
      <c r="QVA106" s="253"/>
      <c r="QVB106" s="228"/>
      <c r="QVC106" s="229"/>
      <c r="QVD106" s="99"/>
      <c r="QVE106" s="254"/>
      <c r="QVF106" s="235"/>
      <c r="QVG106" s="231"/>
      <c r="QVH106" s="231"/>
      <c r="QVI106" s="235"/>
      <c r="QVJ106" s="6"/>
      <c r="QVK106" s="6"/>
      <c r="QVL106" s="6"/>
      <c r="QVM106" s="246"/>
      <c r="QVN106" s="251"/>
      <c r="QVO106" s="257"/>
      <c r="QVP106" s="235"/>
      <c r="QVQ106" s="235"/>
      <c r="QVR106" s="235"/>
      <c r="QVS106" s="99"/>
      <c r="QVT106" s="235"/>
      <c r="QVU106" s="235"/>
      <c r="QVV106" s="235"/>
      <c r="QVW106" s="226"/>
      <c r="QVX106" s="248"/>
      <c r="QVY106" s="253"/>
      <c r="QVZ106" s="228"/>
      <c r="QWA106" s="229"/>
      <c r="QWB106" s="99"/>
      <c r="QWC106" s="254"/>
      <c r="QWD106" s="235"/>
      <c r="QWE106" s="231"/>
      <c r="QWF106" s="231"/>
      <c r="QWG106" s="235"/>
      <c r="QWH106" s="6"/>
      <c r="QWI106" s="6"/>
      <c r="QWJ106" s="6"/>
      <c r="QWK106" s="246"/>
      <c r="QWL106" s="251"/>
      <c r="QWM106" s="257"/>
      <c r="QWN106" s="235"/>
      <c r="QWO106" s="235"/>
      <c r="QWP106" s="235"/>
      <c r="QWQ106" s="99"/>
      <c r="QWR106" s="235"/>
      <c r="QWS106" s="235"/>
      <c r="QWT106" s="235"/>
      <c r="QWU106" s="226"/>
      <c r="QWV106" s="248"/>
      <c r="QWW106" s="253"/>
      <c r="QWX106" s="228"/>
      <c r="QWY106" s="229"/>
      <c r="QWZ106" s="99"/>
      <c r="QXA106" s="254"/>
      <c r="QXB106" s="235"/>
      <c r="QXC106" s="231"/>
      <c r="QXD106" s="231"/>
      <c r="QXE106" s="235"/>
      <c r="QXF106" s="6"/>
      <c r="QXG106" s="6"/>
      <c r="QXH106" s="6"/>
      <c r="QXI106" s="246"/>
      <c r="QXJ106" s="251"/>
      <c r="QXK106" s="257"/>
      <c r="QXL106" s="235"/>
      <c r="QXM106" s="235"/>
      <c r="QXN106" s="235"/>
      <c r="QXO106" s="99"/>
      <c r="QXP106" s="235"/>
      <c r="QXQ106" s="235"/>
      <c r="QXR106" s="235"/>
      <c r="QXS106" s="226"/>
      <c r="QXT106" s="248"/>
      <c r="QXU106" s="253"/>
      <c r="QXV106" s="228"/>
      <c r="QXW106" s="229"/>
      <c r="QXX106" s="99"/>
      <c r="QXY106" s="254"/>
      <c r="QXZ106" s="235"/>
      <c r="QYA106" s="231"/>
      <c r="QYB106" s="231"/>
      <c r="QYC106" s="235"/>
      <c r="QYD106" s="6"/>
      <c r="QYE106" s="6"/>
      <c r="QYF106" s="6"/>
      <c r="QYG106" s="246"/>
      <c r="QYH106" s="251"/>
      <c r="QYI106" s="257"/>
      <c r="QYJ106" s="235"/>
      <c r="QYK106" s="235"/>
      <c r="QYL106" s="235"/>
      <c r="QYM106" s="99"/>
      <c r="QYN106" s="235"/>
      <c r="QYO106" s="235"/>
      <c r="QYP106" s="235"/>
      <c r="QYQ106" s="226"/>
      <c r="QYR106" s="248"/>
      <c r="QYS106" s="253"/>
      <c r="QYT106" s="228"/>
      <c r="QYU106" s="229"/>
      <c r="QYV106" s="99"/>
      <c r="QYW106" s="254"/>
      <c r="QYX106" s="235"/>
      <c r="QYY106" s="231"/>
      <c r="QYZ106" s="231"/>
      <c r="QZA106" s="235"/>
      <c r="QZB106" s="6"/>
      <c r="QZC106" s="6"/>
      <c r="QZD106" s="6"/>
      <c r="QZE106" s="246"/>
      <c r="QZF106" s="251"/>
      <c r="QZG106" s="257"/>
      <c r="QZH106" s="235"/>
      <c r="QZI106" s="235"/>
      <c r="QZJ106" s="235"/>
      <c r="QZK106" s="99"/>
      <c r="QZL106" s="235"/>
      <c r="QZM106" s="235"/>
      <c r="QZN106" s="235"/>
      <c r="QZO106" s="226"/>
      <c r="QZP106" s="248"/>
      <c r="QZQ106" s="253"/>
      <c r="QZR106" s="228"/>
      <c r="QZS106" s="229"/>
      <c r="QZT106" s="99"/>
      <c r="QZU106" s="254"/>
      <c r="QZV106" s="235"/>
      <c r="QZW106" s="231"/>
      <c r="QZX106" s="231"/>
      <c r="QZY106" s="235"/>
      <c r="QZZ106" s="6"/>
      <c r="RAA106" s="6"/>
      <c r="RAB106" s="6"/>
      <c r="RAC106" s="246"/>
      <c r="RAD106" s="251"/>
      <c r="RAE106" s="257"/>
      <c r="RAF106" s="235"/>
      <c r="RAG106" s="235"/>
      <c r="RAH106" s="235"/>
      <c r="RAI106" s="99"/>
      <c r="RAJ106" s="235"/>
      <c r="RAK106" s="235"/>
      <c r="RAL106" s="235"/>
      <c r="RAM106" s="226"/>
      <c r="RAN106" s="248"/>
      <c r="RAO106" s="253"/>
      <c r="RAP106" s="228"/>
      <c r="RAQ106" s="229"/>
      <c r="RAR106" s="99"/>
      <c r="RAS106" s="254"/>
      <c r="RAT106" s="235"/>
      <c r="RAU106" s="231"/>
      <c r="RAV106" s="231"/>
      <c r="RAW106" s="235"/>
      <c r="RAX106" s="6"/>
      <c r="RAY106" s="6"/>
      <c r="RAZ106" s="6"/>
      <c r="RBA106" s="246"/>
      <c r="RBB106" s="251"/>
      <c r="RBC106" s="257"/>
      <c r="RBD106" s="235"/>
      <c r="RBE106" s="235"/>
      <c r="RBF106" s="235"/>
      <c r="RBG106" s="99"/>
      <c r="RBH106" s="235"/>
      <c r="RBI106" s="235"/>
      <c r="RBJ106" s="235"/>
      <c r="RBK106" s="226"/>
      <c r="RBL106" s="248"/>
      <c r="RBM106" s="253"/>
      <c r="RBN106" s="228"/>
      <c r="RBO106" s="229"/>
      <c r="RBP106" s="99"/>
      <c r="RBQ106" s="254"/>
      <c r="RBR106" s="235"/>
      <c r="RBS106" s="231"/>
      <c r="RBT106" s="231"/>
      <c r="RBU106" s="235"/>
      <c r="RBV106" s="6"/>
      <c r="RBW106" s="6"/>
      <c r="RBX106" s="6"/>
      <c r="RBY106" s="246"/>
      <c r="RBZ106" s="251"/>
      <c r="RCA106" s="257"/>
      <c r="RCB106" s="235"/>
      <c r="RCC106" s="235"/>
      <c r="RCD106" s="235"/>
      <c r="RCE106" s="99"/>
      <c r="RCF106" s="235"/>
      <c r="RCG106" s="235"/>
      <c r="RCH106" s="235"/>
      <c r="RCI106" s="226"/>
      <c r="RCJ106" s="248"/>
      <c r="RCK106" s="253"/>
      <c r="RCL106" s="228"/>
      <c r="RCM106" s="229"/>
      <c r="RCN106" s="99"/>
      <c r="RCO106" s="254"/>
      <c r="RCP106" s="235"/>
      <c r="RCQ106" s="231"/>
      <c r="RCR106" s="231"/>
      <c r="RCS106" s="235"/>
      <c r="RCT106" s="6"/>
      <c r="RCU106" s="6"/>
      <c r="RCV106" s="6"/>
      <c r="RCW106" s="246"/>
      <c r="RCX106" s="251"/>
      <c r="RCY106" s="257"/>
      <c r="RCZ106" s="235"/>
      <c r="RDA106" s="235"/>
      <c r="RDB106" s="235"/>
      <c r="RDC106" s="99"/>
      <c r="RDD106" s="235"/>
      <c r="RDE106" s="235"/>
      <c r="RDF106" s="235"/>
      <c r="RDG106" s="226"/>
      <c r="RDH106" s="248"/>
      <c r="RDI106" s="253"/>
      <c r="RDJ106" s="228"/>
      <c r="RDK106" s="229"/>
      <c r="RDL106" s="99"/>
      <c r="RDM106" s="254"/>
      <c r="RDN106" s="235"/>
      <c r="RDO106" s="231"/>
      <c r="RDP106" s="231"/>
      <c r="RDQ106" s="235"/>
      <c r="RDR106" s="6"/>
      <c r="RDS106" s="6"/>
      <c r="RDT106" s="6"/>
      <c r="RDU106" s="246"/>
      <c r="RDV106" s="251"/>
      <c r="RDW106" s="257"/>
      <c r="RDX106" s="235"/>
      <c r="RDY106" s="235"/>
      <c r="RDZ106" s="235"/>
      <c r="REA106" s="99"/>
      <c r="REB106" s="235"/>
      <c r="REC106" s="235"/>
      <c r="RED106" s="235"/>
      <c r="REE106" s="226"/>
      <c r="REF106" s="248"/>
      <c r="REG106" s="253"/>
      <c r="REH106" s="228"/>
      <c r="REI106" s="229"/>
      <c r="REJ106" s="99"/>
      <c r="REK106" s="254"/>
      <c r="REL106" s="235"/>
      <c r="REM106" s="231"/>
      <c r="REN106" s="231"/>
      <c r="REO106" s="235"/>
      <c r="REP106" s="6"/>
      <c r="REQ106" s="6"/>
      <c r="RER106" s="6"/>
      <c r="RES106" s="246"/>
      <c r="RET106" s="251"/>
      <c r="REU106" s="257"/>
      <c r="REV106" s="235"/>
      <c r="REW106" s="235"/>
      <c r="REX106" s="235"/>
      <c r="REY106" s="99"/>
      <c r="REZ106" s="235"/>
      <c r="RFA106" s="235"/>
      <c r="RFB106" s="235"/>
      <c r="RFC106" s="226"/>
      <c r="RFD106" s="248"/>
      <c r="RFE106" s="253"/>
      <c r="RFF106" s="228"/>
      <c r="RFG106" s="229"/>
      <c r="RFH106" s="99"/>
      <c r="RFI106" s="254"/>
      <c r="RFJ106" s="235"/>
      <c r="RFK106" s="231"/>
      <c r="RFL106" s="231"/>
      <c r="RFM106" s="235"/>
      <c r="RFN106" s="6"/>
      <c r="RFO106" s="6"/>
      <c r="RFP106" s="6"/>
      <c r="RFQ106" s="246"/>
      <c r="RFR106" s="251"/>
      <c r="RFS106" s="257"/>
      <c r="RFT106" s="235"/>
      <c r="RFU106" s="235"/>
      <c r="RFV106" s="235"/>
      <c r="RFW106" s="99"/>
      <c r="RFX106" s="235"/>
      <c r="RFY106" s="235"/>
      <c r="RFZ106" s="235"/>
      <c r="RGA106" s="226"/>
      <c r="RGB106" s="248"/>
      <c r="RGC106" s="253"/>
      <c r="RGD106" s="228"/>
      <c r="RGE106" s="229"/>
      <c r="RGF106" s="99"/>
      <c r="RGG106" s="254"/>
      <c r="RGH106" s="235"/>
      <c r="RGI106" s="231"/>
      <c r="RGJ106" s="231"/>
      <c r="RGK106" s="235"/>
      <c r="RGL106" s="6"/>
      <c r="RGM106" s="6"/>
      <c r="RGN106" s="6"/>
      <c r="RGO106" s="246"/>
      <c r="RGP106" s="251"/>
      <c r="RGQ106" s="257"/>
      <c r="RGR106" s="235"/>
      <c r="RGS106" s="235"/>
      <c r="RGT106" s="235"/>
      <c r="RGU106" s="99"/>
      <c r="RGV106" s="235"/>
      <c r="RGW106" s="235"/>
      <c r="RGX106" s="235"/>
      <c r="RGY106" s="226"/>
      <c r="RGZ106" s="248"/>
      <c r="RHA106" s="253"/>
      <c r="RHB106" s="228"/>
      <c r="RHC106" s="229"/>
      <c r="RHD106" s="99"/>
      <c r="RHE106" s="254"/>
      <c r="RHF106" s="235"/>
      <c r="RHG106" s="231"/>
      <c r="RHH106" s="231"/>
      <c r="RHI106" s="235"/>
      <c r="RHJ106" s="6"/>
      <c r="RHK106" s="6"/>
      <c r="RHL106" s="6"/>
      <c r="RHM106" s="246"/>
      <c r="RHN106" s="251"/>
      <c r="RHO106" s="257"/>
      <c r="RHP106" s="235"/>
      <c r="RHQ106" s="235"/>
      <c r="RHR106" s="235"/>
      <c r="RHS106" s="99"/>
      <c r="RHT106" s="235"/>
      <c r="RHU106" s="235"/>
      <c r="RHV106" s="235"/>
      <c r="RHW106" s="226"/>
      <c r="RHX106" s="248"/>
      <c r="RHY106" s="253"/>
      <c r="RHZ106" s="228"/>
      <c r="RIA106" s="229"/>
      <c r="RIB106" s="99"/>
      <c r="RIC106" s="254"/>
      <c r="RID106" s="235"/>
      <c r="RIE106" s="231"/>
      <c r="RIF106" s="231"/>
      <c r="RIG106" s="235"/>
      <c r="RIH106" s="6"/>
      <c r="RII106" s="6"/>
      <c r="RIJ106" s="6"/>
      <c r="RIK106" s="246"/>
      <c r="RIL106" s="251"/>
      <c r="RIM106" s="257"/>
      <c r="RIN106" s="235"/>
      <c r="RIO106" s="235"/>
      <c r="RIP106" s="235"/>
      <c r="RIQ106" s="99"/>
      <c r="RIR106" s="235"/>
      <c r="RIS106" s="235"/>
      <c r="RIT106" s="235"/>
      <c r="RIU106" s="226"/>
      <c r="RIV106" s="248"/>
      <c r="RIW106" s="253"/>
      <c r="RIX106" s="228"/>
      <c r="RIY106" s="229"/>
      <c r="RIZ106" s="99"/>
      <c r="RJA106" s="254"/>
      <c r="RJB106" s="235"/>
      <c r="RJC106" s="231"/>
      <c r="RJD106" s="231"/>
      <c r="RJE106" s="235"/>
      <c r="RJF106" s="6"/>
      <c r="RJG106" s="6"/>
      <c r="RJH106" s="6"/>
      <c r="RJI106" s="246"/>
      <c r="RJJ106" s="251"/>
      <c r="RJK106" s="257"/>
      <c r="RJL106" s="235"/>
      <c r="RJM106" s="235"/>
      <c r="RJN106" s="235"/>
      <c r="RJO106" s="99"/>
      <c r="RJP106" s="235"/>
      <c r="RJQ106" s="235"/>
      <c r="RJR106" s="235"/>
      <c r="RJS106" s="226"/>
      <c r="RJT106" s="248"/>
      <c r="RJU106" s="253"/>
      <c r="RJV106" s="228"/>
      <c r="RJW106" s="229"/>
      <c r="RJX106" s="99"/>
      <c r="RJY106" s="254"/>
      <c r="RJZ106" s="235"/>
      <c r="RKA106" s="231"/>
      <c r="RKB106" s="231"/>
      <c r="RKC106" s="235"/>
      <c r="RKD106" s="6"/>
      <c r="RKE106" s="6"/>
      <c r="RKF106" s="6"/>
      <c r="RKG106" s="246"/>
      <c r="RKH106" s="251"/>
      <c r="RKI106" s="257"/>
      <c r="RKJ106" s="235"/>
      <c r="RKK106" s="235"/>
      <c r="RKL106" s="235"/>
      <c r="RKM106" s="99"/>
      <c r="RKN106" s="235"/>
      <c r="RKO106" s="235"/>
      <c r="RKP106" s="235"/>
      <c r="RKQ106" s="226"/>
      <c r="RKR106" s="248"/>
      <c r="RKS106" s="253"/>
      <c r="RKT106" s="228"/>
      <c r="RKU106" s="229"/>
      <c r="RKV106" s="99"/>
      <c r="RKW106" s="254"/>
      <c r="RKX106" s="235"/>
      <c r="RKY106" s="231"/>
      <c r="RKZ106" s="231"/>
      <c r="RLA106" s="235"/>
      <c r="RLB106" s="6"/>
      <c r="RLC106" s="6"/>
      <c r="RLD106" s="6"/>
      <c r="RLE106" s="246"/>
      <c r="RLF106" s="251"/>
      <c r="RLG106" s="257"/>
      <c r="RLH106" s="235"/>
      <c r="RLI106" s="235"/>
      <c r="RLJ106" s="235"/>
      <c r="RLK106" s="99"/>
      <c r="RLL106" s="235"/>
      <c r="RLM106" s="235"/>
      <c r="RLN106" s="235"/>
      <c r="RLO106" s="226"/>
      <c r="RLP106" s="248"/>
      <c r="RLQ106" s="253"/>
      <c r="RLR106" s="228"/>
      <c r="RLS106" s="229"/>
      <c r="RLT106" s="99"/>
      <c r="RLU106" s="254"/>
      <c r="RLV106" s="235"/>
      <c r="RLW106" s="231"/>
      <c r="RLX106" s="231"/>
      <c r="RLY106" s="235"/>
      <c r="RLZ106" s="6"/>
      <c r="RMA106" s="6"/>
      <c r="RMB106" s="6"/>
      <c r="RMC106" s="246"/>
      <c r="RMD106" s="251"/>
      <c r="RME106" s="257"/>
      <c r="RMF106" s="235"/>
      <c r="RMG106" s="235"/>
      <c r="RMH106" s="235"/>
      <c r="RMI106" s="99"/>
      <c r="RMJ106" s="235"/>
      <c r="RMK106" s="235"/>
      <c r="RML106" s="235"/>
      <c r="RMM106" s="226"/>
      <c r="RMN106" s="248"/>
      <c r="RMO106" s="253"/>
      <c r="RMP106" s="228"/>
      <c r="RMQ106" s="229"/>
      <c r="RMR106" s="99"/>
      <c r="RMS106" s="254"/>
      <c r="RMT106" s="235"/>
      <c r="RMU106" s="231"/>
      <c r="RMV106" s="231"/>
      <c r="RMW106" s="235"/>
      <c r="RMX106" s="6"/>
      <c r="RMY106" s="6"/>
      <c r="RMZ106" s="6"/>
      <c r="RNA106" s="246"/>
      <c r="RNB106" s="251"/>
      <c r="RNC106" s="257"/>
      <c r="RND106" s="235"/>
      <c r="RNE106" s="235"/>
      <c r="RNF106" s="235"/>
      <c r="RNG106" s="99"/>
      <c r="RNH106" s="235"/>
      <c r="RNI106" s="235"/>
      <c r="RNJ106" s="235"/>
      <c r="RNK106" s="226"/>
      <c r="RNL106" s="248"/>
      <c r="RNM106" s="253"/>
      <c r="RNN106" s="228"/>
      <c r="RNO106" s="229"/>
      <c r="RNP106" s="99"/>
      <c r="RNQ106" s="254"/>
      <c r="RNR106" s="235"/>
      <c r="RNS106" s="231"/>
      <c r="RNT106" s="231"/>
      <c r="RNU106" s="235"/>
      <c r="RNV106" s="6"/>
      <c r="RNW106" s="6"/>
      <c r="RNX106" s="6"/>
      <c r="RNY106" s="246"/>
      <c r="RNZ106" s="251"/>
      <c r="ROA106" s="257"/>
      <c r="ROB106" s="235"/>
      <c r="ROC106" s="235"/>
      <c r="ROD106" s="235"/>
      <c r="ROE106" s="99"/>
      <c r="ROF106" s="235"/>
      <c r="ROG106" s="235"/>
      <c r="ROH106" s="235"/>
      <c r="ROI106" s="226"/>
      <c r="ROJ106" s="248"/>
      <c r="ROK106" s="253"/>
      <c r="ROL106" s="228"/>
      <c r="ROM106" s="229"/>
      <c r="RON106" s="99"/>
      <c r="ROO106" s="254"/>
      <c r="ROP106" s="235"/>
      <c r="ROQ106" s="231"/>
      <c r="ROR106" s="231"/>
      <c r="ROS106" s="235"/>
      <c r="ROT106" s="6"/>
      <c r="ROU106" s="6"/>
      <c r="ROV106" s="6"/>
      <c r="ROW106" s="246"/>
      <c r="ROX106" s="251"/>
      <c r="ROY106" s="257"/>
      <c r="ROZ106" s="235"/>
      <c r="RPA106" s="235"/>
      <c r="RPB106" s="235"/>
      <c r="RPC106" s="99"/>
      <c r="RPD106" s="235"/>
      <c r="RPE106" s="235"/>
      <c r="RPF106" s="235"/>
      <c r="RPG106" s="226"/>
      <c r="RPH106" s="248"/>
      <c r="RPI106" s="253"/>
      <c r="RPJ106" s="228"/>
      <c r="RPK106" s="229"/>
      <c r="RPL106" s="99"/>
      <c r="RPM106" s="254"/>
      <c r="RPN106" s="235"/>
      <c r="RPO106" s="231"/>
      <c r="RPP106" s="231"/>
      <c r="RPQ106" s="235"/>
      <c r="RPR106" s="6"/>
      <c r="RPS106" s="6"/>
      <c r="RPT106" s="6"/>
      <c r="RPU106" s="246"/>
      <c r="RPV106" s="251"/>
      <c r="RPW106" s="257"/>
      <c r="RPX106" s="235"/>
      <c r="RPY106" s="235"/>
      <c r="RPZ106" s="235"/>
      <c r="RQA106" s="99"/>
      <c r="RQB106" s="235"/>
      <c r="RQC106" s="235"/>
      <c r="RQD106" s="235"/>
      <c r="RQE106" s="226"/>
      <c r="RQF106" s="248"/>
      <c r="RQG106" s="253"/>
      <c r="RQH106" s="228"/>
      <c r="RQI106" s="229"/>
      <c r="RQJ106" s="99"/>
      <c r="RQK106" s="254"/>
      <c r="RQL106" s="235"/>
      <c r="RQM106" s="231"/>
      <c r="RQN106" s="231"/>
      <c r="RQO106" s="235"/>
      <c r="RQP106" s="6"/>
      <c r="RQQ106" s="6"/>
      <c r="RQR106" s="6"/>
      <c r="RQS106" s="246"/>
      <c r="RQT106" s="251"/>
      <c r="RQU106" s="257"/>
      <c r="RQV106" s="235"/>
      <c r="RQW106" s="235"/>
      <c r="RQX106" s="235"/>
      <c r="RQY106" s="99"/>
      <c r="RQZ106" s="235"/>
      <c r="RRA106" s="235"/>
      <c r="RRB106" s="235"/>
      <c r="RRC106" s="226"/>
      <c r="RRD106" s="248"/>
      <c r="RRE106" s="253"/>
      <c r="RRF106" s="228"/>
      <c r="RRG106" s="229"/>
      <c r="RRH106" s="99"/>
      <c r="RRI106" s="254"/>
      <c r="RRJ106" s="235"/>
      <c r="RRK106" s="231"/>
      <c r="RRL106" s="231"/>
      <c r="RRM106" s="235"/>
      <c r="RRN106" s="6"/>
      <c r="RRO106" s="6"/>
      <c r="RRP106" s="6"/>
      <c r="RRQ106" s="246"/>
      <c r="RRR106" s="251"/>
      <c r="RRS106" s="257"/>
      <c r="RRT106" s="235"/>
      <c r="RRU106" s="235"/>
      <c r="RRV106" s="235"/>
      <c r="RRW106" s="99"/>
      <c r="RRX106" s="235"/>
      <c r="RRY106" s="235"/>
      <c r="RRZ106" s="235"/>
      <c r="RSA106" s="226"/>
      <c r="RSB106" s="248"/>
      <c r="RSC106" s="253"/>
      <c r="RSD106" s="228"/>
      <c r="RSE106" s="229"/>
      <c r="RSF106" s="99"/>
      <c r="RSG106" s="254"/>
      <c r="RSH106" s="235"/>
      <c r="RSI106" s="231"/>
      <c r="RSJ106" s="231"/>
      <c r="RSK106" s="235"/>
      <c r="RSL106" s="6"/>
      <c r="RSM106" s="6"/>
      <c r="RSN106" s="6"/>
      <c r="RSO106" s="246"/>
      <c r="RSP106" s="251"/>
      <c r="RSQ106" s="257"/>
      <c r="RSR106" s="235"/>
      <c r="RSS106" s="235"/>
      <c r="RST106" s="235"/>
      <c r="RSU106" s="99"/>
      <c r="RSV106" s="235"/>
      <c r="RSW106" s="235"/>
      <c r="RSX106" s="235"/>
      <c r="RSY106" s="226"/>
      <c r="RSZ106" s="248"/>
      <c r="RTA106" s="253"/>
      <c r="RTB106" s="228"/>
      <c r="RTC106" s="229"/>
      <c r="RTD106" s="99"/>
      <c r="RTE106" s="254"/>
      <c r="RTF106" s="235"/>
      <c r="RTG106" s="231"/>
      <c r="RTH106" s="231"/>
      <c r="RTI106" s="235"/>
      <c r="RTJ106" s="6"/>
      <c r="RTK106" s="6"/>
      <c r="RTL106" s="6"/>
      <c r="RTM106" s="246"/>
      <c r="RTN106" s="251"/>
      <c r="RTO106" s="257"/>
      <c r="RTP106" s="235"/>
      <c r="RTQ106" s="235"/>
      <c r="RTR106" s="235"/>
      <c r="RTS106" s="99"/>
      <c r="RTT106" s="235"/>
      <c r="RTU106" s="235"/>
      <c r="RTV106" s="235"/>
      <c r="RTW106" s="226"/>
      <c r="RTX106" s="248"/>
      <c r="RTY106" s="253"/>
      <c r="RTZ106" s="228"/>
      <c r="RUA106" s="229"/>
      <c r="RUB106" s="99"/>
      <c r="RUC106" s="254"/>
      <c r="RUD106" s="235"/>
      <c r="RUE106" s="231"/>
      <c r="RUF106" s="231"/>
      <c r="RUG106" s="235"/>
      <c r="RUH106" s="6"/>
      <c r="RUI106" s="6"/>
      <c r="RUJ106" s="6"/>
      <c r="RUK106" s="246"/>
      <c r="RUL106" s="251"/>
      <c r="RUM106" s="257"/>
      <c r="RUN106" s="235"/>
      <c r="RUO106" s="235"/>
      <c r="RUP106" s="235"/>
      <c r="RUQ106" s="99"/>
      <c r="RUR106" s="235"/>
      <c r="RUS106" s="235"/>
      <c r="RUT106" s="235"/>
      <c r="RUU106" s="226"/>
      <c r="RUV106" s="248"/>
      <c r="RUW106" s="253"/>
      <c r="RUX106" s="228"/>
      <c r="RUY106" s="229"/>
      <c r="RUZ106" s="99"/>
      <c r="RVA106" s="254"/>
      <c r="RVB106" s="235"/>
      <c r="RVC106" s="231"/>
      <c r="RVD106" s="231"/>
      <c r="RVE106" s="235"/>
      <c r="RVF106" s="6"/>
      <c r="RVG106" s="6"/>
      <c r="RVH106" s="6"/>
      <c r="RVI106" s="246"/>
      <c r="RVJ106" s="251"/>
      <c r="RVK106" s="257"/>
      <c r="RVL106" s="235"/>
      <c r="RVM106" s="235"/>
      <c r="RVN106" s="235"/>
      <c r="RVO106" s="99"/>
      <c r="RVP106" s="235"/>
      <c r="RVQ106" s="235"/>
      <c r="RVR106" s="235"/>
      <c r="RVS106" s="226"/>
      <c r="RVT106" s="248"/>
      <c r="RVU106" s="253"/>
      <c r="RVV106" s="228"/>
      <c r="RVW106" s="229"/>
      <c r="RVX106" s="99"/>
      <c r="RVY106" s="254"/>
      <c r="RVZ106" s="235"/>
      <c r="RWA106" s="231"/>
      <c r="RWB106" s="231"/>
      <c r="RWC106" s="235"/>
      <c r="RWD106" s="6"/>
      <c r="RWE106" s="6"/>
      <c r="RWF106" s="6"/>
      <c r="RWG106" s="246"/>
      <c r="RWH106" s="251"/>
      <c r="RWI106" s="257"/>
      <c r="RWJ106" s="235"/>
      <c r="RWK106" s="235"/>
      <c r="RWL106" s="235"/>
      <c r="RWM106" s="99"/>
      <c r="RWN106" s="235"/>
      <c r="RWO106" s="235"/>
      <c r="RWP106" s="235"/>
      <c r="RWQ106" s="226"/>
      <c r="RWR106" s="248"/>
      <c r="RWS106" s="253"/>
      <c r="RWT106" s="228"/>
      <c r="RWU106" s="229"/>
      <c r="RWV106" s="99"/>
      <c r="RWW106" s="254"/>
      <c r="RWX106" s="235"/>
      <c r="RWY106" s="231"/>
      <c r="RWZ106" s="231"/>
      <c r="RXA106" s="235"/>
      <c r="RXB106" s="6"/>
      <c r="RXC106" s="6"/>
      <c r="RXD106" s="6"/>
      <c r="RXE106" s="246"/>
      <c r="RXF106" s="251"/>
      <c r="RXG106" s="257"/>
      <c r="RXH106" s="235"/>
      <c r="RXI106" s="235"/>
      <c r="RXJ106" s="235"/>
      <c r="RXK106" s="99"/>
      <c r="RXL106" s="235"/>
      <c r="RXM106" s="235"/>
      <c r="RXN106" s="235"/>
      <c r="RXO106" s="226"/>
      <c r="RXP106" s="248"/>
      <c r="RXQ106" s="253"/>
      <c r="RXR106" s="228"/>
      <c r="RXS106" s="229"/>
      <c r="RXT106" s="99"/>
      <c r="RXU106" s="254"/>
      <c r="RXV106" s="235"/>
      <c r="RXW106" s="231"/>
      <c r="RXX106" s="231"/>
      <c r="RXY106" s="235"/>
      <c r="RXZ106" s="6"/>
      <c r="RYA106" s="6"/>
      <c r="RYB106" s="6"/>
      <c r="RYC106" s="246"/>
      <c r="RYD106" s="251"/>
      <c r="RYE106" s="257"/>
      <c r="RYF106" s="235"/>
      <c r="RYG106" s="235"/>
      <c r="RYH106" s="235"/>
      <c r="RYI106" s="99"/>
      <c r="RYJ106" s="235"/>
      <c r="RYK106" s="235"/>
      <c r="RYL106" s="235"/>
      <c r="RYM106" s="226"/>
      <c r="RYN106" s="248"/>
      <c r="RYO106" s="253"/>
      <c r="RYP106" s="228"/>
      <c r="RYQ106" s="229"/>
      <c r="RYR106" s="99"/>
      <c r="RYS106" s="254"/>
      <c r="RYT106" s="235"/>
      <c r="RYU106" s="231"/>
      <c r="RYV106" s="231"/>
      <c r="RYW106" s="235"/>
      <c r="RYX106" s="6"/>
      <c r="RYY106" s="6"/>
      <c r="RYZ106" s="6"/>
      <c r="RZA106" s="246"/>
      <c r="RZB106" s="251"/>
      <c r="RZC106" s="257"/>
      <c r="RZD106" s="235"/>
      <c r="RZE106" s="235"/>
      <c r="RZF106" s="235"/>
      <c r="RZG106" s="99"/>
      <c r="RZH106" s="235"/>
      <c r="RZI106" s="235"/>
      <c r="RZJ106" s="235"/>
      <c r="RZK106" s="226"/>
      <c r="RZL106" s="248"/>
      <c r="RZM106" s="253"/>
      <c r="RZN106" s="228"/>
      <c r="RZO106" s="229"/>
      <c r="RZP106" s="99"/>
      <c r="RZQ106" s="254"/>
      <c r="RZR106" s="235"/>
      <c r="RZS106" s="231"/>
      <c r="RZT106" s="231"/>
      <c r="RZU106" s="235"/>
      <c r="RZV106" s="6"/>
      <c r="RZW106" s="6"/>
      <c r="RZX106" s="6"/>
      <c r="RZY106" s="246"/>
      <c r="RZZ106" s="251"/>
      <c r="SAA106" s="257"/>
      <c r="SAB106" s="235"/>
      <c r="SAC106" s="235"/>
      <c r="SAD106" s="235"/>
      <c r="SAE106" s="99"/>
      <c r="SAF106" s="235"/>
      <c r="SAG106" s="235"/>
      <c r="SAH106" s="235"/>
      <c r="SAI106" s="226"/>
      <c r="SAJ106" s="248"/>
      <c r="SAK106" s="253"/>
      <c r="SAL106" s="228"/>
      <c r="SAM106" s="229"/>
      <c r="SAN106" s="99"/>
      <c r="SAO106" s="254"/>
      <c r="SAP106" s="235"/>
      <c r="SAQ106" s="231"/>
      <c r="SAR106" s="231"/>
      <c r="SAS106" s="235"/>
      <c r="SAT106" s="6"/>
      <c r="SAU106" s="6"/>
      <c r="SAV106" s="6"/>
      <c r="SAW106" s="246"/>
      <c r="SAX106" s="251"/>
      <c r="SAY106" s="257"/>
      <c r="SAZ106" s="235"/>
      <c r="SBA106" s="235"/>
      <c r="SBB106" s="235"/>
      <c r="SBC106" s="99"/>
      <c r="SBD106" s="235"/>
      <c r="SBE106" s="235"/>
      <c r="SBF106" s="235"/>
      <c r="SBG106" s="226"/>
      <c r="SBH106" s="248"/>
      <c r="SBI106" s="253"/>
      <c r="SBJ106" s="228"/>
      <c r="SBK106" s="229"/>
      <c r="SBL106" s="99"/>
      <c r="SBM106" s="254"/>
      <c r="SBN106" s="235"/>
      <c r="SBO106" s="231"/>
      <c r="SBP106" s="231"/>
      <c r="SBQ106" s="235"/>
      <c r="SBR106" s="6"/>
      <c r="SBS106" s="6"/>
      <c r="SBT106" s="6"/>
      <c r="SBU106" s="246"/>
      <c r="SBV106" s="251"/>
      <c r="SBW106" s="257"/>
      <c r="SBX106" s="235"/>
      <c r="SBY106" s="235"/>
      <c r="SBZ106" s="235"/>
      <c r="SCA106" s="99"/>
      <c r="SCB106" s="235"/>
      <c r="SCC106" s="235"/>
      <c r="SCD106" s="235"/>
      <c r="SCE106" s="226"/>
      <c r="SCF106" s="248"/>
      <c r="SCG106" s="253"/>
      <c r="SCH106" s="228"/>
      <c r="SCI106" s="229"/>
      <c r="SCJ106" s="99"/>
      <c r="SCK106" s="254"/>
      <c r="SCL106" s="235"/>
      <c r="SCM106" s="231"/>
      <c r="SCN106" s="231"/>
      <c r="SCO106" s="235"/>
      <c r="SCP106" s="6"/>
      <c r="SCQ106" s="6"/>
      <c r="SCR106" s="6"/>
      <c r="SCS106" s="246"/>
      <c r="SCT106" s="251"/>
      <c r="SCU106" s="257"/>
      <c r="SCV106" s="235"/>
      <c r="SCW106" s="235"/>
      <c r="SCX106" s="235"/>
      <c r="SCY106" s="99"/>
      <c r="SCZ106" s="235"/>
      <c r="SDA106" s="235"/>
      <c r="SDB106" s="235"/>
      <c r="SDC106" s="226"/>
      <c r="SDD106" s="248"/>
      <c r="SDE106" s="253"/>
      <c r="SDF106" s="228"/>
      <c r="SDG106" s="229"/>
      <c r="SDH106" s="99"/>
      <c r="SDI106" s="254"/>
      <c r="SDJ106" s="235"/>
      <c r="SDK106" s="231"/>
      <c r="SDL106" s="231"/>
      <c r="SDM106" s="235"/>
      <c r="SDN106" s="6"/>
      <c r="SDO106" s="6"/>
      <c r="SDP106" s="6"/>
      <c r="SDQ106" s="246"/>
      <c r="SDR106" s="251"/>
      <c r="SDS106" s="257"/>
      <c r="SDT106" s="235"/>
      <c r="SDU106" s="235"/>
      <c r="SDV106" s="235"/>
      <c r="SDW106" s="99"/>
      <c r="SDX106" s="235"/>
      <c r="SDY106" s="235"/>
      <c r="SDZ106" s="235"/>
      <c r="SEA106" s="226"/>
      <c r="SEB106" s="248"/>
      <c r="SEC106" s="253"/>
      <c r="SED106" s="228"/>
      <c r="SEE106" s="229"/>
      <c r="SEF106" s="99"/>
      <c r="SEG106" s="254"/>
      <c r="SEH106" s="235"/>
      <c r="SEI106" s="231"/>
      <c r="SEJ106" s="231"/>
      <c r="SEK106" s="235"/>
      <c r="SEL106" s="6"/>
      <c r="SEM106" s="6"/>
      <c r="SEN106" s="6"/>
      <c r="SEO106" s="246"/>
      <c r="SEP106" s="251"/>
      <c r="SEQ106" s="257"/>
      <c r="SER106" s="235"/>
      <c r="SES106" s="235"/>
      <c r="SET106" s="235"/>
      <c r="SEU106" s="99"/>
      <c r="SEV106" s="235"/>
      <c r="SEW106" s="235"/>
      <c r="SEX106" s="235"/>
      <c r="SEY106" s="226"/>
      <c r="SEZ106" s="248"/>
      <c r="SFA106" s="253"/>
      <c r="SFB106" s="228"/>
      <c r="SFC106" s="229"/>
      <c r="SFD106" s="99"/>
      <c r="SFE106" s="254"/>
      <c r="SFF106" s="235"/>
      <c r="SFG106" s="231"/>
      <c r="SFH106" s="231"/>
      <c r="SFI106" s="235"/>
      <c r="SFJ106" s="6"/>
      <c r="SFK106" s="6"/>
      <c r="SFL106" s="6"/>
      <c r="SFM106" s="246"/>
      <c r="SFN106" s="251"/>
      <c r="SFO106" s="257"/>
      <c r="SFP106" s="235"/>
      <c r="SFQ106" s="235"/>
      <c r="SFR106" s="235"/>
      <c r="SFS106" s="99"/>
      <c r="SFT106" s="235"/>
      <c r="SFU106" s="235"/>
      <c r="SFV106" s="235"/>
      <c r="SFW106" s="226"/>
      <c r="SFX106" s="248"/>
      <c r="SFY106" s="253"/>
      <c r="SFZ106" s="228"/>
      <c r="SGA106" s="229"/>
      <c r="SGB106" s="99"/>
      <c r="SGC106" s="254"/>
      <c r="SGD106" s="235"/>
      <c r="SGE106" s="231"/>
      <c r="SGF106" s="231"/>
      <c r="SGG106" s="235"/>
      <c r="SGH106" s="6"/>
      <c r="SGI106" s="6"/>
      <c r="SGJ106" s="6"/>
      <c r="SGK106" s="246"/>
      <c r="SGL106" s="251"/>
      <c r="SGM106" s="257"/>
      <c r="SGN106" s="235"/>
      <c r="SGO106" s="235"/>
      <c r="SGP106" s="235"/>
      <c r="SGQ106" s="99"/>
      <c r="SGR106" s="235"/>
      <c r="SGS106" s="235"/>
      <c r="SGT106" s="235"/>
      <c r="SGU106" s="226"/>
      <c r="SGV106" s="248"/>
      <c r="SGW106" s="253"/>
      <c r="SGX106" s="228"/>
      <c r="SGY106" s="229"/>
      <c r="SGZ106" s="99"/>
      <c r="SHA106" s="254"/>
      <c r="SHB106" s="235"/>
      <c r="SHC106" s="231"/>
      <c r="SHD106" s="231"/>
      <c r="SHE106" s="235"/>
      <c r="SHF106" s="6"/>
      <c r="SHG106" s="6"/>
      <c r="SHH106" s="6"/>
      <c r="SHI106" s="246"/>
      <c r="SHJ106" s="251"/>
      <c r="SHK106" s="257"/>
      <c r="SHL106" s="235"/>
      <c r="SHM106" s="235"/>
      <c r="SHN106" s="235"/>
      <c r="SHO106" s="99"/>
      <c r="SHP106" s="235"/>
      <c r="SHQ106" s="235"/>
      <c r="SHR106" s="235"/>
      <c r="SHS106" s="226"/>
      <c r="SHT106" s="248"/>
      <c r="SHU106" s="253"/>
      <c r="SHV106" s="228"/>
      <c r="SHW106" s="229"/>
      <c r="SHX106" s="99"/>
      <c r="SHY106" s="254"/>
      <c r="SHZ106" s="235"/>
      <c r="SIA106" s="231"/>
      <c r="SIB106" s="231"/>
      <c r="SIC106" s="235"/>
      <c r="SID106" s="6"/>
      <c r="SIE106" s="6"/>
      <c r="SIF106" s="6"/>
      <c r="SIG106" s="246"/>
      <c r="SIH106" s="251"/>
      <c r="SII106" s="257"/>
      <c r="SIJ106" s="235"/>
      <c r="SIK106" s="235"/>
      <c r="SIL106" s="235"/>
      <c r="SIM106" s="99"/>
      <c r="SIN106" s="235"/>
      <c r="SIO106" s="235"/>
      <c r="SIP106" s="235"/>
      <c r="SIQ106" s="226"/>
      <c r="SIR106" s="248"/>
      <c r="SIS106" s="253"/>
      <c r="SIT106" s="228"/>
      <c r="SIU106" s="229"/>
      <c r="SIV106" s="99"/>
      <c r="SIW106" s="254"/>
      <c r="SIX106" s="235"/>
      <c r="SIY106" s="231"/>
      <c r="SIZ106" s="231"/>
      <c r="SJA106" s="235"/>
      <c r="SJB106" s="6"/>
      <c r="SJC106" s="6"/>
      <c r="SJD106" s="6"/>
      <c r="SJE106" s="246"/>
      <c r="SJF106" s="251"/>
      <c r="SJG106" s="257"/>
      <c r="SJH106" s="235"/>
      <c r="SJI106" s="235"/>
      <c r="SJJ106" s="235"/>
      <c r="SJK106" s="99"/>
      <c r="SJL106" s="235"/>
      <c r="SJM106" s="235"/>
      <c r="SJN106" s="235"/>
      <c r="SJO106" s="226"/>
      <c r="SJP106" s="248"/>
      <c r="SJQ106" s="253"/>
      <c r="SJR106" s="228"/>
      <c r="SJS106" s="229"/>
      <c r="SJT106" s="99"/>
      <c r="SJU106" s="254"/>
      <c r="SJV106" s="235"/>
      <c r="SJW106" s="231"/>
      <c r="SJX106" s="231"/>
      <c r="SJY106" s="235"/>
      <c r="SJZ106" s="6"/>
      <c r="SKA106" s="6"/>
      <c r="SKB106" s="6"/>
      <c r="SKC106" s="246"/>
      <c r="SKD106" s="251"/>
      <c r="SKE106" s="257"/>
      <c r="SKF106" s="235"/>
      <c r="SKG106" s="235"/>
      <c r="SKH106" s="235"/>
      <c r="SKI106" s="99"/>
      <c r="SKJ106" s="235"/>
      <c r="SKK106" s="235"/>
      <c r="SKL106" s="235"/>
      <c r="SKM106" s="226"/>
      <c r="SKN106" s="248"/>
      <c r="SKO106" s="253"/>
      <c r="SKP106" s="228"/>
      <c r="SKQ106" s="229"/>
      <c r="SKR106" s="99"/>
      <c r="SKS106" s="254"/>
      <c r="SKT106" s="235"/>
      <c r="SKU106" s="231"/>
      <c r="SKV106" s="231"/>
      <c r="SKW106" s="235"/>
      <c r="SKX106" s="6"/>
      <c r="SKY106" s="6"/>
      <c r="SKZ106" s="6"/>
      <c r="SLA106" s="246"/>
      <c r="SLB106" s="251"/>
      <c r="SLC106" s="257"/>
      <c r="SLD106" s="235"/>
      <c r="SLE106" s="235"/>
      <c r="SLF106" s="235"/>
      <c r="SLG106" s="99"/>
      <c r="SLH106" s="235"/>
      <c r="SLI106" s="235"/>
      <c r="SLJ106" s="235"/>
      <c r="SLK106" s="226"/>
      <c r="SLL106" s="248"/>
      <c r="SLM106" s="253"/>
      <c r="SLN106" s="228"/>
      <c r="SLO106" s="229"/>
      <c r="SLP106" s="99"/>
      <c r="SLQ106" s="254"/>
      <c r="SLR106" s="235"/>
      <c r="SLS106" s="231"/>
      <c r="SLT106" s="231"/>
      <c r="SLU106" s="235"/>
      <c r="SLV106" s="6"/>
      <c r="SLW106" s="6"/>
      <c r="SLX106" s="6"/>
      <c r="SLY106" s="246"/>
      <c r="SLZ106" s="251"/>
      <c r="SMA106" s="257"/>
      <c r="SMB106" s="235"/>
      <c r="SMC106" s="235"/>
      <c r="SMD106" s="235"/>
      <c r="SME106" s="99"/>
      <c r="SMF106" s="235"/>
      <c r="SMG106" s="235"/>
      <c r="SMH106" s="235"/>
      <c r="SMI106" s="226"/>
      <c r="SMJ106" s="248"/>
      <c r="SMK106" s="253"/>
      <c r="SML106" s="228"/>
      <c r="SMM106" s="229"/>
      <c r="SMN106" s="99"/>
      <c r="SMO106" s="254"/>
      <c r="SMP106" s="235"/>
      <c r="SMQ106" s="231"/>
      <c r="SMR106" s="231"/>
      <c r="SMS106" s="235"/>
      <c r="SMT106" s="6"/>
      <c r="SMU106" s="6"/>
      <c r="SMV106" s="6"/>
      <c r="SMW106" s="246"/>
      <c r="SMX106" s="251"/>
      <c r="SMY106" s="257"/>
      <c r="SMZ106" s="235"/>
      <c r="SNA106" s="235"/>
      <c r="SNB106" s="235"/>
      <c r="SNC106" s="99"/>
      <c r="SND106" s="235"/>
      <c r="SNE106" s="235"/>
      <c r="SNF106" s="235"/>
      <c r="SNG106" s="226"/>
      <c r="SNH106" s="248"/>
      <c r="SNI106" s="253"/>
      <c r="SNJ106" s="228"/>
      <c r="SNK106" s="229"/>
      <c r="SNL106" s="99"/>
      <c r="SNM106" s="254"/>
      <c r="SNN106" s="235"/>
      <c r="SNO106" s="231"/>
      <c r="SNP106" s="231"/>
      <c r="SNQ106" s="235"/>
      <c r="SNR106" s="6"/>
      <c r="SNS106" s="6"/>
      <c r="SNT106" s="6"/>
      <c r="SNU106" s="246"/>
      <c r="SNV106" s="251"/>
      <c r="SNW106" s="257"/>
      <c r="SNX106" s="235"/>
      <c r="SNY106" s="235"/>
      <c r="SNZ106" s="235"/>
      <c r="SOA106" s="99"/>
      <c r="SOB106" s="235"/>
      <c r="SOC106" s="235"/>
      <c r="SOD106" s="235"/>
      <c r="SOE106" s="226"/>
      <c r="SOF106" s="248"/>
      <c r="SOG106" s="253"/>
      <c r="SOH106" s="228"/>
      <c r="SOI106" s="229"/>
      <c r="SOJ106" s="99"/>
      <c r="SOK106" s="254"/>
      <c r="SOL106" s="235"/>
      <c r="SOM106" s="231"/>
      <c r="SON106" s="231"/>
      <c r="SOO106" s="235"/>
      <c r="SOP106" s="6"/>
      <c r="SOQ106" s="6"/>
      <c r="SOR106" s="6"/>
      <c r="SOS106" s="246"/>
      <c r="SOT106" s="251"/>
      <c r="SOU106" s="257"/>
      <c r="SOV106" s="235"/>
      <c r="SOW106" s="235"/>
      <c r="SOX106" s="235"/>
      <c r="SOY106" s="99"/>
      <c r="SOZ106" s="235"/>
      <c r="SPA106" s="235"/>
      <c r="SPB106" s="235"/>
      <c r="SPC106" s="226"/>
      <c r="SPD106" s="248"/>
      <c r="SPE106" s="253"/>
      <c r="SPF106" s="228"/>
      <c r="SPG106" s="229"/>
      <c r="SPH106" s="99"/>
      <c r="SPI106" s="254"/>
      <c r="SPJ106" s="235"/>
      <c r="SPK106" s="231"/>
      <c r="SPL106" s="231"/>
      <c r="SPM106" s="235"/>
      <c r="SPN106" s="6"/>
      <c r="SPO106" s="6"/>
      <c r="SPP106" s="6"/>
      <c r="SPQ106" s="246"/>
      <c r="SPR106" s="251"/>
      <c r="SPS106" s="257"/>
      <c r="SPT106" s="235"/>
      <c r="SPU106" s="235"/>
      <c r="SPV106" s="235"/>
      <c r="SPW106" s="99"/>
      <c r="SPX106" s="235"/>
      <c r="SPY106" s="235"/>
      <c r="SPZ106" s="235"/>
      <c r="SQA106" s="226"/>
      <c r="SQB106" s="248"/>
      <c r="SQC106" s="253"/>
      <c r="SQD106" s="228"/>
      <c r="SQE106" s="229"/>
      <c r="SQF106" s="99"/>
      <c r="SQG106" s="254"/>
      <c r="SQH106" s="235"/>
      <c r="SQI106" s="231"/>
      <c r="SQJ106" s="231"/>
      <c r="SQK106" s="235"/>
      <c r="SQL106" s="6"/>
      <c r="SQM106" s="6"/>
      <c r="SQN106" s="6"/>
      <c r="SQO106" s="246"/>
      <c r="SQP106" s="251"/>
      <c r="SQQ106" s="257"/>
      <c r="SQR106" s="235"/>
      <c r="SQS106" s="235"/>
      <c r="SQT106" s="235"/>
      <c r="SQU106" s="99"/>
      <c r="SQV106" s="235"/>
      <c r="SQW106" s="235"/>
      <c r="SQX106" s="235"/>
      <c r="SQY106" s="226"/>
      <c r="SQZ106" s="248"/>
      <c r="SRA106" s="253"/>
      <c r="SRB106" s="228"/>
      <c r="SRC106" s="229"/>
      <c r="SRD106" s="99"/>
      <c r="SRE106" s="254"/>
      <c r="SRF106" s="235"/>
      <c r="SRG106" s="231"/>
      <c r="SRH106" s="231"/>
      <c r="SRI106" s="235"/>
      <c r="SRJ106" s="6"/>
      <c r="SRK106" s="6"/>
      <c r="SRL106" s="6"/>
      <c r="SRM106" s="246"/>
      <c r="SRN106" s="251"/>
      <c r="SRO106" s="257"/>
      <c r="SRP106" s="235"/>
      <c r="SRQ106" s="235"/>
      <c r="SRR106" s="235"/>
      <c r="SRS106" s="99"/>
      <c r="SRT106" s="235"/>
      <c r="SRU106" s="235"/>
      <c r="SRV106" s="235"/>
      <c r="SRW106" s="226"/>
      <c r="SRX106" s="248"/>
      <c r="SRY106" s="253"/>
      <c r="SRZ106" s="228"/>
      <c r="SSA106" s="229"/>
      <c r="SSB106" s="99"/>
      <c r="SSC106" s="254"/>
      <c r="SSD106" s="235"/>
      <c r="SSE106" s="231"/>
      <c r="SSF106" s="231"/>
      <c r="SSG106" s="235"/>
      <c r="SSH106" s="6"/>
      <c r="SSI106" s="6"/>
      <c r="SSJ106" s="6"/>
      <c r="SSK106" s="246"/>
      <c r="SSL106" s="251"/>
      <c r="SSM106" s="257"/>
      <c r="SSN106" s="235"/>
      <c r="SSO106" s="235"/>
      <c r="SSP106" s="235"/>
      <c r="SSQ106" s="99"/>
      <c r="SSR106" s="235"/>
      <c r="SSS106" s="235"/>
      <c r="SST106" s="235"/>
      <c r="SSU106" s="226"/>
      <c r="SSV106" s="248"/>
      <c r="SSW106" s="253"/>
      <c r="SSX106" s="228"/>
      <c r="SSY106" s="229"/>
      <c r="SSZ106" s="99"/>
      <c r="STA106" s="254"/>
      <c r="STB106" s="235"/>
      <c r="STC106" s="231"/>
      <c r="STD106" s="231"/>
      <c r="STE106" s="235"/>
      <c r="STF106" s="6"/>
      <c r="STG106" s="6"/>
      <c r="STH106" s="6"/>
      <c r="STI106" s="246"/>
      <c r="STJ106" s="251"/>
      <c r="STK106" s="257"/>
      <c r="STL106" s="235"/>
      <c r="STM106" s="235"/>
      <c r="STN106" s="235"/>
      <c r="STO106" s="99"/>
      <c r="STP106" s="235"/>
      <c r="STQ106" s="235"/>
      <c r="STR106" s="235"/>
      <c r="STS106" s="226"/>
      <c r="STT106" s="248"/>
      <c r="STU106" s="253"/>
      <c r="STV106" s="228"/>
      <c r="STW106" s="229"/>
      <c r="STX106" s="99"/>
      <c r="STY106" s="254"/>
      <c r="STZ106" s="235"/>
      <c r="SUA106" s="231"/>
      <c r="SUB106" s="231"/>
      <c r="SUC106" s="235"/>
      <c r="SUD106" s="6"/>
      <c r="SUE106" s="6"/>
      <c r="SUF106" s="6"/>
      <c r="SUG106" s="246"/>
      <c r="SUH106" s="251"/>
      <c r="SUI106" s="257"/>
      <c r="SUJ106" s="235"/>
      <c r="SUK106" s="235"/>
      <c r="SUL106" s="235"/>
      <c r="SUM106" s="99"/>
      <c r="SUN106" s="235"/>
      <c r="SUO106" s="235"/>
      <c r="SUP106" s="235"/>
      <c r="SUQ106" s="226"/>
      <c r="SUR106" s="248"/>
      <c r="SUS106" s="253"/>
      <c r="SUT106" s="228"/>
      <c r="SUU106" s="229"/>
      <c r="SUV106" s="99"/>
      <c r="SUW106" s="254"/>
      <c r="SUX106" s="235"/>
      <c r="SUY106" s="231"/>
      <c r="SUZ106" s="231"/>
      <c r="SVA106" s="235"/>
      <c r="SVB106" s="6"/>
      <c r="SVC106" s="6"/>
      <c r="SVD106" s="6"/>
      <c r="SVE106" s="246"/>
      <c r="SVF106" s="251"/>
      <c r="SVG106" s="257"/>
      <c r="SVH106" s="235"/>
      <c r="SVI106" s="235"/>
      <c r="SVJ106" s="235"/>
      <c r="SVK106" s="99"/>
      <c r="SVL106" s="235"/>
      <c r="SVM106" s="235"/>
      <c r="SVN106" s="235"/>
      <c r="SVO106" s="226"/>
      <c r="SVP106" s="248"/>
      <c r="SVQ106" s="253"/>
      <c r="SVR106" s="228"/>
      <c r="SVS106" s="229"/>
      <c r="SVT106" s="99"/>
      <c r="SVU106" s="254"/>
      <c r="SVV106" s="235"/>
      <c r="SVW106" s="231"/>
      <c r="SVX106" s="231"/>
      <c r="SVY106" s="235"/>
      <c r="SVZ106" s="6"/>
      <c r="SWA106" s="6"/>
      <c r="SWB106" s="6"/>
      <c r="SWC106" s="246"/>
      <c r="SWD106" s="251"/>
      <c r="SWE106" s="257"/>
      <c r="SWF106" s="235"/>
      <c r="SWG106" s="235"/>
      <c r="SWH106" s="235"/>
      <c r="SWI106" s="99"/>
      <c r="SWJ106" s="235"/>
      <c r="SWK106" s="235"/>
      <c r="SWL106" s="235"/>
      <c r="SWM106" s="226"/>
      <c r="SWN106" s="248"/>
      <c r="SWO106" s="253"/>
      <c r="SWP106" s="228"/>
      <c r="SWQ106" s="229"/>
      <c r="SWR106" s="99"/>
      <c r="SWS106" s="254"/>
      <c r="SWT106" s="235"/>
      <c r="SWU106" s="231"/>
      <c r="SWV106" s="231"/>
      <c r="SWW106" s="235"/>
      <c r="SWX106" s="6"/>
      <c r="SWY106" s="6"/>
      <c r="SWZ106" s="6"/>
      <c r="SXA106" s="246"/>
      <c r="SXB106" s="251"/>
      <c r="SXC106" s="257"/>
      <c r="SXD106" s="235"/>
      <c r="SXE106" s="235"/>
      <c r="SXF106" s="235"/>
      <c r="SXG106" s="99"/>
      <c r="SXH106" s="235"/>
      <c r="SXI106" s="235"/>
      <c r="SXJ106" s="235"/>
      <c r="SXK106" s="226"/>
      <c r="SXL106" s="248"/>
      <c r="SXM106" s="253"/>
      <c r="SXN106" s="228"/>
      <c r="SXO106" s="229"/>
      <c r="SXP106" s="99"/>
      <c r="SXQ106" s="254"/>
      <c r="SXR106" s="235"/>
      <c r="SXS106" s="231"/>
      <c r="SXT106" s="231"/>
      <c r="SXU106" s="235"/>
      <c r="SXV106" s="6"/>
      <c r="SXW106" s="6"/>
      <c r="SXX106" s="6"/>
      <c r="SXY106" s="246"/>
      <c r="SXZ106" s="251"/>
      <c r="SYA106" s="257"/>
      <c r="SYB106" s="235"/>
      <c r="SYC106" s="235"/>
      <c r="SYD106" s="235"/>
      <c r="SYE106" s="99"/>
      <c r="SYF106" s="235"/>
      <c r="SYG106" s="235"/>
      <c r="SYH106" s="235"/>
      <c r="SYI106" s="226"/>
      <c r="SYJ106" s="248"/>
      <c r="SYK106" s="253"/>
      <c r="SYL106" s="228"/>
      <c r="SYM106" s="229"/>
      <c r="SYN106" s="99"/>
      <c r="SYO106" s="254"/>
      <c r="SYP106" s="235"/>
      <c r="SYQ106" s="231"/>
      <c r="SYR106" s="231"/>
      <c r="SYS106" s="235"/>
      <c r="SYT106" s="6"/>
      <c r="SYU106" s="6"/>
      <c r="SYV106" s="6"/>
      <c r="SYW106" s="246"/>
      <c r="SYX106" s="251"/>
      <c r="SYY106" s="257"/>
      <c r="SYZ106" s="235"/>
      <c r="SZA106" s="235"/>
      <c r="SZB106" s="235"/>
      <c r="SZC106" s="99"/>
      <c r="SZD106" s="235"/>
      <c r="SZE106" s="235"/>
      <c r="SZF106" s="235"/>
      <c r="SZG106" s="226"/>
      <c r="SZH106" s="248"/>
      <c r="SZI106" s="253"/>
      <c r="SZJ106" s="228"/>
      <c r="SZK106" s="229"/>
      <c r="SZL106" s="99"/>
      <c r="SZM106" s="254"/>
      <c r="SZN106" s="235"/>
      <c r="SZO106" s="231"/>
      <c r="SZP106" s="231"/>
      <c r="SZQ106" s="235"/>
      <c r="SZR106" s="6"/>
      <c r="SZS106" s="6"/>
      <c r="SZT106" s="6"/>
      <c r="SZU106" s="246"/>
      <c r="SZV106" s="251"/>
      <c r="SZW106" s="257"/>
      <c r="SZX106" s="235"/>
      <c r="SZY106" s="235"/>
      <c r="SZZ106" s="235"/>
      <c r="TAA106" s="99"/>
      <c r="TAB106" s="235"/>
      <c r="TAC106" s="235"/>
      <c r="TAD106" s="235"/>
      <c r="TAE106" s="226"/>
      <c r="TAF106" s="248"/>
      <c r="TAG106" s="253"/>
      <c r="TAH106" s="228"/>
      <c r="TAI106" s="229"/>
      <c r="TAJ106" s="99"/>
      <c r="TAK106" s="254"/>
      <c r="TAL106" s="235"/>
      <c r="TAM106" s="231"/>
      <c r="TAN106" s="231"/>
      <c r="TAO106" s="235"/>
      <c r="TAP106" s="6"/>
      <c r="TAQ106" s="6"/>
      <c r="TAR106" s="6"/>
      <c r="TAS106" s="246"/>
      <c r="TAT106" s="251"/>
      <c r="TAU106" s="257"/>
      <c r="TAV106" s="235"/>
      <c r="TAW106" s="235"/>
      <c r="TAX106" s="235"/>
      <c r="TAY106" s="99"/>
      <c r="TAZ106" s="235"/>
      <c r="TBA106" s="235"/>
      <c r="TBB106" s="235"/>
      <c r="TBC106" s="226"/>
      <c r="TBD106" s="248"/>
      <c r="TBE106" s="253"/>
      <c r="TBF106" s="228"/>
      <c r="TBG106" s="229"/>
      <c r="TBH106" s="99"/>
      <c r="TBI106" s="254"/>
      <c r="TBJ106" s="235"/>
      <c r="TBK106" s="231"/>
      <c r="TBL106" s="231"/>
      <c r="TBM106" s="235"/>
      <c r="TBN106" s="6"/>
      <c r="TBO106" s="6"/>
      <c r="TBP106" s="6"/>
      <c r="TBQ106" s="246"/>
      <c r="TBR106" s="251"/>
      <c r="TBS106" s="257"/>
      <c r="TBT106" s="235"/>
      <c r="TBU106" s="235"/>
      <c r="TBV106" s="235"/>
      <c r="TBW106" s="99"/>
      <c r="TBX106" s="235"/>
      <c r="TBY106" s="235"/>
      <c r="TBZ106" s="235"/>
      <c r="TCA106" s="226"/>
      <c r="TCB106" s="248"/>
      <c r="TCC106" s="253"/>
      <c r="TCD106" s="228"/>
      <c r="TCE106" s="229"/>
      <c r="TCF106" s="99"/>
      <c r="TCG106" s="254"/>
      <c r="TCH106" s="235"/>
      <c r="TCI106" s="231"/>
      <c r="TCJ106" s="231"/>
      <c r="TCK106" s="235"/>
      <c r="TCL106" s="6"/>
      <c r="TCM106" s="6"/>
      <c r="TCN106" s="6"/>
      <c r="TCO106" s="246"/>
      <c r="TCP106" s="251"/>
      <c r="TCQ106" s="257"/>
      <c r="TCR106" s="235"/>
      <c r="TCS106" s="235"/>
      <c r="TCT106" s="235"/>
      <c r="TCU106" s="99"/>
      <c r="TCV106" s="235"/>
      <c r="TCW106" s="235"/>
      <c r="TCX106" s="235"/>
      <c r="TCY106" s="226"/>
      <c r="TCZ106" s="248"/>
      <c r="TDA106" s="253"/>
      <c r="TDB106" s="228"/>
      <c r="TDC106" s="229"/>
      <c r="TDD106" s="99"/>
      <c r="TDE106" s="254"/>
      <c r="TDF106" s="235"/>
      <c r="TDG106" s="231"/>
      <c r="TDH106" s="231"/>
      <c r="TDI106" s="235"/>
      <c r="TDJ106" s="6"/>
      <c r="TDK106" s="6"/>
      <c r="TDL106" s="6"/>
      <c r="TDM106" s="246"/>
      <c r="TDN106" s="251"/>
      <c r="TDO106" s="257"/>
      <c r="TDP106" s="235"/>
      <c r="TDQ106" s="235"/>
      <c r="TDR106" s="235"/>
      <c r="TDS106" s="99"/>
      <c r="TDT106" s="235"/>
      <c r="TDU106" s="235"/>
      <c r="TDV106" s="235"/>
      <c r="TDW106" s="226"/>
      <c r="TDX106" s="248"/>
      <c r="TDY106" s="253"/>
      <c r="TDZ106" s="228"/>
      <c r="TEA106" s="229"/>
      <c r="TEB106" s="99"/>
      <c r="TEC106" s="254"/>
      <c r="TED106" s="235"/>
      <c r="TEE106" s="231"/>
      <c r="TEF106" s="231"/>
      <c r="TEG106" s="235"/>
      <c r="TEH106" s="6"/>
      <c r="TEI106" s="6"/>
      <c r="TEJ106" s="6"/>
      <c r="TEK106" s="246"/>
      <c r="TEL106" s="251"/>
      <c r="TEM106" s="257"/>
      <c r="TEN106" s="235"/>
      <c r="TEO106" s="235"/>
      <c r="TEP106" s="235"/>
      <c r="TEQ106" s="99"/>
      <c r="TER106" s="235"/>
      <c r="TES106" s="235"/>
      <c r="TET106" s="235"/>
      <c r="TEU106" s="226"/>
      <c r="TEV106" s="248"/>
      <c r="TEW106" s="253"/>
      <c r="TEX106" s="228"/>
      <c r="TEY106" s="229"/>
      <c r="TEZ106" s="99"/>
      <c r="TFA106" s="254"/>
      <c r="TFB106" s="235"/>
      <c r="TFC106" s="231"/>
      <c r="TFD106" s="231"/>
      <c r="TFE106" s="235"/>
      <c r="TFF106" s="6"/>
      <c r="TFG106" s="6"/>
      <c r="TFH106" s="6"/>
      <c r="TFI106" s="246"/>
      <c r="TFJ106" s="251"/>
      <c r="TFK106" s="257"/>
      <c r="TFL106" s="235"/>
      <c r="TFM106" s="235"/>
      <c r="TFN106" s="235"/>
      <c r="TFO106" s="99"/>
      <c r="TFP106" s="235"/>
      <c r="TFQ106" s="235"/>
      <c r="TFR106" s="235"/>
      <c r="TFS106" s="226"/>
      <c r="TFT106" s="248"/>
      <c r="TFU106" s="253"/>
      <c r="TFV106" s="228"/>
      <c r="TFW106" s="229"/>
      <c r="TFX106" s="99"/>
      <c r="TFY106" s="254"/>
      <c r="TFZ106" s="235"/>
      <c r="TGA106" s="231"/>
      <c r="TGB106" s="231"/>
      <c r="TGC106" s="235"/>
      <c r="TGD106" s="6"/>
      <c r="TGE106" s="6"/>
      <c r="TGF106" s="6"/>
      <c r="TGG106" s="246"/>
      <c r="TGH106" s="251"/>
      <c r="TGI106" s="257"/>
      <c r="TGJ106" s="235"/>
      <c r="TGK106" s="235"/>
      <c r="TGL106" s="235"/>
      <c r="TGM106" s="99"/>
      <c r="TGN106" s="235"/>
      <c r="TGO106" s="235"/>
      <c r="TGP106" s="235"/>
      <c r="TGQ106" s="226"/>
      <c r="TGR106" s="248"/>
      <c r="TGS106" s="253"/>
      <c r="TGT106" s="228"/>
      <c r="TGU106" s="229"/>
      <c r="TGV106" s="99"/>
      <c r="TGW106" s="254"/>
      <c r="TGX106" s="235"/>
      <c r="TGY106" s="231"/>
      <c r="TGZ106" s="231"/>
      <c r="THA106" s="235"/>
      <c r="THB106" s="6"/>
      <c r="THC106" s="6"/>
      <c r="THD106" s="6"/>
      <c r="THE106" s="246"/>
      <c r="THF106" s="251"/>
      <c r="THG106" s="257"/>
      <c r="THH106" s="235"/>
      <c r="THI106" s="235"/>
      <c r="THJ106" s="235"/>
      <c r="THK106" s="99"/>
      <c r="THL106" s="235"/>
      <c r="THM106" s="235"/>
      <c r="THN106" s="235"/>
      <c r="THO106" s="226"/>
      <c r="THP106" s="248"/>
      <c r="THQ106" s="253"/>
      <c r="THR106" s="228"/>
      <c r="THS106" s="229"/>
      <c r="THT106" s="99"/>
      <c r="THU106" s="254"/>
      <c r="THV106" s="235"/>
      <c r="THW106" s="231"/>
      <c r="THX106" s="231"/>
      <c r="THY106" s="235"/>
      <c r="THZ106" s="6"/>
      <c r="TIA106" s="6"/>
      <c r="TIB106" s="6"/>
      <c r="TIC106" s="246"/>
      <c r="TID106" s="251"/>
      <c r="TIE106" s="257"/>
      <c r="TIF106" s="235"/>
      <c r="TIG106" s="235"/>
      <c r="TIH106" s="235"/>
      <c r="TII106" s="99"/>
      <c r="TIJ106" s="235"/>
      <c r="TIK106" s="235"/>
      <c r="TIL106" s="235"/>
      <c r="TIM106" s="226"/>
      <c r="TIN106" s="248"/>
      <c r="TIO106" s="253"/>
      <c r="TIP106" s="228"/>
      <c r="TIQ106" s="229"/>
      <c r="TIR106" s="99"/>
      <c r="TIS106" s="254"/>
      <c r="TIT106" s="235"/>
      <c r="TIU106" s="231"/>
      <c r="TIV106" s="231"/>
      <c r="TIW106" s="235"/>
      <c r="TIX106" s="6"/>
      <c r="TIY106" s="6"/>
      <c r="TIZ106" s="6"/>
      <c r="TJA106" s="246"/>
      <c r="TJB106" s="251"/>
      <c r="TJC106" s="257"/>
      <c r="TJD106" s="235"/>
      <c r="TJE106" s="235"/>
      <c r="TJF106" s="235"/>
      <c r="TJG106" s="99"/>
      <c r="TJH106" s="235"/>
      <c r="TJI106" s="235"/>
      <c r="TJJ106" s="235"/>
      <c r="TJK106" s="226"/>
      <c r="TJL106" s="248"/>
      <c r="TJM106" s="253"/>
      <c r="TJN106" s="228"/>
      <c r="TJO106" s="229"/>
      <c r="TJP106" s="99"/>
      <c r="TJQ106" s="254"/>
      <c r="TJR106" s="235"/>
      <c r="TJS106" s="231"/>
      <c r="TJT106" s="231"/>
      <c r="TJU106" s="235"/>
      <c r="TJV106" s="6"/>
      <c r="TJW106" s="6"/>
      <c r="TJX106" s="6"/>
      <c r="TJY106" s="246"/>
      <c r="TJZ106" s="251"/>
      <c r="TKA106" s="257"/>
      <c r="TKB106" s="235"/>
      <c r="TKC106" s="235"/>
      <c r="TKD106" s="235"/>
      <c r="TKE106" s="99"/>
      <c r="TKF106" s="235"/>
      <c r="TKG106" s="235"/>
      <c r="TKH106" s="235"/>
      <c r="TKI106" s="226"/>
      <c r="TKJ106" s="248"/>
      <c r="TKK106" s="253"/>
      <c r="TKL106" s="228"/>
      <c r="TKM106" s="229"/>
      <c r="TKN106" s="99"/>
      <c r="TKO106" s="254"/>
      <c r="TKP106" s="235"/>
      <c r="TKQ106" s="231"/>
      <c r="TKR106" s="231"/>
      <c r="TKS106" s="235"/>
      <c r="TKT106" s="6"/>
      <c r="TKU106" s="6"/>
      <c r="TKV106" s="6"/>
      <c r="TKW106" s="246"/>
      <c r="TKX106" s="251"/>
      <c r="TKY106" s="257"/>
      <c r="TKZ106" s="235"/>
      <c r="TLA106" s="235"/>
      <c r="TLB106" s="235"/>
      <c r="TLC106" s="99"/>
      <c r="TLD106" s="235"/>
      <c r="TLE106" s="235"/>
      <c r="TLF106" s="235"/>
      <c r="TLG106" s="226"/>
      <c r="TLH106" s="248"/>
      <c r="TLI106" s="253"/>
      <c r="TLJ106" s="228"/>
      <c r="TLK106" s="229"/>
      <c r="TLL106" s="99"/>
      <c r="TLM106" s="254"/>
      <c r="TLN106" s="235"/>
      <c r="TLO106" s="231"/>
      <c r="TLP106" s="231"/>
      <c r="TLQ106" s="235"/>
      <c r="TLR106" s="6"/>
      <c r="TLS106" s="6"/>
      <c r="TLT106" s="6"/>
      <c r="TLU106" s="246"/>
      <c r="TLV106" s="251"/>
      <c r="TLW106" s="257"/>
      <c r="TLX106" s="235"/>
      <c r="TLY106" s="235"/>
      <c r="TLZ106" s="235"/>
      <c r="TMA106" s="99"/>
      <c r="TMB106" s="235"/>
      <c r="TMC106" s="235"/>
      <c r="TMD106" s="235"/>
      <c r="TME106" s="226"/>
      <c r="TMF106" s="248"/>
      <c r="TMG106" s="253"/>
      <c r="TMH106" s="228"/>
      <c r="TMI106" s="229"/>
      <c r="TMJ106" s="99"/>
      <c r="TMK106" s="254"/>
      <c r="TML106" s="235"/>
      <c r="TMM106" s="231"/>
      <c r="TMN106" s="231"/>
      <c r="TMO106" s="235"/>
      <c r="TMP106" s="6"/>
      <c r="TMQ106" s="6"/>
      <c r="TMR106" s="6"/>
      <c r="TMS106" s="246"/>
      <c r="TMT106" s="251"/>
      <c r="TMU106" s="257"/>
      <c r="TMV106" s="235"/>
      <c r="TMW106" s="235"/>
      <c r="TMX106" s="235"/>
      <c r="TMY106" s="99"/>
      <c r="TMZ106" s="235"/>
      <c r="TNA106" s="235"/>
      <c r="TNB106" s="235"/>
      <c r="TNC106" s="226"/>
      <c r="TND106" s="248"/>
      <c r="TNE106" s="253"/>
      <c r="TNF106" s="228"/>
      <c r="TNG106" s="229"/>
      <c r="TNH106" s="99"/>
      <c r="TNI106" s="254"/>
      <c r="TNJ106" s="235"/>
      <c r="TNK106" s="231"/>
      <c r="TNL106" s="231"/>
      <c r="TNM106" s="235"/>
      <c r="TNN106" s="6"/>
      <c r="TNO106" s="6"/>
      <c r="TNP106" s="6"/>
      <c r="TNQ106" s="246"/>
      <c r="TNR106" s="251"/>
      <c r="TNS106" s="257"/>
      <c r="TNT106" s="235"/>
      <c r="TNU106" s="235"/>
      <c r="TNV106" s="235"/>
      <c r="TNW106" s="99"/>
      <c r="TNX106" s="235"/>
      <c r="TNY106" s="235"/>
      <c r="TNZ106" s="235"/>
      <c r="TOA106" s="226"/>
      <c r="TOB106" s="248"/>
      <c r="TOC106" s="253"/>
      <c r="TOD106" s="228"/>
      <c r="TOE106" s="229"/>
      <c r="TOF106" s="99"/>
      <c r="TOG106" s="254"/>
      <c r="TOH106" s="235"/>
      <c r="TOI106" s="231"/>
      <c r="TOJ106" s="231"/>
      <c r="TOK106" s="235"/>
      <c r="TOL106" s="6"/>
      <c r="TOM106" s="6"/>
      <c r="TON106" s="6"/>
      <c r="TOO106" s="246"/>
      <c r="TOP106" s="251"/>
      <c r="TOQ106" s="257"/>
      <c r="TOR106" s="235"/>
      <c r="TOS106" s="235"/>
      <c r="TOT106" s="235"/>
      <c r="TOU106" s="99"/>
      <c r="TOV106" s="235"/>
      <c r="TOW106" s="235"/>
      <c r="TOX106" s="235"/>
      <c r="TOY106" s="226"/>
      <c r="TOZ106" s="248"/>
      <c r="TPA106" s="253"/>
      <c r="TPB106" s="228"/>
      <c r="TPC106" s="229"/>
      <c r="TPD106" s="99"/>
      <c r="TPE106" s="254"/>
      <c r="TPF106" s="235"/>
      <c r="TPG106" s="231"/>
      <c r="TPH106" s="231"/>
      <c r="TPI106" s="235"/>
      <c r="TPJ106" s="6"/>
      <c r="TPK106" s="6"/>
      <c r="TPL106" s="6"/>
      <c r="TPM106" s="246"/>
      <c r="TPN106" s="251"/>
      <c r="TPO106" s="257"/>
      <c r="TPP106" s="235"/>
      <c r="TPQ106" s="235"/>
      <c r="TPR106" s="235"/>
      <c r="TPS106" s="99"/>
      <c r="TPT106" s="235"/>
      <c r="TPU106" s="235"/>
      <c r="TPV106" s="235"/>
      <c r="TPW106" s="226"/>
      <c r="TPX106" s="248"/>
      <c r="TPY106" s="253"/>
      <c r="TPZ106" s="228"/>
      <c r="TQA106" s="229"/>
      <c r="TQB106" s="99"/>
      <c r="TQC106" s="254"/>
      <c r="TQD106" s="235"/>
      <c r="TQE106" s="231"/>
      <c r="TQF106" s="231"/>
      <c r="TQG106" s="235"/>
      <c r="TQH106" s="6"/>
      <c r="TQI106" s="6"/>
      <c r="TQJ106" s="6"/>
      <c r="TQK106" s="246"/>
      <c r="TQL106" s="251"/>
      <c r="TQM106" s="257"/>
      <c r="TQN106" s="235"/>
      <c r="TQO106" s="235"/>
      <c r="TQP106" s="235"/>
      <c r="TQQ106" s="99"/>
      <c r="TQR106" s="235"/>
      <c r="TQS106" s="235"/>
      <c r="TQT106" s="235"/>
      <c r="TQU106" s="226"/>
      <c r="TQV106" s="248"/>
      <c r="TQW106" s="253"/>
      <c r="TQX106" s="228"/>
      <c r="TQY106" s="229"/>
      <c r="TQZ106" s="99"/>
      <c r="TRA106" s="254"/>
      <c r="TRB106" s="235"/>
      <c r="TRC106" s="231"/>
      <c r="TRD106" s="231"/>
      <c r="TRE106" s="235"/>
      <c r="TRF106" s="6"/>
      <c r="TRG106" s="6"/>
      <c r="TRH106" s="6"/>
      <c r="TRI106" s="246"/>
      <c r="TRJ106" s="251"/>
      <c r="TRK106" s="257"/>
      <c r="TRL106" s="235"/>
      <c r="TRM106" s="235"/>
      <c r="TRN106" s="235"/>
      <c r="TRO106" s="99"/>
      <c r="TRP106" s="235"/>
      <c r="TRQ106" s="235"/>
      <c r="TRR106" s="235"/>
      <c r="TRS106" s="226"/>
      <c r="TRT106" s="248"/>
      <c r="TRU106" s="253"/>
      <c r="TRV106" s="228"/>
      <c r="TRW106" s="229"/>
      <c r="TRX106" s="99"/>
      <c r="TRY106" s="254"/>
      <c r="TRZ106" s="235"/>
      <c r="TSA106" s="231"/>
      <c r="TSB106" s="231"/>
      <c r="TSC106" s="235"/>
      <c r="TSD106" s="6"/>
      <c r="TSE106" s="6"/>
      <c r="TSF106" s="6"/>
      <c r="TSG106" s="246"/>
      <c r="TSH106" s="251"/>
      <c r="TSI106" s="257"/>
      <c r="TSJ106" s="235"/>
      <c r="TSK106" s="235"/>
      <c r="TSL106" s="235"/>
      <c r="TSM106" s="99"/>
      <c r="TSN106" s="235"/>
      <c r="TSO106" s="235"/>
      <c r="TSP106" s="235"/>
      <c r="TSQ106" s="226"/>
      <c r="TSR106" s="248"/>
      <c r="TSS106" s="253"/>
      <c r="TST106" s="228"/>
      <c r="TSU106" s="229"/>
      <c r="TSV106" s="99"/>
      <c r="TSW106" s="254"/>
      <c r="TSX106" s="235"/>
      <c r="TSY106" s="231"/>
      <c r="TSZ106" s="231"/>
      <c r="TTA106" s="235"/>
      <c r="TTB106" s="6"/>
      <c r="TTC106" s="6"/>
      <c r="TTD106" s="6"/>
      <c r="TTE106" s="246"/>
      <c r="TTF106" s="251"/>
      <c r="TTG106" s="257"/>
      <c r="TTH106" s="235"/>
      <c r="TTI106" s="235"/>
      <c r="TTJ106" s="235"/>
      <c r="TTK106" s="99"/>
      <c r="TTL106" s="235"/>
      <c r="TTM106" s="235"/>
      <c r="TTN106" s="235"/>
      <c r="TTO106" s="226"/>
      <c r="TTP106" s="248"/>
      <c r="TTQ106" s="253"/>
      <c r="TTR106" s="228"/>
      <c r="TTS106" s="229"/>
      <c r="TTT106" s="99"/>
      <c r="TTU106" s="254"/>
      <c r="TTV106" s="235"/>
      <c r="TTW106" s="231"/>
      <c r="TTX106" s="231"/>
      <c r="TTY106" s="235"/>
      <c r="TTZ106" s="6"/>
      <c r="TUA106" s="6"/>
      <c r="TUB106" s="6"/>
      <c r="TUC106" s="246"/>
      <c r="TUD106" s="251"/>
      <c r="TUE106" s="257"/>
      <c r="TUF106" s="235"/>
      <c r="TUG106" s="235"/>
      <c r="TUH106" s="235"/>
      <c r="TUI106" s="99"/>
      <c r="TUJ106" s="235"/>
      <c r="TUK106" s="235"/>
      <c r="TUL106" s="235"/>
      <c r="TUM106" s="226"/>
      <c r="TUN106" s="248"/>
      <c r="TUO106" s="253"/>
      <c r="TUP106" s="228"/>
      <c r="TUQ106" s="229"/>
      <c r="TUR106" s="99"/>
      <c r="TUS106" s="254"/>
      <c r="TUT106" s="235"/>
      <c r="TUU106" s="231"/>
      <c r="TUV106" s="231"/>
      <c r="TUW106" s="235"/>
      <c r="TUX106" s="6"/>
      <c r="TUY106" s="6"/>
      <c r="TUZ106" s="6"/>
      <c r="TVA106" s="246"/>
      <c r="TVB106" s="251"/>
      <c r="TVC106" s="257"/>
      <c r="TVD106" s="235"/>
      <c r="TVE106" s="235"/>
      <c r="TVF106" s="235"/>
      <c r="TVG106" s="99"/>
      <c r="TVH106" s="235"/>
      <c r="TVI106" s="235"/>
      <c r="TVJ106" s="235"/>
      <c r="TVK106" s="226"/>
      <c r="TVL106" s="248"/>
      <c r="TVM106" s="253"/>
      <c r="TVN106" s="228"/>
      <c r="TVO106" s="229"/>
      <c r="TVP106" s="99"/>
      <c r="TVQ106" s="254"/>
      <c r="TVR106" s="235"/>
      <c r="TVS106" s="231"/>
      <c r="TVT106" s="231"/>
      <c r="TVU106" s="235"/>
      <c r="TVV106" s="6"/>
      <c r="TVW106" s="6"/>
      <c r="TVX106" s="6"/>
      <c r="TVY106" s="246"/>
      <c r="TVZ106" s="251"/>
      <c r="TWA106" s="257"/>
      <c r="TWB106" s="235"/>
      <c r="TWC106" s="235"/>
      <c r="TWD106" s="235"/>
      <c r="TWE106" s="99"/>
      <c r="TWF106" s="235"/>
      <c r="TWG106" s="235"/>
      <c r="TWH106" s="235"/>
      <c r="TWI106" s="226"/>
      <c r="TWJ106" s="248"/>
      <c r="TWK106" s="253"/>
      <c r="TWL106" s="228"/>
      <c r="TWM106" s="229"/>
      <c r="TWN106" s="99"/>
      <c r="TWO106" s="254"/>
      <c r="TWP106" s="235"/>
      <c r="TWQ106" s="231"/>
      <c r="TWR106" s="231"/>
      <c r="TWS106" s="235"/>
      <c r="TWT106" s="6"/>
      <c r="TWU106" s="6"/>
      <c r="TWV106" s="6"/>
      <c r="TWW106" s="246"/>
      <c r="TWX106" s="251"/>
      <c r="TWY106" s="257"/>
      <c r="TWZ106" s="235"/>
      <c r="TXA106" s="235"/>
      <c r="TXB106" s="235"/>
      <c r="TXC106" s="99"/>
      <c r="TXD106" s="235"/>
      <c r="TXE106" s="235"/>
      <c r="TXF106" s="235"/>
      <c r="TXG106" s="226"/>
      <c r="TXH106" s="248"/>
      <c r="TXI106" s="253"/>
      <c r="TXJ106" s="228"/>
      <c r="TXK106" s="229"/>
      <c r="TXL106" s="99"/>
      <c r="TXM106" s="254"/>
      <c r="TXN106" s="235"/>
      <c r="TXO106" s="231"/>
      <c r="TXP106" s="231"/>
      <c r="TXQ106" s="235"/>
      <c r="TXR106" s="6"/>
      <c r="TXS106" s="6"/>
      <c r="TXT106" s="6"/>
      <c r="TXU106" s="246"/>
      <c r="TXV106" s="251"/>
      <c r="TXW106" s="257"/>
      <c r="TXX106" s="235"/>
      <c r="TXY106" s="235"/>
      <c r="TXZ106" s="235"/>
      <c r="TYA106" s="99"/>
      <c r="TYB106" s="235"/>
      <c r="TYC106" s="235"/>
      <c r="TYD106" s="235"/>
      <c r="TYE106" s="226"/>
      <c r="TYF106" s="248"/>
      <c r="TYG106" s="253"/>
      <c r="TYH106" s="228"/>
      <c r="TYI106" s="229"/>
      <c r="TYJ106" s="99"/>
      <c r="TYK106" s="254"/>
      <c r="TYL106" s="235"/>
      <c r="TYM106" s="231"/>
      <c r="TYN106" s="231"/>
      <c r="TYO106" s="235"/>
      <c r="TYP106" s="6"/>
      <c r="TYQ106" s="6"/>
      <c r="TYR106" s="6"/>
      <c r="TYS106" s="246"/>
      <c r="TYT106" s="251"/>
      <c r="TYU106" s="257"/>
      <c r="TYV106" s="235"/>
      <c r="TYW106" s="235"/>
      <c r="TYX106" s="235"/>
      <c r="TYY106" s="99"/>
      <c r="TYZ106" s="235"/>
      <c r="TZA106" s="235"/>
      <c r="TZB106" s="235"/>
      <c r="TZC106" s="226"/>
      <c r="TZD106" s="248"/>
      <c r="TZE106" s="253"/>
      <c r="TZF106" s="228"/>
      <c r="TZG106" s="229"/>
      <c r="TZH106" s="99"/>
      <c r="TZI106" s="254"/>
      <c r="TZJ106" s="235"/>
      <c r="TZK106" s="231"/>
      <c r="TZL106" s="231"/>
      <c r="TZM106" s="235"/>
      <c r="TZN106" s="6"/>
      <c r="TZO106" s="6"/>
      <c r="TZP106" s="6"/>
      <c r="TZQ106" s="246"/>
      <c r="TZR106" s="251"/>
      <c r="TZS106" s="257"/>
      <c r="TZT106" s="235"/>
      <c r="TZU106" s="235"/>
      <c r="TZV106" s="235"/>
      <c r="TZW106" s="99"/>
      <c r="TZX106" s="235"/>
      <c r="TZY106" s="235"/>
      <c r="TZZ106" s="235"/>
      <c r="UAA106" s="226"/>
      <c r="UAB106" s="248"/>
      <c r="UAC106" s="253"/>
      <c r="UAD106" s="228"/>
      <c r="UAE106" s="229"/>
      <c r="UAF106" s="99"/>
      <c r="UAG106" s="254"/>
      <c r="UAH106" s="235"/>
      <c r="UAI106" s="231"/>
      <c r="UAJ106" s="231"/>
      <c r="UAK106" s="235"/>
      <c r="UAL106" s="6"/>
      <c r="UAM106" s="6"/>
      <c r="UAN106" s="6"/>
      <c r="UAO106" s="246"/>
      <c r="UAP106" s="251"/>
      <c r="UAQ106" s="257"/>
      <c r="UAR106" s="235"/>
      <c r="UAS106" s="235"/>
      <c r="UAT106" s="235"/>
      <c r="UAU106" s="99"/>
      <c r="UAV106" s="235"/>
      <c r="UAW106" s="235"/>
      <c r="UAX106" s="235"/>
      <c r="UAY106" s="226"/>
      <c r="UAZ106" s="248"/>
      <c r="UBA106" s="253"/>
      <c r="UBB106" s="228"/>
      <c r="UBC106" s="229"/>
      <c r="UBD106" s="99"/>
      <c r="UBE106" s="254"/>
      <c r="UBF106" s="235"/>
      <c r="UBG106" s="231"/>
      <c r="UBH106" s="231"/>
      <c r="UBI106" s="235"/>
      <c r="UBJ106" s="6"/>
      <c r="UBK106" s="6"/>
      <c r="UBL106" s="6"/>
      <c r="UBM106" s="246"/>
      <c r="UBN106" s="251"/>
      <c r="UBO106" s="257"/>
      <c r="UBP106" s="235"/>
      <c r="UBQ106" s="235"/>
      <c r="UBR106" s="235"/>
      <c r="UBS106" s="99"/>
      <c r="UBT106" s="235"/>
      <c r="UBU106" s="235"/>
      <c r="UBV106" s="235"/>
      <c r="UBW106" s="226"/>
      <c r="UBX106" s="248"/>
      <c r="UBY106" s="253"/>
      <c r="UBZ106" s="228"/>
      <c r="UCA106" s="229"/>
      <c r="UCB106" s="99"/>
      <c r="UCC106" s="254"/>
      <c r="UCD106" s="235"/>
      <c r="UCE106" s="231"/>
      <c r="UCF106" s="231"/>
      <c r="UCG106" s="235"/>
      <c r="UCH106" s="6"/>
      <c r="UCI106" s="6"/>
      <c r="UCJ106" s="6"/>
      <c r="UCK106" s="246"/>
      <c r="UCL106" s="251"/>
      <c r="UCM106" s="257"/>
      <c r="UCN106" s="235"/>
      <c r="UCO106" s="235"/>
      <c r="UCP106" s="235"/>
      <c r="UCQ106" s="99"/>
      <c r="UCR106" s="235"/>
      <c r="UCS106" s="235"/>
      <c r="UCT106" s="235"/>
      <c r="UCU106" s="226"/>
      <c r="UCV106" s="248"/>
      <c r="UCW106" s="253"/>
      <c r="UCX106" s="228"/>
      <c r="UCY106" s="229"/>
      <c r="UCZ106" s="99"/>
      <c r="UDA106" s="254"/>
      <c r="UDB106" s="235"/>
      <c r="UDC106" s="231"/>
      <c r="UDD106" s="231"/>
      <c r="UDE106" s="235"/>
      <c r="UDF106" s="6"/>
      <c r="UDG106" s="6"/>
      <c r="UDH106" s="6"/>
      <c r="UDI106" s="246"/>
      <c r="UDJ106" s="251"/>
      <c r="UDK106" s="257"/>
      <c r="UDL106" s="235"/>
      <c r="UDM106" s="235"/>
      <c r="UDN106" s="235"/>
      <c r="UDO106" s="99"/>
      <c r="UDP106" s="235"/>
      <c r="UDQ106" s="235"/>
      <c r="UDR106" s="235"/>
      <c r="UDS106" s="226"/>
      <c r="UDT106" s="248"/>
      <c r="UDU106" s="253"/>
      <c r="UDV106" s="228"/>
      <c r="UDW106" s="229"/>
      <c r="UDX106" s="99"/>
      <c r="UDY106" s="254"/>
      <c r="UDZ106" s="235"/>
      <c r="UEA106" s="231"/>
      <c r="UEB106" s="231"/>
      <c r="UEC106" s="235"/>
      <c r="UED106" s="6"/>
      <c r="UEE106" s="6"/>
      <c r="UEF106" s="6"/>
      <c r="UEG106" s="246"/>
      <c r="UEH106" s="251"/>
      <c r="UEI106" s="257"/>
      <c r="UEJ106" s="235"/>
      <c r="UEK106" s="235"/>
      <c r="UEL106" s="235"/>
      <c r="UEM106" s="99"/>
      <c r="UEN106" s="235"/>
      <c r="UEO106" s="235"/>
      <c r="UEP106" s="235"/>
      <c r="UEQ106" s="226"/>
      <c r="UER106" s="248"/>
      <c r="UES106" s="253"/>
      <c r="UET106" s="228"/>
      <c r="UEU106" s="229"/>
      <c r="UEV106" s="99"/>
      <c r="UEW106" s="254"/>
      <c r="UEX106" s="235"/>
      <c r="UEY106" s="231"/>
      <c r="UEZ106" s="231"/>
      <c r="UFA106" s="235"/>
      <c r="UFB106" s="6"/>
      <c r="UFC106" s="6"/>
      <c r="UFD106" s="6"/>
      <c r="UFE106" s="246"/>
      <c r="UFF106" s="251"/>
      <c r="UFG106" s="257"/>
      <c r="UFH106" s="235"/>
      <c r="UFI106" s="235"/>
      <c r="UFJ106" s="235"/>
      <c r="UFK106" s="99"/>
      <c r="UFL106" s="235"/>
      <c r="UFM106" s="235"/>
      <c r="UFN106" s="235"/>
      <c r="UFO106" s="226"/>
      <c r="UFP106" s="248"/>
      <c r="UFQ106" s="253"/>
      <c r="UFR106" s="228"/>
      <c r="UFS106" s="229"/>
      <c r="UFT106" s="99"/>
      <c r="UFU106" s="254"/>
      <c r="UFV106" s="235"/>
      <c r="UFW106" s="231"/>
      <c r="UFX106" s="231"/>
      <c r="UFY106" s="235"/>
      <c r="UFZ106" s="6"/>
      <c r="UGA106" s="6"/>
      <c r="UGB106" s="6"/>
      <c r="UGC106" s="246"/>
      <c r="UGD106" s="251"/>
      <c r="UGE106" s="257"/>
      <c r="UGF106" s="235"/>
      <c r="UGG106" s="235"/>
      <c r="UGH106" s="235"/>
      <c r="UGI106" s="99"/>
      <c r="UGJ106" s="235"/>
      <c r="UGK106" s="235"/>
      <c r="UGL106" s="235"/>
      <c r="UGM106" s="226"/>
      <c r="UGN106" s="248"/>
      <c r="UGO106" s="253"/>
      <c r="UGP106" s="228"/>
      <c r="UGQ106" s="229"/>
      <c r="UGR106" s="99"/>
      <c r="UGS106" s="254"/>
      <c r="UGT106" s="235"/>
      <c r="UGU106" s="231"/>
      <c r="UGV106" s="231"/>
      <c r="UGW106" s="235"/>
      <c r="UGX106" s="6"/>
      <c r="UGY106" s="6"/>
      <c r="UGZ106" s="6"/>
      <c r="UHA106" s="246"/>
      <c r="UHB106" s="251"/>
      <c r="UHC106" s="257"/>
      <c r="UHD106" s="235"/>
      <c r="UHE106" s="235"/>
      <c r="UHF106" s="235"/>
      <c r="UHG106" s="99"/>
      <c r="UHH106" s="235"/>
      <c r="UHI106" s="235"/>
      <c r="UHJ106" s="235"/>
      <c r="UHK106" s="226"/>
      <c r="UHL106" s="248"/>
      <c r="UHM106" s="253"/>
      <c r="UHN106" s="228"/>
      <c r="UHO106" s="229"/>
      <c r="UHP106" s="99"/>
      <c r="UHQ106" s="254"/>
      <c r="UHR106" s="235"/>
      <c r="UHS106" s="231"/>
      <c r="UHT106" s="231"/>
      <c r="UHU106" s="235"/>
      <c r="UHV106" s="6"/>
      <c r="UHW106" s="6"/>
      <c r="UHX106" s="6"/>
      <c r="UHY106" s="246"/>
      <c r="UHZ106" s="251"/>
      <c r="UIA106" s="257"/>
      <c r="UIB106" s="235"/>
      <c r="UIC106" s="235"/>
      <c r="UID106" s="235"/>
      <c r="UIE106" s="99"/>
      <c r="UIF106" s="235"/>
      <c r="UIG106" s="235"/>
      <c r="UIH106" s="235"/>
      <c r="UII106" s="226"/>
      <c r="UIJ106" s="248"/>
      <c r="UIK106" s="253"/>
      <c r="UIL106" s="228"/>
      <c r="UIM106" s="229"/>
      <c r="UIN106" s="99"/>
      <c r="UIO106" s="254"/>
      <c r="UIP106" s="235"/>
      <c r="UIQ106" s="231"/>
      <c r="UIR106" s="231"/>
      <c r="UIS106" s="235"/>
      <c r="UIT106" s="6"/>
      <c r="UIU106" s="6"/>
      <c r="UIV106" s="6"/>
      <c r="UIW106" s="246"/>
      <c r="UIX106" s="251"/>
      <c r="UIY106" s="257"/>
      <c r="UIZ106" s="235"/>
      <c r="UJA106" s="235"/>
      <c r="UJB106" s="235"/>
      <c r="UJC106" s="99"/>
      <c r="UJD106" s="235"/>
      <c r="UJE106" s="235"/>
      <c r="UJF106" s="235"/>
      <c r="UJG106" s="226"/>
      <c r="UJH106" s="248"/>
      <c r="UJI106" s="253"/>
      <c r="UJJ106" s="228"/>
      <c r="UJK106" s="229"/>
      <c r="UJL106" s="99"/>
      <c r="UJM106" s="254"/>
      <c r="UJN106" s="235"/>
      <c r="UJO106" s="231"/>
      <c r="UJP106" s="231"/>
      <c r="UJQ106" s="235"/>
      <c r="UJR106" s="6"/>
      <c r="UJS106" s="6"/>
      <c r="UJT106" s="6"/>
      <c r="UJU106" s="246"/>
      <c r="UJV106" s="251"/>
      <c r="UJW106" s="257"/>
      <c r="UJX106" s="235"/>
      <c r="UJY106" s="235"/>
      <c r="UJZ106" s="235"/>
      <c r="UKA106" s="99"/>
      <c r="UKB106" s="235"/>
      <c r="UKC106" s="235"/>
      <c r="UKD106" s="235"/>
      <c r="UKE106" s="226"/>
      <c r="UKF106" s="248"/>
      <c r="UKG106" s="253"/>
      <c r="UKH106" s="228"/>
      <c r="UKI106" s="229"/>
      <c r="UKJ106" s="99"/>
      <c r="UKK106" s="254"/>
      <c r="UKL106" s="235"/>
      <c r="UKM106" s="231"/>
      <c r="UKN106" s="231"/>
      <c r="UKO106" s="235"/>
      <c r="UKP106" s="6"/>
      <c r="UKQ106" s="6"/>
      <c r="UKR106" s="6"/>
      <c r="UKS106" s="246"/>
      <c r="UKT106" s="251"/>
      <c r="UKU106" s="257"/>
      <c r="UKV106" s="235"/>
      <c r="UKW106" s="235"/>
      <c r="UKX106" s="235"/>
      <c r="UKY106" s="99"/>
      <c r="UKZ106" s="235"/>
      <c r="ULA106" s="235"/>
      <c r="ULB106" s="235"/>
      <c r="ULC106" s="226"/>
      <c r="ULD106" s="248"/>
      <c r="ULE106" s="253"/>
      <c r="ULF106" s="228"/>
      <c r="ULG106" s="229"/>
      <c r="ULH106" s="99"/>
      <c r="ULI106" s="254"/>
      <c r="ULJ106" s="235"/>
      <c r="ULK106" s="231"/>
      <c r="ULL106" s="231"/>
      <c r="ULM106" s="235"/>
      <c r="ULN106" s="6"/>
      <c r="ULO106" s="6"/>
      <c r="ULP106" s="6"/>
      <c r="ULQ106" s="246"/>
      <c r="ULR106" s="251"/>
      <c r="ULS106" s="257"/>
      <c r="ULT106" s="235"/>
      <c r="ULU106" s="235"/>
      <c r="ULV106" s="235"/>
      <c r="ULW106" s="99"/>
      <c r="ULX106" s="235"/>
      <c r="ULY106" s="235"/>
      <c r="ULZ106" s="235"/>
      <c r="UMA106" s="226"/>
      <c r="UMB106" s="248"/>
      <c r="UMC106" s="253"/>
      <c r="UMD106" s="228"/>
      <c r="UME106" s="229"/>
      <c r="UMF106" s="99"/>
      <c r="UMG106" s="254"/>
      <c r="UMH106" s="235"/>
      <c r="UMI106" s="231"/>
      <c r="UMJ106" s="231"/>
      <c r="UMK106" s="235"/>
      <c r="UML106" s="6"/>
      <c r="UMM106" s="6"/>
      <c r="UMN106" s="6"/>
      <c r="UMO106" s="246"/>
      <c r="UMP106" s="251"/>
      <c r="UMQ106" s="257"/>
      <c r="UMR106" s="235"/>
      <c r="UMS106" s="235"/>
      <c r="UMT106" s="235"/>
      <c r="UMU106" s="99"/>
      <c r="UMV106" s="235"/>
      <c r="UMW106" s="235"/>
      <c r="UMX106" s="235"/>
      <c r="UMY106" s="226"/>
      <c r="UMZ106" s="248"/>
      <c r="UNA106" s="253"/>
      <c r="UNB106" s="228"/>
      <c r="UNC106" s="229"/>
      <c r="UND106" s="99"/>
      <c r="UNE106" s="254"/>
      <c r="UNF106" s="235"/>
      <c r="UNG106" s="231"/>
      <c r="UNH106" s="231"/>
      <c r="UNI106" s="235"/>
      <c r="UNJ106" s="6"/>
      <c r="UNK106" s="6"/>
      <c r="UNL106" s="6"/>
      <c r="UNM106" s="246"/>
      <c r="UNN106" s="251"/>
      <c r="UNO106" s="257"/>
      <c r="UNP106" s="235"/>
      <c r="UNQ106" s="235"/>
      <c r="UNR106" s="235"/>
      <c r="UNS106" s="99"/>
      <c r="UNT106" s="235"/>
      <c r="UNU106" s="235"/>
      <c r="UNV106" s="235"/>
      <c r="UNW106" s="226"/>
      <c r="UNX106" s="248"/>
      <c r="UNY106" s="253"/>
      <c r="UNZ106" s="228"/>
      <c r="UOA106" s="229"/>
      <c r="UOB106" s="99"/>
      <c r="UOC106" s="254"/>
      <c r="UOD106" s="235"/>
      <c r="UOE106" s="231"/>
      <c r="UOF106" s="231"/>
      <c r="UOG106" s="235"/>
      <c r="UOH106" s="6"/>
      <c r="UOI106" s="6"/>
      <c r="UOJ106" s="6"/>
      <c r="UOK106" s="246"/>
      <c r="UOL106" s="251"/>
      <c r="UOM106" s="257"/>
      <c r="UON106" s="235"/>
      <c r="UOO106" s="235"/>
      <c r="UOP106" s="235"/>
      <c r="UOQ106" s="99"/>
      <c r="UOR106" s="235"/>
      <c r="UOS106" s="235"/>
      <c r="UOT106" s="235"/>
      <c r="UOU106" s="226"/>
      <c r="UOV106" s="248"/>
      <c r="UOW106" s="253"/>
      <c r="UOX106" s="228"/>
      <c r="UOY106" s="229"/>
      <c r="UOZ106" s="99"/>
      <c r="UPA106" s="254"/>
      <c r="UPB106" s="235"/>
      <c r="UPC106" s="231"/>
      <c r="UPD106" s="231"/>
      <c r="UPE106" s="235"/>
      <c r="UPF106" s="6"/>
      <c r="UPG106" s="6"/>
      <c r="UPH106" s="6"/>
      <c r="UPI106" s="246"/>
      <c r="UPJ106" s="251"/>
      <c r="UPK106" s="257"/>
      <c r="UPL106" s="235"/>
      <c r="UPM106" s="235"/>
      <c r="UPN106" s="235"/>
      <c r="UPO106" s="99"/>
      <c r="UPP106" s="235"/>
      <c r="UPQ106" s="235"/>
      <c r="UPR106" s="235"/>
      <c r="UPS106" s="226"/>
      <c r="UPT106" s="248"/>
      <c r="UPU106" s="253"/>
      <c r="UPV106" s="228"/>
      <c r="UPW106" s="229"/>
      <c r="UPX106" s="99"/>
      <c r="UPY106" s="254"/>
      <c r="UPZ106" s="235"/>
      <c r="UQA106" s="231"/>
      <c r="UQB106" s="231"/>
      <c r="UQC106" s="235"/>
      <c r="UQD106" s="6"/>
      <c r="UQE106" s="6"/>
      <c r="UQF106" s="6"/>
      <c r="UQG106" s="246"/>
      <c r="UQH106" s="251"/>
      <c r="UQI106" s="257"/>
      <c r="UQJ106" s="235"/>
      <c r="UQK106" s="235"/>
      <c r="UQL106" s="235"/>
      <c r="UQM106" s="99"/>
      <c r="UQN106" s="235"/>
      <c r="UQO106" s="235"/>
      <c r="UQP106" s="235"/>
      <c r="UQQ106" s="226"/>
      <c r="UQR106" s="248"/>
      <c r="UQS106" s="253"/>
      <c r="UQT106" s="228"/>
      <c r="UQU106" s="229"/>
      <c r="UQV106" s="99"/>
      <c r="UQW106" s="254"/>
      <c r="UQX106" s="235"/>
      <c r="UQY106" s="231"/>
      <c r="UQZ106" s="231"/>
      <c r="URA106" s="235"/>
      <c r="URB106" s="6"/>
      <c r="URC106" s="6"/>
      <c r="URD106" s="6"/>
      <c r="URE106" s="246"/>
      <c r="URF106" s="251"/>
      <c r="URG106" s="257"/>
      <c r="URH106" s="235"/>
      <c r="URI106" s="235"/>
      <c r="URJ106" s="235"/>
      <c r="URK106" s="99"/>
      <c r="URL106" s="235"/>
      <c r="URM106" s="235"/>
      <c r="URN106" s="235"/>
      <c r="URO106" s="226"/>
      <c r="URP106" s="248"/>
      <c r="URQ106" s="253"/>
      <c r="URR106" s="228"/>
      <c r="URS106" s="229"/>
      <c r="URT106" s="99"/>
      <c r="URU106" s="254"/>
      <c r="URV106" s="235"/>
      <c r="URW106" s="231"/>
      <c r="URX106" s="231"/>
      <c r="URY106" s="235"/>
      <c r="URZ106" s="6"/>
      <c r="USA106" s="6"/>
      <c r="USB106" s="6"/>
      <c r="USC106" s="246"/>
      <c r="USD106" s="251"/>
      <c r="USE106" s="257"/>
      <c r="USF106" s="235"/>
      <c r="USG106" s="235"/>
      <c r="USH106" s="235"/>
      <c r="USI106" s="99"/>
      <c r="USJ106" s="235"/>
      <c r="USK106" s="235"/>
      <c r="USL106" s="235"/>
      <c r="USM106" s="226"/>
      <c r="USN106" s="248"/>
      <c r="USO106" s="253"/>
      <c r="USP106" s="228"/>
      <c r="USQ106" s="229"/>
      <c r="USR106" s="99"/>
      <c r="USS106" s="254"/>
      <c r="UST106" s="235"/>
      <c r="USU106" s="231"/>
      <c r="USV106" s="231"/>
      <c r="USW106" s="235"/>
      <c r="USX106" s="6"/>
      <c r="USY106" s="6"/>
      <c r="USZ106" s="6"/>
      <c r="UTA106" s="246"/>
      <c r="UTB106" s="251"/>
      <c r="UTC106" s="257"/>
      <c r="UTD106" s="235"/>
      <c r="UTE106" s="235"/>
      <c r="UTF106" s="235"/>
      <c r="UTG106" s="99"/>
      <c r="UTH106" s="235"/>
      <c r="UTI106" s="235"/>
      <c r="UTJ106" s="235"/>
      <c r="UTK106" s="226"/>
      <c r="UTL106" s="248"/>
      <c r="UTM106" s="253"/>
      <c r="UTN106" s="228"/>
      <c r="UTO106" s="229"/>
      <c r="UTP106" s="99"/>
      <c r="UTQ106" s="254"/>
      <c r="UTR106" s="235"/>
      <c r="UTS106" s="231"/>
      <c r="UTT106" s="231"/>
      <c r="UTU106" s="235"/>
      <c r="UTV106" s="6"/>
      <c r="UTW106" s="6"/>
      <c r="UTX106" s="6"/>
      <c r="UTY106" s="246"/>
      <c r="UTZ106" s="251"/>
      <c r="UUA106" s="257"/>
      <c r="UUB106" s="235"/>
      <c r="UUC106" s="235"/>
      <c r="UUD106" s="235"/>
      <c r="UUE106" s="99"/>
      <c r="UUF106" s="235"/>
      <c r="UUG106" s="235"/>
      <c r="UUH106" s="235"/>
      <c r="UUI106" s="226"/>
      <c r="UUJ106" s="248"/>
      <c r="UUK106" s="253"/>
      <c r="UUL106" s="228"/>
      <c r="UUM106" s="229"/>
      <c r="UUN106" s="99"/>
      <c r="UUO106" s="254"/>
      <c r="UUP106" s="235"/>
      <c r="UUQ106" s="231"/>
      <c r="UUR106" s="231"/>
      <c r="UUS106" s="235"/>
      <c r="UUT106" s="6"/>
      <c r="UUU106" s="6"/>
      <c r="UUV106" s="6"/>
      <c r="UUW106" s="246"/>
      <c r="UUX106" s="251"/>
      <c r="UUY106" s="257"/>
      <c r="UUZ106" s="235"/>
      <c r="UVA106" s="235"/>
      <c r="UVB106" s="235"/>
      <c r="UVC106" s="99"/>
      <c r="UVD106" s="235"/>
      <c r="UVE106" s="235"/>
      <c r="UVF106" s="235"/>
      <c r="UVG106" s="226"/>
      <c r="UVH106" s="248"/>
      <c r="UVI106" s="253"/>
      <c r="UVJ106" s="228"/>
      <c r="UVK106" s="229"/>
      <c r="UVL106" s="99"/>
      <c r="UVM106" s="254"/>
      <c r="UVN106" s="235"/>
      <c r="UVO106" s="231"/>
      <c r="UVP106" s="231"/>
      <c r="UVQ106" s="235"/>
      <c r="UVR106" s="6"/>
      <c r="UVS106" s="6"/>
      <c r="UVT106" s="6"/>
      <c r="UVU106" s="246"/>
      <c r="UVV106" s="251"/>
      <c r="UVW106" s="257"/>
      <c r="UVX106" s="235"/>
      <c r="UVY106" s="235"/>
      <c r="UVZ106" s="235"/>
      <c r="UWA106" s="99"/>
      <c r="UWB106" s="235"/>
      <c r="UWC106" s="235"/>
      <c r="UWD106" s="235"/>
      <c r="UWE106" s="226"/>
      <c r="UWF106" s="248"/>
      <c r="UWG106" s="253"/>
      <c r="UWH106" s="228"/>
      <c r="UWI106" s="229"/>
      <c r="UWJ106" s="99"/>
      <c r="UWK106" s="254"/>
      <c r="UWL106" s="235"/>
      <c r="UWM106" s="231"/>
      <c r="UWN106" s="231"/>
      <c r="UWO106" s="235"/>
      <c r="UWP106" s="6"/>
      <c r="UWQ106" s="6"/>
      <c r="UWR106" s="6"/>
      <c r="UWS106" s="246"/>
      <c r="UWT106" s="251"/>
      <c r="UWU106" s="257"/>
      <c r="UWV106" s="235"/>
      <c r="UWW106" s="235"/>
      <c r="UWX106" s="235"/>
      <c r="UWY106" s="99"/>
      <c r="UWZ106" s="235"/>
      <c r="UXA106" s="235"/>
      <c r="UXB106" s="235"/>
      <c r="UXC106" s="226"/>
      <c r="UXD106" s="248"/>
      <c r="UXE106" s="253"/>
      <c r="UXF106" s="228"/>
      <c r="UXG106" s="229"/>
      <c r="UXH106" s="99"/>
      <c r="UXI106" s="254"/>
      <c r="UXJ106" s="235"/>
      <c r="UXK106" s="231"/>
      <c r="UXL106" s="231"/>
      <c r="UXM106" s="235"/>
      <c r="UXN106" s="6"/>
      <c r="UXO106" s="6"/>
      <c r="UXP106" s="6"/>
      <c r="UXQ106" s="246"/>
      <c r="UXR106" s="251"/>
      <c r="UXS106" s="257"/>
      <c r="UXT106" s="235"/>
      <c r="UXU106" s="235"/>
      <c r="UXV106" s="235"/>
      <c r="UXW106" s="99"/>
      <c r="UXX106" s="235"/>
      <c r="UXY106" s="235"/>
      <c r="UXZ106" s="235"/>
      <c r="UYA106" s="226"/>
      <c r="UYB106" s="248"/>
      <c r="UYC106" s="253"/>
      <c r="UYD106" s="228"/>
      <c r="UYE106" s="229"/>
      <c r="UYF106" s="99"/>
      <c r="UYG106" s="254"/>
      <c r="UYH106" s="235"/>
      <c r="UYI106" s="231"/>
      <c r="UYJ106" s="231"/>
      <c r="UYK106" s="235"/>
      <c r="UYL106" s="6"/>
      <c r="UYM106" s="6"/>
      <c r="UYN106" s="6"/>
      <c r="UYO106" s="246"/>
      <c r="UYP106" s="251"/>
      <c r="UYQ106" s="257"/>
      <c r="UYR106" s="235"/>
      <c r="UYS106" s="235"/>
      <c r="UYT106" s="235"/>
      <c r="UYU106" s="99"/>
      <c r="UYV106" s="235"/>
      <c r="UYW106" s="235"/>
      <c r="UYX106" s="235"/>
      <c r="UYY106" s="226"/>
      <c r="UYZ106" s="248"/>
      <c r="UZA106" s="253"/>
      <c r="UZB106" s="228"/>
      <c r="UZC106" s="229"/>
      <c r="UZD106" s="99"/>
      <c r="UZE106" s="254"/>
      <c r="UZF106" s="235"/>
      <c r="UZG106" s="231"/>
      <c r="UZH106" s="231"/>
      <c r="UZI106" s="235"/>
      <c r="UZJ106" s="6"/>
      <c r="UZK106" s="6"/>
      <c r="UZL106" s="6"/>
      <c r="UZM106" s="246"/>
      <c r="UZN106" s="251"/>
      <c r="UZO106" s="257"/>
      <c r="UZP106" s="235"/>
      <c r="UZQ106" s="235"/>
      <c r="UZR106" s="235"/>
      <c r="UZS106" s="99"/>
      <c r="UZT106" s="235"/>
      <c r="UZU106" s="235"/>
      <c r="UZV106" s="235"/>
      <c r="UZW106" s="226"/>
      <c r="UZX106" s="248"/>
      <c r="UZY106" s="253"/>
      <c r="UZZ106" s="228"/>
      <c r="VAA106" s="229"/>
      <c r="VAB106" s="99"/>
      <c r="VAC106" s="254"/>
      <c r="VAD106" s="235"/>
      <c r="VAE106" s="231"/>
      <c r="VAF106" s="231"/>
      <c r="VAG106" s="235"/>
      <c r="VAH106" s="6"/>
      <c r="VAI106" s="6"/>
      <c r="VAJ106" s="6"/>
      <c r="VAK106" s="246"/>
      <c r="VAL106" s="251"/>
      <c r="VAM106" s="257"/>
      <c r="VAN106" s="235"/>
      <c r="VAO106" s="235"/>
      <c r="VAP106" s="235"/>
      <c r="VAQ106" s="99"/>
      <c r="VAR106" s="235"/>
      <c r="VAS106" s="235"/>
      <c r="VAT106" s="235"/>
      <c r="VAU106" s="226"/>
      <c r="VAV106" s="248"/>
      <c r="VAW106" s="253"/>
      <c r="VAX106" s="228"/>
      <c r="VAY106" s="229"/>
      <c r="VAZ106" s="99"/>
      <c r="VBA106" s="254"/>
      <c r="VBB106" s="235"/>
      <c r="VBC106" s="231"/>
      <c r="VBD106" s="231"/>
      <c r="VBE106" s="235"/>
      <c r="VBF106" s="6"/>
      <c r="VBG106" s="6"/>
      <c r="VBH106" s="6"/>
      <c r="VBI106" s="246"/>
      <c r="VBJ106" s="251"/>
      <c r="VBK106" s="257"/>
      <c r="VBL106" s="235"/>
      <c r="VBM106" s="235"/>
      <c r="VBN106" s="235"/>
      <c r="VBO106" s="99"/>
      <c r="VBP106" s="235"/>
      <c r="VBQ106" s="235"/>
      <c r="VBR106" s="235"/>
      <c r="VBS106" s="226"/>
      <c r="VBT106" s="248"/>
      <c r="VBU106" s="253"/>
      <c r="VBV106" s="228"/>
      <c r="VBW106" s="229"/>
      <c r="VBX106" s="99"/>
      <c r="VBY106" s="254"/>
      <c r="VBZ106" s="235"/>
      <c r="VCA106" s="231"/>
      <c r="VCB106" s="231"/>
      <c r="VCC106" s="235"/>
      <c r="VCD106" s="6"/>
      <c r="VCE106" s="6"/>
      <c r="VCF106" s="6"/>
      <c r="VCG106" s="246"/>
      <c r="VCH106" s="251"/>
      <c r="VCI106" s="257"/>
      <c r="VCJ106" s="235"/>
      <c r="VCK106" s="235"/>
      <c r="VCL106" s="235"/>
      <c r="VCM106" s="99"/>
      <c r="VCN106" s="235"/>
      <c r="VCO106" s="235"/>
      <c r="VCP106" s="235"/>
      <c r="VCQ106" s="226"/>
      <c r="VCR106" s="248"/>
      <c r="VCS106" s="253"/>
      <c r="VCT106" s="228"/>
      <c r="VCU106" s="229"/>
      <c r="VCV106" s="99"/>
      <c r="VCW106" s="254"/>
      <c r="VCX106" s="235"/>
      <c r="VCY106" s="231"/>
      <c r="VCZ106" s="231"/>
      <c r="VDA106" s="235"/>
      <c r="VDB106" s="6"/>
      <c r="VDC106" s="6"/>
      <c r="VDD106" s="6"/>
      <c r="VDE106" s="246"/>
      <c r="VDF106" s="251"/>
      <c r="VDG106" s="257"/>
      <c r="VDH106" s="235"/>
      <c r="VDI106" s="235"/>
      <c r="VDJ106" s="235"/>
      <c r="VDK106" s="99"/>
      <c r="VDL106" s="235"/>
      <c r="VDM106" s="235"/>
      <c r="VDN106" s="235"/>
      <c r="VDO106" s="226"/>
      <c r="VDP106" s="248"/>
      <c r="VDQ106" s="253"/>
      <c r="VDR106" s="228"/>
      <c r="VDS106" s="229"/>
      <c r="VDT106" s="99"/>
      <c r="VDU106" s="254"/>
      <c r="VDV106" s="235"/>
      <c r="VDW106" s="231"/>
      <c r="VDX106" s="231"/>
      <c r="VDY106" s="235"/>
      <c r="VDZ106" s="6"/>
      <c r="VEA106" s="6"/>
      <c r="VEB106" s="6"/>
      <c r="VEC106" s="246"/>
      <c r="VED106" s="251"/>
      <c r="VEE106" s="257"/>
      <c r="VEF106" s="235"/>
      <c r="VEG106" s="235"/>
      <c r="VEH106" s="235"/>
      <c r="VEI106" s="99"/>
      <c r="VEJ106" s="235"/>
      <c r="VEK106" s="235"/>
      <c r="VEL106" s="235"/>
      <c r="VEM106" s="226"/>
      <c r="VEN106" s="248"/>
      <c r="VEO106" s="253"/>
      <c r="VEP106" s="228"/>
      <c r="VEQ106" s="229"/>
      <c r="VER106" s="99"/>
      <c r="VES106" s="254"/>
      <c r="VET106" s="235"/>
      <c r="VEU106" s="231"/>
      <c r="VEV106" s="231"/>
      <c r="VEW106" s="235"/>
      <c r="VEX106" s="6"/>
      <c r="VEY106" s="6"/>
      <c r="VEZ106" s="6"/>
      <c r="VFA106" s="246"/>
      <c r="VFB106" s="251"/>
      <c r="VFC106" s="257"/>
      <c r="VFD106" s="235"/>
      <c r="VFE106" s="235"/>
      <c r="VFF106" s="235"/>
      <c r="VFG106" s="99"/>
      <c r="VFH106" s="235"/>
      <c r="VFI106" s="235"/>
      <c r="VFJ106" s="235"/>
      <c r="VFK106" s="226"/>
      <c r="VFL106" s="248"/>
      <c r="VFM106" s="253"/>
      <c r="VFN106" s="228"/>
      <c r="VFO106" s="229"/>
      <c r="VFP106" s="99"/>
      <c r="VFQ106" s="254"/>
      <c r="VFR106" s="235"/>
      <c r="VFS106" s="231"/>
      <c r="VFT106" s="231"/>
      <c r="VFU106" s="235"/>
      <c r="VFV106" s="6"/>
      <c r="VFW106" s="6"/>
      <c r="VFX106" s="6"/>
      <c r="VFY106" s="246"/>
      <c r="VFZ106" s="251"/>
      <c r="VGA106" s="257"/>
      <c r="VGB106" s="235"/>
      <c r="VGC106" s="235"/>
      <c r="VGD106" s="235"/>
      <c r="VGE106" s="99"/>
      <c r="VGF106" s="235"/>
      <c r="VGG106" s="235"/>
      <c r="VGH106" s="235"/>
      <c r="VGI106" s="226"/>
      <c r="VGJ106" s="248"/>
      <c r="VGK106" s="253"/>
      <c r="VGL106" s="228"/>
      <c r="VGM106" s="229"/>
      <c r="VGN106" s="99"/>
      <c r="VGO106" s="254"/>
      <c r="VGP106" s="235"/>
      <c r="VGQ106" s="231"/>
      <c r="VGR106" s="231"/>
      <c r="VGS106" s="235"/>
      <c r="VGT106" s="6"/>
      <c r="VGU106" s="6"/>
      <c r="VGV106" s="6"/>
      <c r="VGW106" s="246"/>
      <c r="VGX106" s="251"/>
      <c r="VGY106" s="257"/>
      <c r="VGZ106" s="235"/>
      <c r="VHA106" s="235"/>
      <c r="VHB106" s="235"/>
      <c r="VHC106" s="99"/>
      <c r="VHD106" s="235"/>
      <c r="VHE106" s="235"/>
      <c r="VHF106" s="235"/>
      <c r="VHG106" s="226"/>
      <c r="VHH106" s="248"/>
      <c r="VHI106" s="253"/>
      <c r="VHJ106" s="228"/>
      <c r="VHK106" s="229"/>
      <c r="VHL106" s="99"/>
      <c r="VHM106" s="254"/>
      <c r="VHN106" s="235"/>
      <c r="VHO106" s="231"/>
      <c r="VHP106" s="231"/>
      <c r="VHQ106" s="235"/>
      <c r="VHR106" s="6"/>
      <c r="VHS106" s="6"/>
      <c r="VHT106" s="6"/>
      <c r="VHU106" s="246"/>
      <c r="VHV106" s="251"/>
      <c r="VHW106" s="257"/>
      <c r="VHX106" s="235"/>
      <c r="VHY106" s="235"/>
      <c r="VHZ106" s="235"/>
      <c r="VIA106" s="99"/>
      <c r="VIB106" s="235"/>
      <c r="VIC106" s="235"/>
      <c r="VID106" s="235"/>
      <c r="VIE106" s="226"/>
      <c r="VIF106" s="248"/>
      <c r="VIG106" s="253"/>
      <c r="VIH106" s="228"/>
      <c r="VII106" s="229"/>
      <c r="VIJ106" s="99"/>
      <c r="VIK106" s="254"/>
      <c r="VIL106" s="235"/>
      <c r="VIM106" s="231"/>
      <c r="VIN106" s="231"/>
      <c r="VIO106" s="235"/>
      <c r="VIP106" s="6"/>
      <c r="VIQ106" s="6"/>
      <c r="VIR106" s="6"/>
      <c r="VIS106" s="246"/>
      <c r="VIT106" s="251"/>
      <c r="VIU106" s="257"/>
      <c r="VIV106" s="235"/>
      <c r="VIW106" s="235"/>
      <c r="VIX106" s="235"/>
      <c r="VIY106" s="99"/>
      <c r="VIZ106" s="235"/>
      <c r="VJA106" s="235"/>
      <c r="VJB106" s="235"/>
      <c r="VJC106" s="226"/>
      <c r="VJD106" s="248"/>
      <c r="VJE106" s="253"/>
      <c r="VJF106" s="228"/>
      <c r="VJG106" s="229"/>
      <c r="VJH106" s="99"/>
      <c r="VJI106" s="254"/>
      <c r="VJJ106" s="235"/>
      <c r="VJK106" s="231"/>
      <c r="VJL106" s="231"/>
      <c r="VJM106" s="235"/>
      <c r="VJN106" s="6"/>
      <c r="VJO106" s="6"/>
      <c r="VJP106" s="6"/>
      <c r="VJQ106" s="246"/>
      <c r="VJR106" s="251"/>
      <c r="VJS106" s="257"/>
      <c r="VJT106" s="235"/>
      <c r="VJU106" s="235"/>
      <c r="VJV106" s="235"/>
      <c r="VJW106" s="99"/>
      <c r="VJX106" s="235"/>
      <c r="VJY106" s="235"/>
      <c r="VJZ106" s="235"/>
      <c r="VKA106" s="226"/>
      <c r="VKB106" s="248"/>
      <c r="VKC106" s="253"/>
      <c r="VKD106" s="228"/>
      <c r="VKE106" s="229"/>
      <c r="VKF106" s="99"/>
      <c r="VKG106" s="254"/>
      <c r="VKH106" s="235"/>
      <c r="VKI106" s="231"/>
      <c r="VKJ106" s="231"/>
      <c r="VKK106" s="235"/>
      <c r="VKL106" s="6"/>
      <c r="VKM106" s="6"/>
      <c r="VKN106" s="6"/>
      <c r="VKO106" s="246"/>
      <c r="VKP106" s="251"/>
      <c r="VKQ106" s="257"/>
      <c r="VKR106" s="235"/>
      <c r="VKS106" s="235"/>
      <c r="VKT106" s="235"/>
      <c r="VKU106" s="99"/>
      <c r="VKV106" s="235"/>
      <c r="VKW106" s="235"/>
      <c r="VKX106" s="235"/>
      <c r="VKY106" s="226"/>
      <c r="VKZ106" s="248"/>
      <c r="VLA106" s="253"/>
      <c r="VLB106" s="228"/>
      <c r="VLC106" s="229"/>
      <c r="VLD106" s="99"/>
      <c r="VLE106" s="254"/>
      <c r="VLF106" s="235"/>
      <c r="VLG106" s="231"/>
      <c r="VLH106" s="231"/>
      <c r="VLI106" s="235"/>
      <c r="VLJ106" s="6"/>
      <c r="VLK106" s="6"/>
      <c r="VLL106" s="6"/>
      <c r="VLM106" s="246"/>
      <c r="VLN106" s="251"/>
      <c r="VLO106" s="257"/>
      <c r="VLP106" s="235"/>
      <c r="VLQ106" s="235"/>
      <c r="VLR106" s="235"/>
      <c r="VLS106" s="99"/>
      <c r="VLT106" s="235"/>
      <c r="VLU106" s="235"/>
      <c r="VLV106" s="235"/>
      <c r="VLW106" s="226"/>
      <c r="VLX106" s="248"/>
      <c r="VLY106" s="253"/>
      <c r="VLZ106" s="228"/>
      <c r="VMA106" s="229"/>
      <c r="VMB106" s="99"/>
      <c r="VMC106" s="254"/>
      <c r="VMD106" s="235"/>
      <c r="VME106" s="231"/>
      <c r="VMF106" s="231"/>
      <c r="VMG106" s="235"/>
      <c r="VMH106" s="6"/>
      <c r="VMI106" s="6"/>
      <c r="VMJ106" s="6"/>
      <c r="VMK106" s="246"/>
      <c r="VML106" s="251"/>
      <c r="VMM106" s="257"/>
      <c r="VMN106" s="235"/>
      <c r="VMO106" s="235"/>
      <c r="VMP106" s="235"/>
      <c r="VMQ106" s="99"/>
      <c r="VMR106" s="235"/>
      <c r="VMS106" s="235"/>
      <c r="VMT106" s="235"/>
      <c r="VMU106" s="226"/>
      <c r="VMV106" s="248"/>
      <c r="VMW106" s="253"/>
      <c r="VMX106" s="228"/>
      <c r="VMY106" s="229"/>
      <c r="VMZ106" s="99"/>
      <c r="VNA106" s="254"/>
      <c r="VNB106" s="235"/>
      <c r="VNC106" s="231"/>
      <c r="VND106" s="231"/>
      <c r="VNE106" s="235"/>
      <c r="VNF106" s="6"/>
      <c r="VNG106" s="6"/>
      <c r="VNH106" s="6"/>
      <c r="VNI106" s="246"/>
      <c r="VNJ106" s="251"/>
      <c r="VNK106" s="257"/>
      <c r="VNL106" s="235"/>
      <c r="VNM106" s="235"/>
      <c r="VNN106" s="235"/>
      <c r="VNO106" s="99"/>
      <c r="VNP106" s="235"/>
      <c r="VNQ106" s="235"/>
      <c r="VNR106" s="235"/>
      <c r="VNS106" s="226"/>
      <c r="VNT106" s="248"/>
      <c r="VNU106" s="253"/>
      <c r="VNV106" s="228"/>
      <c r="VNW106" s="229"/>
      <c r="VNX106" s="99"/>
      <c r="VNY106" s="254"/>
      <c r="VNZ106" s="235"/>
      <c r="VOA106" s="231"/>
      <c r="VOB106" s="231"/>
      <c r="VOC106" s="235"/>
      <c r="VOD106" s="6"/>
      <c r="VOE106" s="6"/>
      <c r="VOF106" s="6"/>
      <c r="VOG106" s="246"/>
      <c r="VOH106" s="251"/>
      <c r="VOI106" s="257"/>
      <c r="VOJ106" s="235"/>
      <c r="VOK106" s="235"/>
      <c r="VOL106" s="235"/>
      <c r="VOM106" s="99"/>
      <c r="VON106" s="235"/>
      <c r="VOO106" s="235"/>
      <c r="VOP106" s="235"/>
      <c r="VOQ106" s="226"/>
      <c r="VOR106" s="248"/>
      <c r="VOS106" s="253"/>
      <c r="VOT106" s="228"/>
      <c r="VOU106" s="229"/>
      <c r="VOV106" s="99"/>
      <c r="VOW106" s="254"/>
      <c r="VOX106" s="235"/>
      <c r="VOY106" s="231"/>
      <c r="VOZ106" s="231"/>
      <c r="VPA106" s="235"/>
      <c r="VPB106" s="6"/>
      <c r="VPC106" s="6"/>
      <c r="VPD106" s="6"/>
      <c r="VPE106" s="246"/>
      <c r="VPF106" s="251"/>
      <c r="VPG106" s="257"/>
      <c r="VPH106" s="235"/>
      <c r="VPI106" s="235"/>
      <c r="VPJ106" s="235"/>
      <c r="VPK106" s="99"/>
      <c r="VPL106" s="235"/>
      <c r="VPM106" s="235"/>
      <c r="VPN106" s="235"/>
      <c r="VPO106" s="226"/>
      <c r="VPP106" s="248"/>
      <c r="VPQ106" s="253"/>
      <c r="VPR106" s="228"/>
      <c r="VPS106" s="229"/>
      <c r="VPT106" s="99"/>
      <c r="VPU106" s="254"/>
      <c r="VPV106" s="235"/>
      <c r="VPW106" s="231"/>
      <c r="VPX106" s="231"/>
      <c r="VPY106" s="235"/>
      <c r="VPZ106" s="6"/>
      <c r="VQA106" s="6"/>
      <c r="VQB106" s="6"/>
      <c r="VQC106" s="246"/>
      <c r="VQD106" s="251"/>
      <c r="VQE106" s="257"/>
      <c r="VQF106" s="235"/>
      <c r="VQG106" s="235"/>
      <c r="VQH106" s="235"/>
      <c r="VQI106" s="99"/>
      <c r="VQJ106" s="235"/>
      <c r="VQK106" s="235"/>
      <c r="VQL106" s="235"/>
      <c r="VQM106" s="226"/>
      <c r="VQN106" s="248"/>
      <c r="VQO106" s="253"/>
      <c r="VQP106" s="228"/>
      <c r="VQQ106" s="229"/>
      <c r="VQR106" s="99"/>
      <c r="VQS106" s="254"/>
      <c r="VQT106" s="235"/>
      <c r="VQU106" s="231"/>
      <c r="VQV106" s="231"/>
      <c r="VQW106" s="235"/>
      <c r="VQX106" s="6"/>
      <c r="VQY106" s="6"/>
      <c r="VQZ106" s="6"/>
      <c r="VRA106" s="246"/>
      <c r="VRB106" s="251"/>
      <c r="VRC106" s="257"/>
      <c r="VRD106" s="235"/>
      <c r="VRE106" s="235"/>
      <c r="VRF106" s="235"/>
      <c r="VRG106" s="99"/>
      <c r="VRH106" s="235"/>
      <c r="VRI106" s="235"/>
      <c r="VRJ106" s="235"/>
      <c r="VRK106" s="226"/>
      <c r="VRL106" s="248"/>
      <c r="VRM106" s="253"/>
      <c r="VRN106" s="228"/>
      <c r="VRO106" s="229"/>
      <c r="VRP106" s="99"/>
      <c r="VRQ106" s="254"/>
      <c r="VRR106" s="235"/>
      <c r="VRS106" s="231"/>
      <c r="VRT106" s="231"/>
      <c r="VRU106" s="235"/>
      <c r="VRV106" s="6"/>
      <c r="VRW106" s="6"/>
      <c r="VRX106" s="6"/>
      <c r="VRY106" s="246"/>
      <c r="VRZ106" s="251"/>
      <c r="VSA106" s="257"/>
      <c r="VSB106" s="235"/>
      <c r="VSC106" s="235"/>
      <c r="VSD106" s="235"/>
      <c r="VSE106" s="99"/>
      <c r="VSF106" s="235"/>
      <c r="VSG106" s="235"/>
      <c r="VSH106" s="235"/>
      <c r="VSI106" s="226"/>
      <c r="VSJ106" s="248"/>
      <c r="VSK106" s="253"/>
      <c r="VSL106" s="228"/>
      <c r="VSM106" s="229"/>
      <c r="VSN106" s="99"/>
      <c r="VSO106" s="254"/>
      <c r="VSP106" s="235"/>
      <c r="VSQ106" s="231"/>
      <c r="VSR106" s="231"/>
      <c r="VSS106" s="235"/>
      <c r="VST106" s="6"/>
      <c r="VSU106" s="6"/>
      <c r="VSV106" s="6"/>
      <c r="VSW106" s="246"/>
      <c r="VSX106" s="251"/>
      <c r="VSY106" s="257"/>
      <c r="VSZ106" s="235"/>
      <c r="VTA106" s="235"/>
      <c r="VTB106" s="235"/>
      <c r="VTC106" s="99"/>
      <c r="VTD106" s="235"/>
      <c r="VTE106" s="235"/>
      <c r="VTF106" s="235"/>
      <c r="VTG106" s="226"/>
      <c r="VTH106" s="248"/>
      <c r="VTI106" s="253"/>
      <c r="VTJ106" s="228"/>
      <c r="VTK106" s="229"/>
      <c r="VTL106" s="99"/>
      <c r="VTM106" s="254"/>
      <c r="VTN106" s="235"/>
      <c r="VTO106" s="231"/>
      <c r="VTP106" s="231"/>
      <c r="VTQ106" s="235"/>
      <c r="VTR106" s="6"/>
      <c r="VTS106" s="6"/>
      <c r="VTT106" s="6"/>
      <c r="VTU106" s="246"/>
      <c r="VTV106" s="251"/>
      <c r="VTW106" s="257"/>
      <c r="VTX106" s="235"/>
      <c r="VTY106" s="235"/>
      <c r="VTZ106" s="235"/>
      <c r="VUA106" s="99"/>
      <c r="VUB106" s="235"/>
      <c r="VUC106" s="235"/>
      <c r="VUD106" s="235"/>
      <c r="VUE106" s="226"/>
      <c r="VUF106" s="248"/>
      <c r="VUG106" s="253"/>
      <c r="VUH106" s="228"/>
      <c r="VUI106" s="229"/>
      <c r="VUJ106" s="99"/>
      <c r="VUK106" s="254"/>
      <c r="VUL106" s="235"/>
      <c r="VUM106" s="231"/>
      <c r="VUN106" s="231"/>
      <c r="VUO106" s="235"/>
      <c r="VUP106" s="6"/>
      <c r="VUQ106" s="6"/>
      <c r="VUR106" s="6"/>
      <c r="VUS106" s="246"/>
      <c r="VUT106" s="251"/>
      <c r="VUU106" s="257"/>
      <c r="VUV106" s="235"/>
      <c r="VUW106" s="235"/>
      <c r="VUX106" s="235"/>
      <c r="VUY106" s="99"/>
      <c r="VUZ106" s="235"/>
      <c r="VVA106" s="235"/>
      <c r="VVB106" s="235"/>
      <c r="VVC106" s="226"/>
      <c r="VVD106" s="248"/>
      <c r="VVE106" s="253"/>
      <c r="VVF106" s="228"/>
      <c r="VVG106" s="229"/>
      <c r="VVH106" s="99"/>
      <c r="VVI106" s="254"/>
      <c r="VVJ106" s="235"/>
      <c r="VVK106" s="231"/>
      <c r="VVL106" s="231"/>
      <c r="VVM106" s="235"/>
      <c r="VVN106" s="6"/>
      <c r="VVO106" s="6"/>
      <c r="VVP106" s="6"/>
      <c r="VVQ106" s="246"/>
      <c r="VVR106" s="251"/>
      <c r="VVS106" s="257"/>
      <c r="VVT106" s="235"/>
      <c r="VVU106" s="235"/>
      <c r="VVV106" s="235"/>
      <c r="VVW106" s="99"/>
      <c r="VVX106" s="235"/>
      <c r="VVY106" s="235"/>
      <c r="VVZ106" s="235"/>
      <c r="VWA106" s="226"/>
      <c r="VWB106" s="248"/>
      <c r="VWC106" s="253"/>
      <c r="VWD106" s="228"/>
      <c r="VWE106" s="229"/>
      <c r="VWF106" s="99"/>
      <c r="VWG106" s="254"/>
      <c r="VWH106" s="235"/>
      <c r="VWI106" s="231"/>
      <c r="VWJ106" s="231"/>
      <c r="VWK106" s="235"/>
      <c r="VWL106" s="6"/>
      <c r="VWM106" s="6"/>
      <c r="VWN106" s="6"/>
      <c r="VWO106" s="246"/>
      <c r="VWP106" s="251"/>
      <c r="VWQ106" s="257"/>
      <c r="VWR106" s="235"/>
      <c r="VWS106" s="235"/>
      <c r="VWT106" s="235"/>
      <c r="VWU106" s="99"/>
      <c r="VWV106" s="235"/>
      <c r="VWW106" s="235"/>
      <c r="VWX106" s="235"/>
      <c r="VWY106" s="226"/>
      <c r="VWZ106" s="248"/>
      <c r="VXA106" s="253"/>
      <c r="VXB106" s="228"/>
      <c r="VXC106" s="229"/>
      <c r="VXD106" s="99"/>
      <c r="VXE106" s="254"/>
      <c r="VXF106" s="235"/>
      <c r="VXG106" s="231"/>
      <c r="VXH106" s="231"/>
      <c r="VXI106" s="235"/>
      <c r="VXJ106" s="6"/>
      <c r="VXK106" s="6"/>
      <c r="VXL106" s="6"/>
      <c r="VXM106" s="246"/>
      <c r="VXN106" s="251"/>
      <c r="VXO106" s="257"/>
      <c r="VXP106" s="235"/>
      <c r="VXQ106" s="235"/>
      <c r="VXR106" s="235"/>
      <c r="VXS106" s="99"/>
      <c r="VXT106" s="235"/>
      <c r="VXU106" s="235"/>
      <c r="VXV106" s="235"/>
      <c r="VXW106" s="226"/>
      <c r="VXX106" s="248"/>
      <c r="VXY106" s="253"/>
      <c r="VXZ106" s="228"/>
      <c r="VYA106" s="229"/>
      <c r="VYB106" s="99"/>
      <c r="VYC106" s="254"/>
      <c r="VYD106" s="235"/>
      <c r="VYE106" s="231"/>
      <c r="VYF106" s="231"/>
      <c r="VYG106" s="235"/>
      <c r="VYH106" s="6"/>
      <c r="VYI106" s="6"/>
      <c r="VYJ106" s="6"/>
      <c r="VYK106" s="246"/>
      <c r="VYL106" s="251"/>
      <c r="VYM106" s="257"/>
      <c r="VYN106" s="235"/>
      <c r="VYO106" s="235"/>
      <c r="VYP106" s="235"/>
      <c r="VYQ106" s="99"/>
      <c r="VYR106" s="235"/>
      <c r="VYS106" s="235"/>
      <c r="VYT106" s="235"/>
      <c r="VYU106" s="226"/>
      <c r="VYV106" s="248"/>
      <c r="VYW106" s="253"/>
      <c r="VYX106" s="228"/>
      <c r="VYY106" s="229"/>
      <c r="VYZ106" s="99"/>
      <c r="VZA106" s="254"/>
      <c r="VZB106" s="235"/>
      <c r="VZC106" s="231"/>
      <c r="VZD106" s="231"/>
      <c r="VZE106" s="235"/>
      <c r="VZF106" s="6"/>
      <c r="VZG106" s="6"/>
      <c r="VZH106" s="6"/>
      <c r="VZI106" s="246"/>
      <c r="VZJ106" s="251"/>
      <c r="VZK106" s="257"/>
      <c r="VZL106" s="235"/>
      <c r="VZM106" s="235"/>
      <c r="VZN106" s="235"/>
      <c r="VZO106" s="99"/>
      <c r="VZP106" s="235"/>
      <c r="VZQ106" s="235"/>
      <c r="VZR106" s="235"/>
      <c r="VZS106" s="226"/>
      <c r="VZT106" s="248"/>
      <c r="VZU106" s="253"/>
      <c r="VZV106" s="228"/>
      <c r="VZW106" s="229"/>
      <c r="VZX106" s="99"/>
      <c r="VZY106" s="254"/>
      <c r="VZZ106" s="235"/>
      <c r="WAA106" s="231"/>
      <c r="WAB106" s="231"/>
      <c r="WAC106" s="235"/>
      <c r="WAD106" s="6"/>
      <c r="WAE106" s="6"/>
      <c r="WAF106" s="6"/>
      <c r="WAG106" s="246"/>
      <c r="WAH106" s="251"/>
      <c r="WAI106" s="257"/>
      <c r="WAJ106" s="235"/>
      <c r="WAK106" s="235"/>
      <c r="WAL106" s="235"/>
      <c r="WAM106" s="99"/>
      <c r="WAN106" s="235"/>
      <c r="WAO106" s="235"/>
      <c r="WAP106" s="235"/>
      <c r="WAQ106" s="226"/>
      <c r="WAR106" s="248"/>
      <c r="WAS106" s="253"/>
      <c r="WAT106" s="228"/>
      <c r="WAU106" s="229"/>
      <c r="WAV106" s="99"/>
      <c r="WAW106" s="254"/>
      <c r="WAX106" s="235"/>
      <c r="WAY106" s="231"/>
      <c r="WAZ106" s="231"/>
      <c r="WBA106" s="235"/>
      <c r="WBB106" s="6"/>
      <c r="WBC106" s="6"/>
      <c r="WBD106" s="6"/>
      <c r="WBE106" s="246"/>
      <c r="WBF106" s="251"/>
      <c r="WBG106" s="257"/>
      <c r="WBH106" s="235"/>
      <c r="WBI106" s="235"/>
      <c r="WBJ106" s="235"/>
      <c r="WBK106" s="99"/>
      <c r="WBL106" s="235"/>
      <c r="WBM106" s="235"/>
      <c r="WBN106" s="235"/>
      <c r="WBO106" s="226"/>
      <c r="WBP106" s="248"/>
      <c r="WBQ106" s="253"/>
      <c r="WBR106" s="228"/>
      <c r="WBS106" s="229"/>
      <c r="WBT106" s="99"/>
      <c r="WBU106" s="254"/>
      <c r="WBV106" s="235"/>
      <c r="WBW106" s="231"/>
      <c r="WBX106" s="231"/>
      <c r="WBY106" s="235"/>
      <c r="WBZ106" s="6"/>
      <c r="WCA106" s="6"/>
      <c r="WCB106" s="6"/>
      <c r="WCC106" s="246"/>
      <c r="WCD106" s="251"/>
      <c r="WCE106" s="257"/>
      <c r="WCF106" s="235"/>
      <c r="WCG106" s="235"/>
      <c r="WCH106" s="235"/>
      <c r="WCI106" s="99"/>
      <c r="WCJ106" s="235"/>
      <c r="WCK106" s="235"/>
      <c r="WCL106" s="235"/>
      <c r="WCM106" s="226"/>
      <c r="WCN106" s="248"/>
      <c r="WCO106" s="253"/>
      <c r="WCP106" s="228"/>
      <c r="WCQ106" s="229"/>
      <c r="WCR106" s="99"/>
      <c r="WCS106" s="254"/>
      <c r="WCT106" s="235"/>
      <c r="WCU106" s="231"/>
      <c r="WCV106" s="231"/>
      <c r="WCW106" s="235"/>
      <c r="WCX106" s="6"/>
      <c r="WCY106" s="6"/>
      <c r="WCZ106" s="6"/>
      <c r="WDA106" s="246"/>
      <c r="WDB106" s="251"/>
      <c r="WDC106" s="257"/>
      <c r="WDD106" s="235"/>
      <c r="WDE106" s="235"/>
      <c r="WDF106" s="235"/>
      <c r="WDG106" s="99"/>
      <c r="WDH106" s="235"/>
      <c r="WDI106" s="235"/>
      <c r="WDJ106" s="235"/>
      <c r="WDK106" s="226"/>
      <c r="WDL106" s="248"/>
      <c r="WDM106" s="253"/>
      <c r="WDN106" s="228"/>
      <c r="WDO106" s="229"/>
      <c r="WDP106" s="99"/>
      <c r="WDQ106" s="254"/>
      <c r="WDR106" s="235"/>
      <c r="WDS106" s="231"/>
      <c r="WDT106" s="231"/>
      <c r="WDU106" s="235"/>
      <c r="WDV106" s="6"/>
      <c r="WDW106" s="6"/>
      <c r="WDX106" s="6"/>
      <c r="WDY106" s="246"/>
      <c r="WDZ106" s="251"/>
      <c r="WEA106" s="257"/>
      <c r="WEB106" s="235"/>
      <c r="WEC106" s="235"/>
      <c r="WED106" s="235"/>
      <c r="WEE106" s="99"/>
      <c r="WEF106" s="235"/>
      <c r="WEG106" s="235"/>
      <c r="WEH106" s="235"/>
      <c r="WEI106" s="226"/>
      <c r="WEJ106" s="248"/>
      <c r="WEK106" s="253"/>
      <c r="WEL106" s="228"/>
      <c r="WEM106" s="229"/>
      <c r="WEN106" s="99"/>
      <c r="WEO106" s="254"/>
      <c r="WEP106" s="235"/>
      <c r="WEQ106" s="231"/>
      <c r="WER106" s="231"/>
      <c r="WES106" s="235"/>
      <c r="WET106" s="6"/>
      <c r="WEU106" s="6"/>
      <c r="WEV106" s="6"/>
      <c r="WEW106" s="246"/>
      <c r="WEX106" s="251"/>
      <c r="WEY106" s="257"/>
      <c r="WEZ106" s="235"/>
      <c r="WFA106" s="235"/>
      <c r="WFB106" s="235"/>
      <c r="WFC106" s="99"/>
      <c r="WFD106" s="235"/>
      <c r="WFE106" s="235"/>
      <c r="WFF106" s="235"/>
      <c r="WFG106" s="226"/>
      <c r="WFH106" s="248"/>
      <c r="WFI106" s="253"/>
      <c r="WFJ106" s="228"/>
      <c r="WFK106" s="229"/>
      <c r="WFL106" s="99"/>
      <c r="WFM106" s="254"/>
      <c r="WFN106" s="235"/>
      <c r="WFO106" s="231"/>
      <c r="WFP106" s="231"/>
      <c r="WFQ106" s="235"/>
      <c r="WFR106" s="6"/>
      <c r="WFS106" s="6"/>
      <c r="WFT106" s="6"/>
      <c r="WFU106" s="246"/>
      <c r="WFV106" s="251"/>
      <c r="WFW106" s="257"/>
      <c r="WFX106" s="235"/>
      <c r="WFY106" s="235"/>
      <c r="WFZ106" s="235"/>
      <c r="WGA106" s="99"/>
      <c r="WGB106" s="235"/>
      <c r="WGC106" s="235"/>
      <c r="WGD106" s="235"/>
      <c r="WGE106" s="226"/>
      <c r="WGF106" s="248"/>
      <c r="WGG106" s="253"/>
      <c r="WGH106" s="228"/>
      <c r="WGI106" s="229"/>
      <c r="WGJ106" s="99"/>
      <c r="WGK106" s="254"/>
      <c r="WGL106" s="235"/>
      <c r="WGM106" s="231"/>
      <c r="WGN106" s="231"/>
      <c r="WGO106" s="235"/>
      <c r="WGP106" s="6"/>
      <c r="WGQ106" s="6"/>
      <c r="WGR106" s="6"/>
      <c r="WGS106" s="246"/>
      <c r="WGT106" s="251"/>
      <c r="WGU106" s="257"/>
      <c r="WGV106" s="235"/>
      <c r="WGW106" s="235"/>
      <c r="WGX106" s="235"/>
      <c r="WGY106" s="99"/>
      <c r="WGZ106" s="235"/>
      <c r="WHA106" s="235"/>
      <c r="WHB106" s="235"/>
      <c r="WHC106" s="226"/>
      <c r="WHD106" s="248"/>
      <c r="WHE106" s="253"/>
      <c r="WHF106" s="228"/>
      <c r="WHG106" s="229"/>
      <c r="WHH106" s="99"/>
      <c r="WHI106" s="254"/>
      <c r="WHJ106" s="235"/>
      <c r="WHK106" s="231"/>
      <c r="WHL106" s="231"/>
      <c r="WHM106" s="235"/>
      <c r="WHN106" s="6"/>
      <c r="WHO106" s="6"/>
      <c r="WHP106" s="6"/>
      <c r="WHQ106" s="246"/>
      <c r="WHR106" s="251"/>
      <c r="WHS106" s="257"/>
      <c r="WHT106" s="235"/>
      <c r="WHU106" s="235"/>
      <c r="WHV106" s="235"/>
      <c r="WHW106" s="99"/>
      <c r="WHX106" s="235"/>
      <c r="WHY106" s="235"/>
      <c r="WHZ106" s="235"/>
      <c r="WIA106" s="226"/>
      <c r="WIB106" s="248"/>
      <c r="WIC106" s="253"/>
      <c r="WID106" s="228"/>
      <c r="WIE106" s="229"/>
      <c r="WIF106" s="99"/>
      <c r="WIG106" s="254"/>
      <c r="WIH106" s="235"/>
      <c r="WII106" s="231"/>
      <c r="WIJ106" s="231"/>
      <c r="WIK106" s="235"/>
      <c r="WIL106" s="6"/>
      <c r="WIM106" s="6"/>
      <c r="WIN106" s="6"/>
      <c r="WIO106" s="246"/>
      <c r="WIP106" s="251"/>
      <c r="WIQ106" s="257"/>
      <c r="WIR106" s="235"/>
      <c r="WIS106" s="235"/>
      <c r="WIT106" s="235"/>
      <c r="WIU106" s="99"/>
      <c r="WIV106" s="235"/>
      <c r="WIW106" s="235"/>
      <c r="WIX106" s="235"/>
      <c r="WIY106" s="226"/>
      <c r="WIZ106" s="248"/>
      <c r="WJA106" s="253"/>
      <c r="WJB106" s="228"/>
      <c r="WJC106" s="229"/>
      <c r="WJD106" s="99"/>
      <c r="WJE106" s="254"/>
      <c r="WJF106" s="235"/>
      <c r="WJG106" s="231"/>
      <c r="WJH106" s="231"/>
      <c r="WJI106" s="235"/>
      <c r="WJJ106" s="6"/>
      <c r="WJK106" s="6"/>
      <c r="WJL106" s="6"/>
      <c r="WJM106" s="246"/>
      <c r="WJN106" s="251"/>
      <c r="WJO106" s="257"/>
      <c r="WJP106" s="235"/>
      <c r="WJQ106" s="235"/>
      <c r="WJR106" s="235"/>
      <c r="WJS106" s="99"/>
      <c r="WJT106" s="235"/>
      <c r="WJU106" s="235"/>
      <c r="WJV106" s="235"/>
      <c r="WJW106" s="226"/>
      <c r="WJX106" s="248"/>
      <c r="WJY106" s="253"/>
      <c r="WJZ106" s="228"/>
      <c r="WKA106" s="229"/>
      <c r="WKB106" s="99"/>
      <c r="WKC106" s="254"/>
      <c r="WKD106" s="235"/>
      <c r="WKE106" s="231"/>
      <c r="WKF106" s="231"/>
      <c r="WKG106" s="235"/>
      <c r="WKH106" s="6"/>
      <c r="WKI106" s="6"/>
      <c r="WKJ106" s="6"/>
      <c r="WKK106" s="246"/>
      <c r="WKL106" s="251"/>
      <c r="WKM106" s="257"/>
      <c r="WKN106" s="235"/>
      <c r="WKO106" s="235"/>
      <c r="WKP106" s="235"/>
      <c r="WKQ106" s="99"/>
      <c r="WKR106" s="235"/>
      <c r="WKS106" s="235"/>
      <c r="WKT106" s="235"/>
      <c r="WKU106" s="226"/>
      <c r="WKV106" s="248"/>
      <c r="WKW106" s="253"/>
      <c r="WKX106" s="228"/>
      <c r="WKY106" s="229"/>
      <c r="WKZ106" s="99"/>
      <c r="WLA106" s="254"/>
      <c r="WLB106" s="235"/>
      <c r="WLC106" s="231"/>
      <c r="WLD106" s="231"/>
      <c r="WLE106" s="235"/>
      <c r="WLF106" s="6"/>
      <c r="WLG106" s="6"/>
      <c r="WLH106" s="6"/>
      <c r="WLI106" s="246"/>
      <c r="WLJ106" s="251"/>
      <c r="WLK106" s="257"/>
      <c r="WLL106" s="235"/>
      <c r="WLM106" s="235"/>
      <c r="WLN106" s="235"/>
      <c r="WLO106" s="99"/>
      <c r="WLP106" s="235"/>
      <c r="WLQ106" s="235"/>
      <c r="WLR106" s="235"/>
      <c r="WLS106" s="226"/>
      <c r="WLT106" s="248"/>
      <c r="WLU106" s="253"/>
      <c r="WLV106" s="228"/>
      <c r="WLW106" s="229"/>
      <c r="WLX106" s="99"/>
      <c r="WLY106" s="254"/>
      <c r="WLZ106" s="235"/>
      <c r="WMA106" s="231"/>
      <c r="WMB106" s="231"/>
      <c r="WMC106" s="235"/>
      <c r="WMD106" s="6"/>
      <c r="WME106" s="6"/>
      <c r="WMF106" s="6"/>
      <c r="WMG106" s="246"/>
      <c r="WMH106" s="251"/>
      <c r="WMI106" s="257"/>
      <c r="WMJ106" s="235"/>
      <c r="WMK106" s="235"/>
      <c r="WML106" s="235"/>
      <c r="WMM106" s="99"/>
      <c r="WMN106" s="235"/>
      <c r="WMO106" s="235"/>
      <c r="WMP106" s="235"/>
      <c r="WMQ106" s="226"/>
      <c r="WMR106" s="248"/>
      <c r="WMS106" s="253"/>
      <c r="WMT106" s="228"/>
      <c r="WMU106" s="229"/>
      <c r="WMV106" s="99"/>
      <c r="WMW106" s="254"/>
      <c r="WMX106" s="235"/>
      <c r="WMY106" s="231"/>
      <c r="WMZ106" s="231"/>
      <c r="WNA106" s="235"/>
      <c r="WNB106" s="6"/>
      <c r="WNC106" s="6"/>
      <c r="WND106" s="6"/>
      <c r="WNE106" s="246"/>
      <c r="WNF106" s="251"/>
      <c r="WNG106" s="257"/>
      <c r="WNH106" s="235"/>
      <c r="WNI106" s="235"/>
      <c r="WNJ106" s="235"/>
      <c r="WNK106" s="99"/>
      <c r="WNL106" s="235"/>
      <c r="WNM106" s="235"/>
      <c r="WNN106" s="235"/>
      <c r="WNO106" s="226"/>
      <c r="WNP106" s="248"/>
      <c r="WNQ106" s="253"/>
      <c r="WNR106" s="228"/>
      <c r="WNS106" s="229"/>
      <c r="WNT106" s="99"/>
      <c r="WNU106" s="254"/>
      <c r="WNV106" s="235"/>
      <c r="WNW106" s="231"/>
      <c r="WNX106" s="231"/>
      <c r="WNY106" s="235"/>
      <c r="WNZ106" s="6"/>
      <c r="WOA106" s="6"/>
      <c r="WOB106" s="6"/>
      <c r="WOC106" s="246"/>
      <c r="WOD106" s="251"/>
      <c r="WOE106" s="257"/>
      <c r="WOF106" s="235"/>
      <c r="WOG106" s="235"/>
      <c r="WOH106" s="235"/>
      <c r="WOI106" s="99"/>
      <c r="WOJ106" s="235"/>
      <c r="WOK106" s="235"/>
      <c r="WOL106" s="235"/>
      <c r="WOM106" s="226"/>
      <c r="WON106" s="248"/>
      <c r="WOO106" s="253"/>
      <c r="WOP106" s="228"/>
      <c r="WOQ106" s="229"/>
      <c r="WOR106" s="99"/>
      <c r="WOS106" s="254"/>
      <c r="WOT106" s="235"/>
      <c r="WOU106" s="231"/>
      <c r="WOV106" s="231"/>
      <c r="WOW106" s="235"/>
      <c r="WOX106" s="6"/>
      <c r="WOY106" s="6"/>
      <c r="WOZ106" s="6"/>
      <c r="WPA106" s="246"/>
      <c r="WPB106" s="251"/>
      <c r="WPC106" s="257"/>
      <c r="WPD106" s="235"/>
      <c r="WPE106" s="235"/>
      <c r="WPF106" s="235"/>
      <c r="WPG106" s="99"/>
      <c r="WPH106" s="235"/>
      <c r="WPI106" s="235"/>
      <c r="WPJ106" s="235"/>
      <c r="WPK106" s="226"/>
      <c r="WPL106" s="248"/>
      <c r="WPM106" s="253"/>
      <c r="WPN106" s="228"/>
      <c r="WPO106" s="229"/>
      <c r="WPP106" s="99"/>
      <c r="WPQ106" s="254"/>
      <c r="WPR106" s="235"/>
      <c r="WPS106" s="231"/>
      <c r="WPT106" s="231"/>
      <c r="WPU106" s="235"/>
      <c r="WPV106" s="6"/>
      <c r="WPW106" s="6"/>
      <c r="WPX106" s="6"/>
      <c r="WPY106" s="246"/>
      <c r="WPZ106" s="251"/>
      <c r="WQA106" s="257"/>
      <c r="WQB106" s="235"/>
      <c r="WQC106" s="235"/>
      <c r="WQD106" s="235"/>
      <c r="WQE106" s="99"/>
      <c r="WQF106" s="235"/>
      <c r="WQG106" s="235"/>
      <c r="WQH106" s="235"/>
      <c r="WQI106" s="226"/>
      <c r="WQJ106" s="248"/>
      <c r="WQK106" s="253"/>
      <c r="WQL106" s="228"/>
      <c r="WQM106" s="229"/>
      <c r="WQN106" s="99"/>
      <c r="WQO106" s="254"/>
      <c r="WQP106" s="235"/>
      <c r="WQQ106" s="231"/>
      <c r="WQR106" s="231"/>
      <c r="WQS106" s="235"/>
      <c r="WQT106" s="6"/>
      <c r="WQU106" s="6"/>
      <c r="WQV106" s="6"/>
      <c r="WQW106" s="246"/>
      <c r="WQX106" s="251"/>
      <c r="WQY106" s="257"/>
      <c r="WQZ106" s="235"/>
      <c r="WRA106" s="235"/>
      <c r="WRB106" s="235"/>
      <c r="WRC106" s="99"/>
      <c r="WRD106" s="235"/>
      <c r="WRE106" s="235"/>
      <c r="WRF106" s="235"/>
      <c r="WRG106" s="226"/>
      <c r="WRH106" s="248"/>
      <c r="WRI106" s="253"/>
      <c r="WRJ106" s="228"/>
      <c r="WRK106" s="229"/>
      <c r="WRL106" s="99"/>
      <c r="WRM106" s="254"/>
      <c r="WRN106" s="235"/>
      <c r="WRO106" s="231"/>
      <c r="WRP106" s="231"/>
      <c r="WRQ106" s="235"/>
      <c r="WRR106" s="6"/>
      <c r="WRS106" s="6"/>
      <c r="WRT106" s="6"/>
      <c r="WRU106" s="246"/>
      <c r="WRV106" s="251"/>
      <c r="WRW106" s="257"/>
      <c r="WRX106" s="235"/>
      <c r="WRY106" s="235"/>
      <c r="WRZ106" s="235"/>
      <c r="WSA106" s="99"/>
      <c r="WSB106" s="235"/>
      <c r="WSC106" s="235"/>
      <c r="WSD106" s="235"/>
      <c r="WSE106" s="226"/>
      <c r="WSF106" s="248"/>
      <c r="WSG106" s="253"/>
      <c r="WSH106" s="228"/>
      <c r="WSI106" s="229"/>
      <c r="WSJ106" s="99"/>
      <c r="WSK106" s="254"/>
      <c r="WSL106" s="235"/>
      <c r="WSM106" s="231"/>
      <c r="WSN106" s="231"/>
      <c r="WSO106" s="235"/>
      <c r="WSP106" s="6"/>
      <c r="WSQ106" s="6"/>
      <c r="WSR106" s="6"/>
      <c r="WSS106" s="246"/>
      <c r="WST106" s="251"/>
      <c r="WSU106" s="257"/>
      <c r="WSV106" s="235"/>
      <c r="WSW106" s="235"/>
      <c r="WSX106" s="235"/>
      <c r="WSY106" s="99"/>
      <c r="WSZ106" s="235"/>
      <c r="WTA106" s="235"/>
      <c r="WTB106" s="235"/>
      <c r="WTC106" s="226"/>
      <c r="WTD106" s="248"/>
      <c r="WTE106" s="253"/>
      <c r="WTF106" s="228"/>
      <c r="WTG106" s="229"/>
      <c r="WTH106" s="99"/>
      <c r="WTI106" s="254"/>
      <c r="WTJ106" s="235"/>
      <c r="WTK106" s="231"/>
      <c r="WTL106" s="231"/>
      <c r="WTM106" s="235"/>
      <c r="WTN106" s="6"/>
      <c r="WTO106" s="6"/>
      <c r="WTP106" s="6"/>
      <c r="WTQ106" s="246"/>
      <c r="WTR106" s="251"/>
      <c r="WTS106" s="257"/>
      <c r="WTT106" s="235"/>
      <c r="WTU106" s="235"/>
      <c r="WTV106" s="235"/>
      <c r="WTW106" s="99"/>
      <c r="WTX106" s="235"/>
      <c r="WTY106" s="235"/>
      <c r="WTZ106" s="235"/>
      <c r="WUA106" s="226"/>
      <c r="WUB106" s="248"/>
      <c r="WUC106" s="253"/>
      <c r="WUD106" s="228"/>
      <c r="WUE106" s="229"/>
      <c r="WUF106" s="99"/>
      <c r="WUG106" s="254"/>
      <c r="WUH106" s="235"/>
      <c r="WUI106" s="231"/>
      <c r="WUJ106" s="231"/>
      <c r="WUK106" s="235"/>
      <c r="WUL106" s="6"/>
      <c r="WUM106" s="6"/>
      <c r="WUN106" s="6"/>
      <c r="WUO106" s="246"/>
      <c r="WUP106" s="251"/>
      <c r="WUQ106" s="257"/>
      <c r="WUR106" s="235"/>
      <c r="WUS106" s="235"/>
      <c r="WUT106" s="235"/>
      <c r="WUU106" s="99"/>
      <c r="WUV106" s="235"/>
      <c r="WUW106" s="235"/>
      <c r="WUX106" s="235"/>
      <c r="WUY106" s="226"/>
      <c r="WUZ106" s="248"/>
      <c r="WVA106" s="253"/>
      <c r="WVB106" s="228"/>
      <c r="WVC106" s="229"/>
      <c r="WVD106" s="99"/>
      <c r="WVE106" s="254"/>
      <c r="WVF106" s="235"/>
      <c r="WVG106" s="231"/>
      <c r="WVH106" s="231"/>
      <c r="WVI106" s="235"/>
      <c r="WVJ106" s="6"/>
      <c r="WVK106" s="6"/>
      <c r="WVL106" s="6"/>
      <c r="WVM106" s="246"/>
      <c r="WVN106" s="251"/>
      <c r="WVO106" s="257"/>
      <c r="WVP106" s="235"/>
      <c r="WVQ106" s="235"/>
      <c r="WVR106" s="235"/>
      <c r="WVS106" s="99"/>
      <c r="WVT106" s="235"/>
      <c r="WVU106" s="235"/>
      <c r="WVV106" s="235"/>
      <c r="WVW106" s="226"/>
      <c r="WVX106" s="248"/>
      <c r="WVY106" s="253"/>
      <c r="WVZ106" s="228"/>
      <c r="WWA106" s="229"/>
      <c r="WWB106" s="99"/>
      <c r="WWC106" s="254"/>
      <c r="WWD106" s="235"/>
      <c r="WWE106" s="231"/>
      <c r="WWF106" s="231"/>
      <c r="WWG106" s="235"/>
      <c r="WWH106" s="6"/>
      <c r="WWI106" s="6"/>
      <c r="WWJ106" s="6"/>
      <c r="WWK106" s="246"/>
      <c r="WWL106" s="251"/>
      <c r="WWM106" s="257"/>
      <c r="WWN106" s="235"/>
      <c r="WWO106" s="235"/>
      <c r="WWP106" s="235"/>
      <c r="WWQ106" s="99"/>
      <c r="WWR106" s="235"/>
      <c r="WWS106" s="235"/>
      <c r="WWT106" s="235"/>
      <c r="WWU106" s="226"/>
      <c r="WWV106" s="248"/>
      <c r="WWW106" s="253"/>
      <c r="WWX106" s="228"/>
      <c r="WWY106" s="229"/>
      <c r="WWZ106" s="99"/>
      <c r="WXA106" s="254"/>
      <c r="WXB106" s="235"/>
      <c r="WXC106" s="231"/>
      <c r="WXD106" s="231"/>
      <c r="WXE106" s="235"/>
      <c r="WXF106" s="6"/>
      <c r="WXG106" s="6"/>
      <c r="WXH106" s="6"/>
      <c r="WXI106" s="246"/>
      <c r="WXJ106" s="251"/>
      <c r="WXK106" s="257"/>
      <c r="WXL106" s="235"/>
      <c r="WXM106" s="235"/>
      <c r="WXN106" s="235"/>
      <c r="WXO106" s="99"/>
      <c r="WXP106" s="235"/>
      <c r="WXQ106" s="235"/>
      <c r="WXR106" s="235"/>
      <c r="WXS106" s="226"/>
      <c r="WXT106" s="248"/>
      <c r="WXU106" s="253"/>
      <c r="WXV106" s="228"/>
      <c r="WXW106" s="229"/>
      <c r="WXX106" s="99"/>
      <c r="WXY106" s="254"/>
      <c r="WXZ106" s="235"/>
      <c r="WYA106" s="231"/>
      <c r="WYB106" s="231"/>
      <c r="WYC106" s="235"/>
      <c r="WYD106" s="6"/>
      <c r="WYE106" s="6"/>
      <c r="WYF106" s="6"/>
      <c r="WYG106" s="246"/>
      <c r="WYH106" s="251"/>
      <c r="WYI106" s="257"/>
      <c r="WYJ106" s="235"/>
      <c r="WYK106" s="235"/>
      <c r="WYL106" s="235"/>
      <c r="WYM106" s="99"/>
      <c r="WYN106" s="235"/>
      <c r="WYO106" s="235"/>
      <c r="WYP106" s="235"/>
      <c r="WYQ106" s="226"/>
      <c r="WYR106" s="248"/>
      <c r="WYS106" s="253"/>
      <c r="WYT106" s="228"/>
      <c r="WYU106" s="229"/>
      <c r="WYV106" s="99"/>
      <c r="WYW106" s="254"/>
      <c r="WYX106" s="235"/>
      <c r="WYY106" s="231"/>
      <c r="WYZ106" s="231"/>
      <c r="WZA106" s="235"/>
      <c r="WZB106" s="6"/>
      <c r="WZC106" s="6"/>
      <c r="WZD106" s="6"/>
      <c r="WZE106" s="246"/>
      <c r="WZF106" s="251"/>
      <c r="WZG106" s="257"/>
      <c r="WZH106" s="235"/>
      <c r="WZI106" s="235"/>
      <c r="WZJ106" s="235"/>
      <c r="WZK106" s="99"/>
      <c r="WZL106" s="235"/>
      <c r="WZM106" s="235"/>
      <c r="WZN106" s="235"/>
      <c r="WZO106" s="226"/>
      <c r="WZP106" s="248"/>
      <c r="WZQ106" s="253"/>
      <c r="WZR106" s="228"/>
      <c r="WZS106" s="229"/>
      <c r="WZT106" s="99"/>
      <c r="WZU106" s="254"/>
      <c r="WZV106" s="235"/>
      <c r="WZW106" s="231"/>
      <c r="WZX106" s="231"/>
      <c r="WZY106" s="235"/>
      <c r="WZZ106" s="6"/>
      <c r="XAA106" s="6"/>
      <c r="XAB106" s="6"/>
      <c r="XAC106" s="246"/>
      <c r="XAD106" s="251"/>
      <c r="XAE106" s="257"/>
      <c r="XAF106" s="235"/>
      <c r="XAG106" s="235"/>
      <c r="XAH106" s="235"/>
      <c r="XAI106" s="99"/>
      <c r="XAJ106" s="235"/>
      <c r="XAK106" s="235"/>
      <c r="XAL106" s="235"/>
      <c r="XAM106" s="226"/>
      <c r="XAN106" s="248"/>
      <c r="XAO106" s="253"/>
      <c r="XAP106" s="228"/>
      <c r="XAQ106" s="229"/>
      <c r="XAR106" s="99"/>
      <c r="XAS106" s="254"/>
      <c r="XAT106" s="235"/>
      <c r="XAU106" s="231"/>
      <c r="XAV106" s="231"/>
      <c r="XAW106" s="235"/>
      <c r="XAX106" s="6"/>
      <c r="XAY106" s="6"/>
      <c r="XAZ106" s="6"/>
      <c r="XBA106" s="246"/>
      <c r="XBB106" s="251"/>
      <c r="XBC106" s="257"/>
      <c r="XBD106" s="235"/>
      <c r="XBE106" s="235"/>
      <c r="XBF106" s="235"/>
      <c r="XBG106" s="99"/>
      <c r="XBH106" s="235"/>
      <c r="XBI106" s="235"/>
      <c r="XBJ106" s="235"/>
      <c r="XBK106" s="226"/>
      <c r="XBL106" s="248"/>
      <c r="XBM106" s="253"/>
      <c r="XBN106" s="228"/>
      <c r="XBO106" s="229"/>
      <c r="XBP106" s="99"/>
      <c r="XBQ106" s="254"/>
      <c r="XBR106" s="235"/>
      <c r="XBS106" s="231"/>
      <c r="XBT106" s="231"/>
      <c r="XBU106" s="235"/>
      <c r="XBV106" s="6"/>
      <c r="XBW106" s="6"/>
      <c r="XBX106" s="6"/>
      <c r="XBY106" s="246"/>
      <c r="XBZ106" s="251"/>
      <c r="XCA106" s="257"/>
      <c r="XCB106" s="235"/>
      <c r="XCC106" s="235"/>
      <c r="XCD106" s="235"/>
      <c r="XCE106" s="99"/>
      <c r="XCF106" s="235"/>
      <c r="XCG106" s="235"/>
      <c r="XCH106" s="235"/>
      <c r="XCI106" s="226"/>
      <c r="XCJ106" s="248"/>
      <c r="XCK106" s="253"/>
      <c r="XCL106" s="228"/>
      <c r="XCM106" s="229"/>
      <c r="XCN106" s="99"/>
      <c r="XCO106" s="254"/>
      <c r="XCP106" s="235"/>
      <c r="XCQ106" s="231"/>
      <c r="XCR106" s="231"/>
      <c r="XCS106" s="235"/>
      <c r="XCT106" s="6"/>
      <c r="XCU106" s="6"/>
      <c r="XCV106" s="6"/>
      <c r="XCW106" s="246"/>
      <c r="XCX106" s="251"/>
      <c r="XCY106" s="257"/>
      <c r="XCZ106" s="235"/>
      <c r="XDA106" s="235"/>
      <c r="XDB106" s="235"/>
      <c r="XDC106" s="99"/>
      <c r="XDD106" s="235"/>
      <c r="XDE106" s="235"/>
      <c r="XDF106" s="235"/>
      <c r="XDG106" s="226"/>
      <c r="XDH106" s="248"/>
      <c r="XDI106" s="253"/>
      <c r="XDJ106" s="228"/>
      <c r="XDK106" s="229"/>
      <c r="XDL106" s="99"/>
      <c r="XDM106" s="254"/>
      <c r="XDN106" s="235"/>
      <c r="XDO106" s="231"/>
      <c r="XDP106" s="231"/>
      <c r="XDQ106" s="235"/>
      <c r="XDR106" s="6"/>
      <c r="XDS106" s="6"/>
      <c r="XDT106" s="6"/>
      <c r="XDU106" s="246"/>
      <c r="XDV106" s="251"/>
      <c r="XDW106" s="257"/>
      <c r="XDX106" s="235"/>
      <c r="XDY106" s="235"/>
      <c r="XDZ106" s="235"/>
      <c r="XEA106" s="99"/>
      <c r="XEB106" s="235"/>
      <c r="XEC106" s="235"/>
      <c r="XED106" s="235"/>
      <c r="XEE106" s="226"/>
      <c r="XEF106" s="248"/>
      <c r="XEG106" s="253"/>
      <c r="XEH106" s="228"/>
      <c r="XEI106" s="229"/>
      <c r="XEJ106" s="99"/>
      <c r="XEK106" s="254"/>
      <c r="XEL106" s="235"/>
      <c r="XEM106" s="231"/>
      <c r="XEN106" s="231"/>
      <c r="XEO106" s="235"/>
      <c r="XEP106" s="6"/>
      <c r="XEQ106" s="6"/>
      <c r="XER106" s="6"/>
      <c r="XES106" s="246"/>
      <c r="XET106" s="251"/>
      <c r="XEU106" s="257"/>
      <c r="XEV106" s="235"/>
      <c r="XEW106" s="235"/>
      <c r="XEX106" s="235"/>
      <c r="XEY106" s="99"/>
      <c r="XEZ106" s="235"/>
      <c r="XFA106" s="235"/>
      <c r="XFB106" s="235"/>
    </row>
    <row r="107" spans="1:16382" ht="131.44999999999999" customHeight="1" x14ac:dyDescent="0.2">
      <c r="A107" s="96">
        <v>45671</v>
      </c>
      <c r="B107" s="80" t="s">
        <v>3527</v>
      </c>
      <c r="C107" s="80" t="s">
        <v>260</v>
      </c>
      <c r="D107" s="80" t="s">
        <v>140</v>
      </c>
      <c r="E107" s="102" t="s">
        <v>137</v>
      </c>
      <c r="F107" s="62"/>
      <c r="G107" s="109">
        <v>2026</v>
      </c>
      <c r="H107" s="97" t="s">
        <v>6</v>
      </c>
      <c r="I107" s="97" t="str">
        <f t="shared" si="11"/>
        <v>TX</v>
      </c>
      <c r="J107" s="97" t="str">
        <f t="shared" si="12"/>
        <v>TX</v>
      </c>
      <c r="K107" s="104" t="str">
        <f t="shared" si="13"/>
        <v>South Central</v>
      </c>
      <c r="L107" s="97" t="str">
        <f>INDEX('State '!$A$1:$C$62,MATCH($I107,'State '!$B:$B,0),3)</f>
        <v>South Central</v>
      </c>
      <c r="M107" s="97" t="str">
        <f>INDEX('State '!$A$1:$C$62,MATCH($J107,'State '!$B:$B,0),3)</f>
        <v>South Central</v>
      </c>
      <c r="N107" s="97"/>
      <c r="O107" s="144">
        <v>36</v>
      </c>
      <c r="P107" s="61"/>
      <c r="Q107" s="108">
        <v>87</v>
      </c>
      <c r="R107" s="63"/>
      <c r="S107" s="103" t="s">
        <v>138</v>
      </c>
      <c r="T107" s="104" t="s">
        <v>381</v>
      </c>
      <c r="U107" s="105" t="s">
        <v>3528</v>
      </c>
      <c r="V107" s="97" t="s">
        <v>2174</v>
      </c>
      <c r="W107" s="79" t="s">
        <v>3529</v>
      </c>
      <c r="X107" s="79"/>
      <c r="Y107" s="136" t="s">
        <v>3530</v>
      </c>
    </row>
    <row r="108" spans="1:16382" ht="135.6" customHeight="1" x14ac:dyDescent="0.2">
      <c r="A108" s="96">
        <v>45153</v>
      </c>
      <c r="B108" s="80" t="s">
        <v>2978</v>
      </c>
      <c r="C108" s="80" t="s">
        <v>2403</v>
      </c>
      <c r="D108" s="80" t="s">
        <v>136</v>
      </c>
      <c r="E108" s="102" t="s">
        <v>389</v>
      </c>
      <c r="F108" s="62"/>
      <c r="G108" s="109">
        <v>2028</v>
      </c>
      <c r="H108" s="97" t="s">
        <v>6</v>
      </c>
      <c r="I108" s="97" t="str">
        <f t="shared" si="11"/>
        <v>TX</v>
      </c>
      <c r="J108" s="97" t="str">
        <f t="shared" si="12"/>
        <v>TX</v>
      </c>
      <c r="K108" s="104" t="str">
        <f t="shared" si="13"/>
        <v>South Central</v>
      </c>
      <c r="L108" s="97" t="str">
        <f>INDEX('State '!$A$1:$C$62,MATCH($I108,'State '!$B:$B,0),3)</f>
        <v>South Central</v>
      </c>
      <c r="M108" s="97" t="str">
        <f>INDEX('State '!$A$1:$C$62,MATCH($J108,'State '!$B:$B,0),3)</f>
        <v>South Central</v>
      </c>
      <c r="N108" s="97"/>
      <c r="O108" s="144"/>
      <c r="P108" s="61">
        <v>34</v>
      </c>
      <c r="Q108" s="108">
        <v>2000</v>
      </c>
      <c r="R108" s="63">
        <v>42</v>
      </c>
      <c r="S108" s="103" t="s">
        <v>135</v>
      </c>
      <c r="T108" s="104" t="s">
        <v>381</v>
      </c>
      <c r="U108" s="105" t="s">
        <v>2277</v>
      </c>
      <c r="V108" s="97" t="s">
        <v>2174</v>
      </c>
      <c r="W108" s="79" t="s">
        <v>3691</v>
      </c>
      <c r="X108" s="79" t="s">
        <v>2816</v>
      </c>
      <c r="Y108" s="136" t="s">
        <v>3690</v>
      </c>
    </row>
    <row r="109" spans="1:16382" ht="140.25" x14ac:dyDescent="0.2">
      <c r="A109" s="96">
        <v>45733</v>
      </c>
      <c r="B109" s="79" t="s">
        <v>3276</v>
      </c>
      <c r="C109" s="79" t="s">
        <v>2294</v>
      </c>
      <c r="D109" s="79" t="s">
        <v>140</v>
      </c>
      <c r="E109" s="79" t="s">
        <v>143</v>
      </c>
      <c r="F109" s="60">
        <v>45713</v>
      </c>
      <c r="G109" s="61">
        <v>2025</v>
      </c>
      <c r="H109" s="97" t="s">
        <v>429</v>
      </c>
      <c r="I109" s="97" t="str">
        <f t="shared" si="11"/>
        <v>TX</v>
      </c>
      <c r="J109" s="97" t="str">
        <f t="shared" si="12"/>
        <v>LA</v>
      </c>
      <c r="K109" s="104" t="str">
        <f t="shared" si="13"/>
        <v>South Central</v>
      </c>
      <c r="L109" s="97" t="str">
        <f>INDEX('State '!$A$1:$C$62,MATCH($I109,'State '!$B:$B,0),3)</f>
        <v>South Central</v>
      </c>
      <c r="M109" s="97" t="str">
        <f>INDEX('State '!$A$1:$C$62,MATCH($J109,'State '!$B:$B,0),3)</f>
        <v>South Central</v>
      </c>
      <c r="N109" s="97"/>
      <c r="O109" s="144">
        <v>92</v>
      </c>
      <c r="P109" s="156"/>
      <c r="Q109" s="145">
        <v>364</v>
      </c>
      <c r="R109" s="98"/>
      <c r="S109" s="97" t="s">
        <v>135</v>
      </c>
      <c r="T109" s="97" t="s">
        <v>381</v>
      </c>
      <c r="U109" s="97" t="s">
        <v>3394</v>
      </c>
      <c r="V109" s="97" t="s">
        <v>2177</v>
      </c>
      <c r="W109" s="79" t="s">
        <v>3357</v>
      </c>
      <c r="X109" s="79" t="s">
        <v>2816</v>
      </c>
      <c r="Y109" s="136" t="s">
        <v>3572</v>
      </c>
      <c r="Z109" s="17"/>
    </row>
    <row r="110" spans="1:16382" ht="100.15" customHeight="1" x14ac:dyDescent="0.2">
      <c r="A110" s="96">
        <v>45621</v>
      </c>
      <c r="B110" s="79" t="s">
        <v>3446</v>
      </c>
      <c r="C110" s="79" t="s">
        <v>3492</v>
      </c>
      <c r="D110" s="79" t="s">
        <v>140</v>
      </c>
      <c r="E110" s="79" t="s">
        <v>389</v>
      </c>
      <c r="F110" s="60"/>
      <c r="G110" s="61">
        <v>2026</v>
      </c>
      <c r="H110" s="97" t="s">
        <v>429</v>
      </c>
      <c r="I110" s="97" t="str">
        <f t="shared" si="11"/>
        <v>TX</v>
      </c>
      <c r="J110" s="97" t="str">
        <f t="shared" si="12"/>
        <v>LA</v>
      </c>
      <c r="K110" s="104" t="str">
        <f t="shared" si="13"/>
        <v>South Central</v>
      </c>
      <c r="L110" s="97" t="str">
        <f>INDEX('State '!$A$1:$C$62,MATCH($I110,'State '!$B:$B,0),3)</f>
        <v>South Central</v>
      </c>
      <c r="M110" s="97" t="str">
        <f>INDEX('State '!$A$1:$C$62,MATCH($J110,'State '!$B:$B,0),3)</f>
        <v>South Central</v>
      </c>
      <c r="N110" s="97"/>
      <c r="O110" s="144">
        <v>72</v>
      </c>
      <c r="P110" s="156"/>
      <c r="Q110" s="145">
        <v>467</v>
      </c>
      <c r="R110" s="98"/>
      <c r="S110" s="97" t="s">
        <v>135</v>
      </c>
      <c r="T110" s="97" t="s">
        <v>381</v>
      </c>
      <c r="U110" s="97" t="s">
        <v>3447</v>
      </c>
      <c r="V110" s="97" t="s">
        <v>2177</v>
      </c>
      <c r="W110" s="79" t="s">
        <v>3692</v>
      </c>
      <c r="X110" s="79" t="s">
        <v>3448</v>
      </c>
      <c r="Y110" s="136" t="s">
        <v>3693</v>
      </c>
    </row>
    <row r="111" spans="1:16382" ht="107.45" customHeight="1" x14ac:dyDescent="0.2">
      <c r="A111" s="96">
        <v>45531</v>
      </c>
      <c r="B111" s="80" t="s">
        <v>3493</v>
      </c>
      <c r="C111" s="80" t="s">
        <v>3494</v>
      </c>
      <c r="D111" s="80" t="s">
        <v>140</v>
      </c>
      <c r="E111" s="102" t="s">
        <v>137</v>
      </c>
      <c r="F111" s="62"/>
      <c r="G111" s="109">
        <v>2026</v>
      </c>
      <c r="H111" s="97" t="s">
        <v>7</v>
      </c>
      <c r="I111" s="97" t="str">
        <f t="shared" si="11"/>
        <v>PA</v>
      </c>
      <c r="J111" s="97" t="str">
        <f t="shared" si="12"/>
        <v>PA</v>
      </c>
      <c r="K111" s="104" t="str">
        <f t="shared" si="13"/>
        <v>Northeast</v>
      </c>
      <c r="L111" s="97" t="str">
        <f>INDEX('State '!$A$1:$C$62,MATCH($I111,'State '!$B:$B,0),3)</f>
        <v>Northeast</v>
      </c>
      <c r="M111" s="97" t="str">
        <f>INDEX('State '!$A$1:$C$62,MATCH($J111,'State '!$B:$B,0),3)</f>
        <v>Northeast</v>
      </c>
      <c r="N111" s="97"/>
      <c r="O111" s="144">
        <v>101</v>
      </c>
      <c r="P111" s="61">
        <v>19.5</v>
      </c>
      <c r="Q111" s="108">
        <v>190</v>
      </c>
      <c r="R111" s="63"/>
      <c r="S111" s="103" t="s">
        <v>138</v>
      </c>
      <c r="T111" s="104" t="s">
        <v>381</v>
      </c>
      <c r="U111" s="105" t="s">
        <v>3495</v>
      </c>
      <c r="V111" s="97" t="s">
        <v>2174</v>
      </c>
      <c r="W111" s="79" t="s">
        <v>3496</v>
      </c>
      <c r="X111" s="79"/>
      <c r="Y111" s="136" t="s">
        <v>3497</v>
      </c>
    </row>
    <row r="112" spans="1:16382" ht="93.6" customHeight="1" x14ac:dyDescent="0.2">
      <c r="A112" s="96">
        <v>45576</v>
      </c>
      <c r="B112" s="80" t="s">
        <v>2938</v>
      </c>
      <c r="C112" s="80" t="s">
        <v>2024</v>
      </c>
      <c r="D112" s="80" t="s">
        <v>136</v>
      </c>
      <c r="E112" s="102" t="s">
        <v>2219</v>
      </c>
      <c r="F112" s="62"/>
      <c r="G112" s="109" t="s">
        <v>382</v>
      </c>
      <c r="H112" s="97" t="s">
        <v>1831</v>
      </c>
      <c r="I112" s="97" t="str">
        <f t="shared" si="11"/>
        <v>ND</v>
      </c>
      <c r="J112" s="97" t="str">
        <f t="shared" si="12"/>
        <v>MN</v>
      </c>
      <c r="K112" s="104" t="str">
        <f t="shared" si="13"/>
        <v>Mountain, Midwest</v>
      </c>
      <c r="L112" s="97" t="str">
        <f>INDEX('State '!$A$1:$C$62,MATCH($I112,'State '!$B:$B,0),3)</f>
        <v>Mountain</v>
      </c>
      <c r="M112" s="97" t="str">
        <f>INDEX('State '!$A$1:$C$62,MATCH($J112,'State '!$B:$B,0),3)</f>
        <v>Midwest</v>
      </c>
      <c r="N112" s="97"/>
      <c r="O112" s="144"/>
      <c r="P112" s="61">
        <v>330</v>
      </c>
      <c r="Q112" s="108">
        <v>600</v>
      </c>
      <c r="R112" s="63">
        <v>24</v>
      </c>
      <c r="S112" s="103" t="s">
        <v>135</v>
      </c>
      <c r="T112" s="104" t="s">
        <v>381</v>
      </c>
      <c r="U112" s="105"/>
      <c r="V112" s="97" t="s">
        <v>2177</v>
      </c>
      <c r="W112" s="79" t="s">
        <v>2939</v>
      </c>
      <c r="X112" s="79"/>
      <c r="Y112" s="136"/>
      <c r="Z112" s="6"/>
      <c r="AA112" s="6"/>
      <c r="AB112" s="246"/>
      <c r="AC112" s="251"/>
      <c r="AD112" s="257"/>
      <c r="AE112" s="235"/>
      <c r="AF112" s="235"/>
      <c r="AG112" s="235"/>
      <c r="AH112" s="99"/>
      <c r="AI112" s="235"/>
      <c r="AJ112" s="235"/>
      <c r="AK112" s="235"/>
      <c r="AL112" s="226"/>
      <c r="AM112" s="248"/>
      <c r="AN112" s="253"/>
      <c r="AO112" s="228"/>
      <c r="AP112" s="229"/>
      <c r="AQ112" s="99"/>
      <c r="AR112" s="254"/>
      <c r="AS112" s="235"/>
      <c r="AT112" s="231"/>
      <c r="AU112" s="235"/>
      <c r="AV112" s="6"/>
      <c r="AW112" s="6"/>
      <c r="AX112" s="6"/>
      <c r="AY112" s="246"/>
      <c r="AZ112" s="251"/>
      <c r="BA112" s="257"/>
      <c r="BB112" s="235"/>
      <c r="BC112" s="235"/>
      <c r="BD112" s="235"/>
      <c r="BE112" s="99"/>
      <c r="BF112" s="235"/>
      <c r="BG112" s="235"/>
      <c r="BH112" s="235"/>
      <c r="BI112" s="226"/>
      <c r="BJ112" s="248"/>
      <c r="BK112" s="253"/>
      <c r="BL112" s="228"/>
      <c r="BM112" s="229"/>
      <c r="BN112" s="99"/>
      <c r="BO112" s="254"/>
      <c r="BP112" s="235"/>
      <c r="BQ112" s="231"/>
      <c r="BR112" s="235"/>
      <c r="BS112" s="6"/>
      <c r="BT112" s="6"/>
      <c r="BU112" s="6"/>
      <c r="BV112" s="246"/>
      <c r="BW112" s="251"/>
      <c r="BX112" s="257"/>
      <c r="BY112" s="235"/>
      <c r="BZ112" s="235"/>
      <c r="CA112" s="235"/>
      <c r="CB112" s="99"/>
      <c r="CC112" s="235"/>
      <c r="CD112" s="235"/>
      <c r="CE112" s="235"/>
      <c r="CF112" s="226"/>
      <c r="CG112" s="248"/>
      <c r="CH112" s="253"/>
      <c r="CI112" s="228"/>
      <c r="CJ112" s="229"/>
      <c r="CK112" s="99"/>
      <c r="CL112" s="254"/>
      <c r="CM112" s="235"/>
      <c r="CN112" s="231"/>
      <c r="CO112" s="235"/>
      <c r="CP112" s="6"/>
      <c r="CQ112" s="6"/>
      <c r="CR112" s="6"/>
      <c r="CS112" s="246"/>
      <c r="CT112" s="251"/>
      <c r="CU112" s="257"/>
      <c r="CV112" s="235"/>
      <c r="CW112" s="235"/>
      <c r="CX112" s="235"/>
      <c r="CY112" s="99"/>
      <c r="CZ112" s="235"/>
      <c r="DA112" s="235"/>
      <c r="DB112" s="235"/>
      <c r="DC112" s="226"/>
      <c r="DD112" s="248"/>
      <c r="DE112" s="253"/>
      <c r="DF112" s="228"/>
      <c r="DG112" s="229"/>
      <c r="DH112" s="99"/>
      <c r="DI112" s="254"/>
      <c r="DJ112" s="235"/>
      <c r="DK112" s="231"/>
      <c r="DL112" s="235"/>
      <c r="DM112" s="6"/>
      <c r="DN112" s="6"/>
      <c r="DO112" s="6"/>
      <c r="DP112" s="246"/>
      <c r="DQ112" s="251"/>
      <c r="DR112" s="257"/>
      <c r="DS112" s="235"/>
      <c r="DT112" s="235"/>
      <c r="DU112" s="235"/>
      <c r="DV112" s="99"/>
      <c r="DW112" s="235"/>
      <c r="DX112" s="235"/>
      <c r="DY112" s="235"/>
      <c r="DZ112" s="226"/>
      <c r="EA112" s="248"/>
      <c r="EB112" s="253"/>
      <c r="EC112" s="228"/>
      <c r="ED112" s="229"/>
      <c r="EE112" s="99"/>
      <c r="EF112" s="254"/>
      <c r="EG112" s="235"/>
      <c r="EH112" s="231"/>
      <c r="EI112" s="235"/>
      <c r="EJ112" s="6"/>
      <c r="EK112" s="6"/>
      <c r="EL112" s="6"/>
      <c r="EM112" s="246"/>
      <c r="EN112" s="251"/>
      <c r="EO112" s="257"/>
      <c r="EP112" s="235"/>
      <c r="EQ112" s="235"/>
      <c r="ER112" s="235"/>
      <c r="ES112" s="99"/>
      <c r="ET112" s="235"/>
      <c r="EU112" s="235"/>
      <c r="EV112" s="235"/>
      <c r="EW112" s="226"/>
      <c r="EX112" s="248"/>
      <c r="EY112" s="253"/>
      <c r="EZ112" s="228"/>
      <c r="FA112" s="229"/>
      <c r="FB112" s="99"/>
      <c r="FC112" s="254"/>
      <c r="FD112" s="235"/>
      <c r="FE112" s="231"/>
      <c r="FF112" s="235"/>
      <c r="FG112" s="6"/>
      <c r="FH112" s="6"/>
      <c r="FI112" s="6"/>
      <c r="FJ112" s="246"/>
      <c r="FK112" s="251"/>
      <c r="FL112" s="257"/>
      <c r="FM112" s="235"/>
      <c r="FN112" s="235"/>
      <c r="FO112" s="235"/>
      <c r="FP112" s="99"/>
      <c r="FQ112" s="235"/>
      <c r="FR112" s="235"/>
      <c r="FS112" s="235"/>
      <c r="FT112" s="226"/>
      <c r="FU112" s="248"/>
      <c r="FV112" s="253"/>
      <c r="FW112" s="228"/>
      <c r="FX112" s="229"/>
      <c r="FY112" s="99"/>
      <c r="FZ112" s="254"/>
      <c r="GA112" s="235"/>
      <c r="GB112" s="231"/>
      <c r="GC112" s="235"/>
      <c r="GD112" s="6"/>
      <c r="GE112" s="6"/>
      <c r="GF112" s="6"/>
      <c r="GG112" s="246"/>
      <c r="GH112" s="251"/>
      <c r="GI112" s="257"/>
      <c r="GJ112" s="235"/>
      <c r="GK112" s="235"/>
      <c r="GL112" s="235"/>
      <c r="GM112" s="99"/>
      <c r="GN112" s="235"/>
      <c r="GO112" s="235"/>
      <c r="GP112" s="235"/>
      <c r="GQ112" s="226"/>
      <c r="GR112" s="248"/>
      <c r="GS112" s="253"/>
      <c r="GT112" s="228"/>
      <c r="GU112" s="229"/>
      <c r="GV112" s="99"/>
      <c r="GW112" s="254"/>
      <c r="GX112" s="235"/>
      <c r="GY112" s="231"/>
      <c r="GZ112" s="235"/>
      <c r="HA112" s="6"/>
      <c r="HB112" s="6"/>
      <c r="HC112" s="6"/>
      <c r="HD112" s="246"/>
      <c r="HE112" s="251"/>
      <c r="HF112" s="257"/>
      <c r="HG112" s="235"/>
      <c r="HH112" s="235"/>
      <c r="HI112" s="235"/>
      <c r="HJ112" s="99"/>
      <c r="HK112" s="235"/>
      <c r="HL112" s="235"/>
      <c r="HM112" s="235"/>
      <c r="HN112" s="226"/>
      <c r="HO112" s="248"/>
      <c r="HP112" s="253"/>
      <c r="HQ112" s="228"/>
      <c r="HR112" s="229"/>
      <c r="HS112" s="99"/>
      <c r="HT112" s="254"/>
      <c r="HU112" s="235"/>
      <c r="HV112" s="231"/>
      <c r="HW112" s="235"/>
      <c r="HX112" s="6"/>
      <c r="HY112" s="6"/>
      <c r="HZ112" s="6"/>
      <c r="IA112" s="246"/>
      <c r="IB112" s="251"/>
      <c r="IC112" s="257"/>
      <c r="ID112" s="235"/>
      <c r="IE112" s="235"/>
      <c r="IF112" s="235"/>
      <c r="IG112" s="99"/>
      <c r="IH112" s="235"/>
      <c r="II112" s="235"/>
      <c r="IJ112" s="235"/>
      <c r="IK112" s="226"/>
      <c r="IL112" s="248"/>
      <c r="IM112" s="253"/>
      <c r="IN112" s="228"/>
      <c r="IO112" s="229"/>
      <c r="IP112" s="99"/>
      <c r="IQ112" s="254"/>
      <c r="IR112" s="235"/>
      <c r="IS112" s="231"/>
      <c r="IT112" s="235"/>
      <c r="IU112" s="6"/>
      <c r="IV112" s="6"/>
      <c r="IW112" s="6"/>
      <c r="IX112" s="246"/>
      <c r="IY112" s="251"/>
      <c r="IZ112" s="257"/>
      <c r="JA112" s="235"/>
      <c r="JB112" s="235"/>
      <c r="JC112" s="235"/>
      <c r="JD112" s="99"/>
      <c r="JE112" s="235"/>
      <c r="JF112" s="235"/>
      <c r="JG112" s="235"/>
      <c r="JH112" s="226"/>
      <c r="JI112" s="248"/>
      <c r="JJ112" s="253"/>
      <c r="JK112" s="228"/>
      <c r="JL112" s="229"/>
      <c r="JM112" s="99"/>
      <c r="JN112" s="254"/>
      <c r="JO112" s="235"/>
      <c r="JP112" s="231"/>
      <c r="JQ112" s="235"/>
      <c r="JR112" s="6"/>
      <c r="JS112" s="6"/>
      <c r="JT112" s="6"/>
      <c r="JU112" s="246"/>
      <c r="JV112" s="251"/>
      <c r="JW112" s="257"/>
      <c r="JX112" s="235"/>
      <c r="JY112" s="235"/>
      <c r="JZ112" s="235"/>
      <c r="KA112" s="99"/>
      <c r="KB112" s="235"/>
      <c r="KC112" s="235"/>
      <c r="KD112" s="235"/>
      <c r="KE112" s="226"/>
      <c r="KF112" s="248"/>
      <c r="KG112" s="253"/>
      <c r="KH112" s="228"/>
      <c r="KI112" s="229"/>
      <c r="KJ112" s="99"/>
      <c r="KK112" s="254"/>
      <c r="KL112" s="235"/>
      <c r="KM112" s="231"/>
      <c r="KN112" s="235"/>
      <c r="KO112" s="6"/>
      <c r="KP112" s="6"/>
      <c r="KQ112" s="6"/>
      <c r="KR112" s="246"/>
      <c r="KS112" s="251"/>
      <c r="KT112" s="257"/>
      <c r="KU112" s="235"/>
      <c r="KV112" s="235"/>
      <c r="KW112" s="235"/>
      <c r="KX112" s="99"/>
      <c r="KY112" s="235"/>
      <c r="KZ112" s="235"/>
      <c r="LA112" s="235"/>
      <c r="LB112" s="226"/>
      <c r="LC112" s="248"/>
      <c r="LD112" s="253"/>
      <c r="LE112" s="228"/>
      <c r="LF112" s="229"/>
      <c r="LG112" s="99"/>
      <c r="LH112" s="254"/>
      <c r="LI112" s="235"/>
      <c r="LJ112" s="231"/>
      <c r="LK112" s="235"/>
      <c r="LL112" s="6"/>
      <c r="LM112" s="6"/>
      <c r="LN112" s="6"/>
      <c r="LO112" s="246"/>
      <c r="LP112" s="251"/>
      <c r="LQ112" s="257"/>
      <c r="LR112" s="235"/>
      <c r="LS112" s="235"/>
      <c r="LT112" s="235"/>
      <c r="LU112" s="99"/>
      <c r="LV112" s="235"/>
      <c r="LW112" s="235"/>
      <c r="LX112" s="235"/>
      <c r="LY112" s="226"/>
      <c r="LZ112" s="248"/>
      <c r="MA112" s="253"/>
      <c r="MB112" s="228"/>
      <c r="MC112" s="229"/>
      <c r="MD112" s="99"/>
      <c r="ME112" s="254"/>
      <c r="MF112" s="235"/>
      <c r="MG112" s="231"/>
      <c r="MH112" s="235"/>
      <c r="MI112" s="6"/>
      <c r="MJ112" s="6"/>
      <c r="MK112" s="6"/>
      <c r="ML112" s="246"/>
      <c r="MM112" s="251"/>
      <c r="MN112" s="257"/>
      <c r="MO112" s="235"/>
      <c r="MP112" s="235"/>
      <c r="MQ112" s="235"/>
      <c r="MR112" s="99"/>
      <c r="MS112" s="235"/>
      <c r="MT112" s="235"/>
      <c r="MU112" s="235"/>
      <c r="MV112" s="226"/>
      <c r="MW112" s="248"/>
      <c r="MX112" s="253"/>
      <c r="MY112" s="228"/>
      <c r="MZ112" s="229"/>
      <c r="NA112" s="99"/>
      <c r="NB112" s="254"/>
      <c r="NC112" s="235"/>
      <c r="ND112" s="231"/>
      <c r="NE112" s="235"/>
      <c r="NF112" s="6"/>
      <c r="NG112" s="6"/>
      <c r="NH112" s="6"/>
      <c r="NI112" s="246"/>
      <c r="NJ112" s="251"/>
      <c r="NK112" s="257"/>
      <c r="NL112" s="235"/>
      <c r="NM112" s="235"/>
      <c r="NN112" s="235"/>
      <c r="NO112" s="99"/>
      <c r="NP112" s="235"/>
      <c r="NQ112" s="235"/>
      <c r="NR112" s="235"/>
      <c r="NS112" s="226"/>
      <c r="NT112" s="248"/>
      <c r="NU112" s="253"/>
      <c r="NV112" s="228"/>
      <c r="NW112" s="229"/>
      <c r="NX112" s="99"/>
      <c r="NY112" s="254"/>
      <c r="NZ112" s="235"/>
      <c r="OA112" s="231"/>
      <c r="OB112" s="235"/>
      <c r="OC112" s="6"/>
      <c r="OD112" s="6"/>
      <c r="OE112" s="6"/>
      <c r="OF112" s="246"/>
      <c r="OG112" s="251"/>
      <c r="OH112" s="257"/>
      <c r="OI112" s="235"/>
      <c r="OJ112" s="235"/>
      <c r="OK112" s="235"/>
      <c r="OL112" s="99"/>
      <c r="OM112" s="235"/>
      <c r="ON112" s="235"/>
      <c r="OO112" s="235"/>
      <c r="OP112" s="226"/>
      <c r="OQ112" s="248"/>
      <c r="OR112" s="253"/>
      <c r="OS112" s="228"/>
      <c r="OT112" s="229"/>
      <c r="OU112" s="99"/>
      <c r="OV112" s="254"/>
      <c r="OW112" s="235"/>
      <c r="OX112" s="231"/>
      <c r="OY112" s="235"/>
      <c r="OZ112" s="6"/>
      <c r="PA112" s="6"/>
      <c r="PB112" s="6"/>
      <c r="PC112" s="246"/>
      <c r="PD112" s="251"/>
      <c r="PE112" s="257"/>
      <c r="PF112" s="235"/>
      <c r="PG112" s="235"/>
      <c r="PH112" s="235"/>
      <c r="PI112" s="99"/>
      <c r="PJ112" s="235"/>
      <c r="PK112" s="235"/>
      <c r="PL112" s="235"/>
      <c r="PM112" s="226"/>
      <c r="PN112" s="248"/>
      <c r="PO112" s="253"/>
      <c r="PP112" s="228"/>
      <c r="PQ112" s="229"/>
      <c r="PR112" s="99"/>
      <c r="PS112" s="254"/>
      <c r="PT112" s="235"/>
      <c r="PU112" s="231"/>
      <c r="PV112" s="235"/>
      <c r="PW112" s="6"/>
      <c r="PX112" s="6"/>
      <c r="PY112" s="6"/>
      <c r="PZ112" s="246"/>
      <c r="QA112" s="251"/>
      <c r="QB112" s="257"/>
      <c r="QC112" s="235"/>
      <c r="QD112" s="235"/>
      <c r="QE112" s="235"/>
      <c r="QF112" s="99"/>
      <c r="QG112" s="235"/>
      <c r="QH112" s="235"/>
      <c r="QI112" s="235"/>
      <c r="QJ112" s="226"/>
      <c r="QK112" s="248"/>
      <c r="QL112" s="253"/>
      <c r="QM112" s="228"/>
      <c r="QN112" s="229"/>
      <c r="QO112" s="99"/>
      <c r="QP112" s="254"/>
      <c r="QQ112" s="235"/>
      <c r="QR112" s="231"/>
      <c r="QS112" s="235"/>
      <c r="QT112" s="6"/>
      <c r="QU112" s="6"/>
      <c r="QV112" s="6"/>
      <c r="QW112" s="246"/>
      <c r="QX112" s="251"/>
      <c r="QY112" s="257"/>
      <c r="QZ112" s="235"/>
      <c r="RA112" s="235"/>
      <c r="RB112" s="235"/>
      <c r="RC112" s="99"/>
      <c r="RD112" s="235"/>
      <c r="RE112" s="235"/>
      <c r="RF112" s="235"/>
      <c r="RG112" s="226"/>
      <c r="RH112" s="248"/>
      <c r="RI112" s="253"/>
      <c r="RJ112" s="228"/>
      <c r="RK112" s="229"/>
      <c r="RL112" s="99"/>
      <c r="RM112" s="254"/>
      <c r="RN112" s="235"/>
      <c r="RO112" s="231"/>
      <c r="RP112" s="235"/>
      <c r="RQ112" s="6"/>
      <c r="RR112" s="6"/>
      <c r="RS112" s="6"/>
      <c r="RT112" s="246"/>
      <c r="RU112" s="251"/>
      <c r="RV112" s="257"/>
      <c r="RW112" s="235"/>
      <c r="RX112" s="235"/>
      <c r="RY112" s="235"/>
      <c r="RZ112" s="99"/>
      <c r="SA112" s="235"/>
      <c r="SB112" s="235"/>
      <c r="SC112" s="235"/>
      <c r="SD112" s="226"/>
      <c r="SE112" s="248"/>
      <c r="SF112" s="253"/>
      <c r="SG112" s="228"/>
      <c r="SH112" s="229"/>
      <c r="SI112" s="99"/>
      <c r="SJ112" s="254"/>
      <c r="SK112" s="235"/>
      <c r="SL112" s="231"/>
      <c r="SM112" s="235"/>
      <c r="SN112" s="6"/>
      <c r="SO112" s="6"/>
      <c r="SP112" s="6"/>
      <c r="SQ112" s="246"/>
      <c r="SR112" s="251"/>
      <c r="SS112" s="257"/>
      <c r="ST112" s="235"/>
      <c r="SU112" s="235"/>
      <c r="SV112" s="235"/>
      <c r="SW112" s="99"/>
      <c r="SX112" s="235"/>
      <c r="SY112" s="235"/>
      <c r="SZ112" s="235"/>
      <c r="TA112" s="226"/>
      <c r="TB112" s="248"/>
      <c r="TC112" s="253"/>
      <c r="TD112" s="228"/>
      <c r="TE112" s="229"/>
      <c r="TF112" s="99"/>
      <c r="TG112" s="254"/>
      <c r="TH112" s="235"/>
      <c r="TI112" s="231"/>
      <c r="TJ112" s="235"/>
      <c r="TK112" s="6"/>
      <c r="TL112" s="6"/>
      <c r="TM112" s="6"/>
      <c r="TN112" s="246"/>
      <c r="TO112" s="251"/>
      <c r="TP112" s="257"/>
      <c r="TQ112" s="235"/>
      <c r="TR112" s="235"/>
      <c r="TS112" s="235"/>
      <c r="TT112" s="99"/>
      <c r="TU112" s="235"/>
      <c r="TV112" s="235"/>
      <c r="TW112" s="235"/>
      <c r="TX112" s="226"/>
      <c r="TY112" s="248"/>
      <c r="TZ112" s="253"/>
      <c r="UA112" s="228"/>
      <c r="UB112" s="229"/>
      <c r="UC112" s="99"/>
      <c r="UD112" s="254"/>
      <c r="UE112" s="235"/>
      <c r="UF112" s="231"/>
      <c r="UG112" s="235"/>
      <c r="UH112" s="6"/>
      <c r="UI112" s="6"/>
      <c r="UJ112" s="6"/>
      <c r="UK112" s="246"/>
      <c r="UL112" s="251"/>
      <c r="UM112" s="257"/>
      <c r="UN112" s="235"/>
      <c r="UO112" s="235"/>
      <c r="UP112" s="235"/>
      <c r="UQ112" s="99"/>
      <c r="UR112" s="235"/>
      <c r="US112" s="235"/>
      <c r="UT112" s="235"/>
      <c r="UU112" s="226"/>
      <c r="UV112" s="248"/>
      <c r="UW112" s="253"/>
      <c r="UX112" s="228"/>
      <c r="UY112" s="229"/>
      <c r="UZ112" s="99"/>
      <c r="VA112" s="254"/>
      <c r="VB112" s="235"/>
      <c r="VC112" s="231"/>
      <c r="VD112" s="235"/>
      <c r="VE112" s="6"/>
      <c r="VF112" s="6"/>
      <c r="VG112" s="6"/>
      <c r="VH112" s="246"/>
      <c r="VI112" s="251"/>
      <c r="VJ112" s="257"/>
      <c r="VK112" s="235"/>
      <c r="VL112" s="235"/>
      <c r="VM112" s="235"/>
      <c r="VN112" s="99"/>
      <c r="VO112" s="235"/>
      <c r="VP112" s="235"/>
      <c r="VQ112" s="235"/>
      <c r="VR112" s="226"/>
      <c r="VS112" s="248"/>
      <c r="VT112" s="253"/>
      <c r="VU112" s="228"/>
      <c r="VV112" s="229"/>
      <c r="VW112" s="99"/>
      <c r="VX112" s="254"/>
      <c r="VY112" s="235"/>
      <c r="VZ112" s="231"/>
      <c r="WA112" s="235"/>
      <c r="WB112" s="6"/>
      <c r="WC112" s="6"/>
      <c r="WD112" s="6"/>
      <c r="WE112" s="246"/>
      <c r="WF112" s="251"/>
      <c r="WG112" s="257"/>
      <c r="WH112" s="235"/>
      <c r="WI112" s="235"/>
      <c r="WJ112" s="235"/>
      <c r="WK112" s="99"/>
      <c r="WL112" s="235"/>
      <c r="WM112" s="235"/>
      <c r="WN112" s="235"/>
      <c r="WO112" s="226"/>
      <c r="WP112" s="248"/>
      <c r="WQ112" s="253"/>
      <c r="WR112" s="228"/>
      <c r="WS112" s="229"/>
      <c r="WT112" s="99"/>
      <c r="WU112" s="254"/>
      <c r="WV112" s="235"/>
      <c r="WW112" s="231"/>
      <c r="WX112" s="235"/>
      <c r="WY112" s="6"/>
      <c r="WZ112" s="6"/>
      <c r="XA112" s="6"/>
      <c r="XB112" s="246"/>
      <c r="XC112" s="251"/>
      <c r="XD112" s="257"/>
      <c r="XE112" s="235"/>
      <c r="XF112" s="235"/>
      <c r="XG112" s="235"/>
      <c r="XH112" s="99"/>
      <c r="XI112" s="235"/>
      <c r="XJ112" s="235"/>
      <c r="XK112" s="235"/>
      <c r="XL112" s="226"/>
      <c r="XM112" s="248"/>
      <c r="XN112" s="253"/>
      <c r="XO112" s="228"/>
      <c r="XP112" s="229"/>
      <c r="XQ112" s="99"/>
      <c r="XR112" s="254"/>
      <c r="XS112" s="235"/>
      <c r="XT112" s="231"/>
      <c r="XU112" s="235"/>
      <c r="XV112" s="6"/>
      <c r="XW112" s="6"/>
      <c r="XX112" s="6"/>
      <c r="XY112" s="246"/>
      <c r="XZ112" s="251"/>
      <c r="YA112" s="257"/>
      <c r="YB112" s="235"/>
      <c r="YC112" s="235"/>
      <c r="YD112" s="235"/>
      <c r="YE112" s="99"/>
      <c r="YF112" s="235"/>
      <c r="YG112" s="235"/>
      <c r="YH112" s="235"/>
      <c r="YI112" s="226"/>
      <c r="YJ112" s="248"/>
      <c r="YK112" s="253"/>
      <c r="YL112" s="228"/>
      <c r="YM112" s="229"/>
      <c r="YN112" s="99"/>
      <c r="YO112" s="254"/>
      <c r="YP112" s="235"/>
      <c r="YQ112" s="231"/>
      <c r="YR112" s="235"/>
      <c r="YS112" s="6"/>
      <c r="YT112" s="6"/>
      <c r="YU112" s="6"/>
      <c r="YV112" s="246"/>
      <c r="YW112" s="251"/>
      <c r="YX112" s="257"/>
      <c r="YY112" s="235"/>
      <c r="YZ112" s="235"/>
      <c r="ZA112" s="235"/>
      <c r="ZB112" s="99"/>
      <c r="ZC112" s="235"/>
      <c r="ZD112" s="235"/>
      <c r="ZE112" s="235"/>
      <c r="ZF112" s="226"/>
      <c r="ZG112" s="248"/>
      <c r="ZH112" s="253"/>
      <c r="ZI112" s="228"/>
      <c r="ZJ112" s="229"/>
      <c r="ZK112" s="99"/>
      <c r="ZL112" s="254"/>
      <c r="ZM112" s="235"/>
      <c r="ZN112" s="231"/>
      <c r="ZO112" s="235"/>
      <c r="ZP112" s="6"/>
      <c r="ZQ112" s="6"/>
      <c r="ZR112" s="6"/>
      <c r="ZS112" s="246"/>
      <c r="ZT112" s="251"/>
      <c r="ZU112" s="257"/>
      <c r="ZV112" s="235"/>
      <c r="ZW112" s="235"/>
      <c r="ZX112" s="235"/>
      <c r="ZY112" s="99"/>
      <c r="ZZ112" s="235"/>
      <c r="AAA112" s="235"/>
      <c r="AAB112" s="235"/>
      <c r="AAC112" s="226"/>
      <c r="AAD112" s="248"/>
      <c r="AAE112" s="253"/>
      <c r="AAF112" s="228"/>
      <c r="AAG112" s="229"/>
      <c r="AAH112" s="99"/>
      <c r="AAI112" s="254"/>
      <c r="AAJ112" s="235"/>
      <c r="AAK112" s="231"/>
      <c r="AAL112" s="235"/>
      <c r="AAM112" s="6"/>
      <c r="AAN112" s="6"/>
      <c r="AAO112" s="6"/>
      <c r="AAP112" s="246"/>
      <c r="AAQ112" s="251"/>
      <c r="AAR112" s="257"/>
      <c r="AAS112" s="235"/>
      <c r="AAT112" s="235"/>
      <c r="AAU112" s="235"/>
      <c r="AAV112" s="99"/>
      <c r="AAW112" s="235"/>
      <c r="AAX112" s="235"/>
      <c r="AAY112" s="235"/>
      <c r="AAZ112" s="226"/>
      <c r="ABA112" s="248"/>
      <c r="ABB112" s="253"/>
      <c r="ABC112" s="228"/>
      <c r="ABD112" s="229"/>
      <c r="ABE112" s="99"/>
      <c r="ABF112" s="254"/>
      <c r="ABG112" s="235"/>
      <c r="ABH112" s="231"/>
      <c r="ABI112" s="235"/>
      <c r="ABJ112" s="6"/>
      <c r="ABK112" s="6"/>
      <c r="ABL112" s="6"/>
      <c r="ABM112" s="246"/>
      <c r="ABN112" s="251"/>
      <c r="ABO112" s="257"/>
      <c r="ABP112" s="235"/>
      <c r="ABQ112" s="235"/>
      <c r="ABR112" s="235"/>
      <c r="ABS112" s="99"/>
      <c r="ABT112" s="235"/>
      <c r="ABU112" s="235"/>
      <c r="ABV112" s="235"/>
      <c r="ABW112" s="226"/>
      <c r="ABX112" s="248"/>
      <c r="ABY112" s="253"/>
      <c r="ABZ112" s="228"/>
      <c r="ACA112" s="229"/>
      <c r="ACB112" s="99"/>
      <c r="ACC112" s="254"/>
      <c r="ACD112" s="235"/>
      <c r="ACE112" s="231"/>
      <c r="ACF112" s="235"/>
      <c r="ACG112" s="6"/>
      <c r="ACH112" s="6"/>
      <c r="ACI112" s="6"/>
      <c r="ACJ112" s="246"/>
      <c r="ACK112" s="251"/>
      <c r="ACL112" s="257"/>
      <c r="ACM112" s="235"/>
      <c r="ACN112" s="235"/>
      <c r="ACO112" s="235"/>
      <c r="ACP112" s="99"/>
      <c r="ACQ112" s="235"/>
      <c r="ACR112" s="235"/>
      <c r="ACS112" s="235"/>
      <c r="ACT112" s="226"/>
      <c r="ACU112" s="248"/>
      <c r="ACV112" s="253"/>
      <c r="ACW112" s="228"/>
      <c r="ACX112" s="229"/>
      <c r="ACY112" s="99"/>
      <c r="ACZ112" s="254"/>
      <c r="ADA112" s="235"/>
      <c r="ADB112" s="231"/>
      <c r="ADC112" s="235"/>
      <c r="ADD112" s="6"/>
      <c r="ADE112" s="6"/>
      <c r="ADF112" s="6"/>
      <c r="ADG112" s="246"/>
      <c r="ADH112" s="251"/>
      <c r="ADI112" s="257"/>
      <c r="ADJ112" s="235"/>
      <c r="ADK112" s="235"/>
      <c r="ADL112" s="235"/>
      <c r="ADM112" s="99"/>
      <c r="ADN112" s="235"/>
      <c r="ADO112" s="235"/>
      <c r="ADP112" s="235"/>
      <c r="ADQ112" s="226"/>
      <c r="ADR112" s="248"/>
      <c r="ADS112" s="253"/>
      <c r="ADT112" s="228"/>
      <c r="ADU112" s="229"/>
      <c r="ADV112" s="99"/>
      <c r="ADW112" s="254"/>
      <c r="ADX112" s="235"/>
      <c r="ADY112" s="231"/>
      <c r="ADZ112" s="235"/>
      <c r="AEA112" s="6"/>
      <c r="AEB112" s="6"/>
      <c r="AEC112" s="6"/>
      <c r="AED112" s="246"/>
      <c r="AEE112" s="251"/>
      <c r="AEF112" s="257"/>
      <c r="AEG112" s="235"/>
      <c r="AEH112" s="235"/>
      <c r="AEI112" s="235"/>
      <c r="AEJ112" s="99"/>
      <c r="AEK112" s="235"/>
      <c r="AEL112" s="235"/>
      <c r="AEM112" s="235"/>
      <c r="AEN112" s="226"/>
      <c r="AEO112" s="248"/>
      <c r="AEP112" s="253"/>
      <c r="AEQ112" s="228"/>
      <c r="AER112" s="229"/>
      <c r="AES112" s="99"/>
      <c r="AET112" s="254"/>
      <c r="AEU112" s="235"/>
      <c r="AEV112" s="231"/>
      <c r="AEW112" s="235"/>
      <c r="AEX112" s="6"/>
      <c r="AEY112" s="6"/>
      <c r="AEZ112" s="6"/>
      <c r="AFA112" s="246"/>
      <c r="AFB112" s="251"/>
      <c r="AFC112" s="257"/>
      <c r="AFD112" s="235"/>
      <c r="AFE112" s="235"/>
      <c r="AFF112" s="235"/>
      <c r="AFG112" s="99"/>
      <c r="AFH112" s="235"/>
      <c r="AFI112" s="235"/>
      <c r="AFJ112" s="235"/>
      <c r="AFK112" s="226"/>
      <c r="AFL112" s="248"/>
      <c r="AFM112" s="253"/>
      <c r="AFN112" s="228"/>
      <c r="AFO112" s="229"/>
      <c r="AFP112" s="99"/>
      <c r="AFQ112" s="254"/>
      <c r="AFR112" s="235"/>
      <c r="AFS112" s="231"/>
      <c r="AFT112" s="235"/>
      <c r="AFU112" s="6"/>
      <c r="AFV112" s="6"/>
      <c r="AFW112" s="6"/>
      <c r="AFX112" s="246"/>
      <c r="AFY112" s="251"/>
      <c r="AFZ112" s="257"/>
      <c r="AGA112" s="235"/>
      <c r="AGB112" s="235"/>
      <c r="AGC112" s="235"/>
      <c r="AGD112" s="99"/>
      <c r="AGE112" s="235"/>
      <c r="AGF112" s="235"/>
      <c r="AGG112" s="235"/>
      <c r="AGH112" s="226"/>
      <c r="AGI112" s="248"/>
      <c r="AGJ112" s="253"/>
      <c r="AGK112" s="228"/>
      <c r="AGL112" s="229"/>
      <c r="AGM112" s="99"/>
      <c r="AGN112" s="254"/>
      <c r="AGO112" s="235"/>
      <c r="AGP112" s="231"/>
      <c r="AGQ112" s="235"/>
      <c r="AGR112" s="6"/>
      <c r="AGS112" s="6"/>
      <c r="AGT112" s="6"/>
      <c r="AGU112" s="246"/>
      <c r="AGV112" s="251"/>
      <c r="AGW112" s="257"/>
      <c r="AGX112" s="235"/>
      <c r="AGY112" s="235"/>
      <c r="AGZ112" s="235"/>
      <c r="AHA112" s="99"/>
      <c r="AHB112" s="235"/>
      <c r="AHC112" s="235"/>
      <c r="AHD112" s="235"/>
      <c r="AHE112" s="226"/>
      <c r="AHF112" s="248"/>
      <c r="AHG112" s="253"/>
      <c r="AHH112" s="228"/>
      <c r="AHI112" s="229"/>
      <c r="AHJ112" s="99"/>
      <c r="AHK112" s="254"/>
      <c r="AHL112" s="235"/>
      <c r="AHM112" s="231"/>
      <c r="AHN112" s="235"/>
      <c r="AHO112" s="6"/>
      <c r="AHP112" s="6"/>
      <c r="AHQ112" s="6"/>
      <c r="AHR112" s="246"/>
      <c r="AHS112" s="251"/>
      <c r="AHT112" s="257"/>
      <c r="AHU112" s="235"/>
      <c r="AHV112" s="235"/>
      <c r="AHW112" s="235"/>
      <c r="AHX112" s="99"/>
      <c r="AHY112" s="235"/>
      <c r="AHZ112" s="235"/>
      <c r="AIA112" s="235"/>
      <c r="AIB112" s="226"/>
      <c r="AIC112" s="248"/>
      <c r="AID112" s="253"/>
      <c r="AIE112" s="228"/>
      <c r="AIF112" s="229"/>
      <c r="AIG112" s="99"/>
      <c r="AIH112" s="254"/>
      <c r="AII112" s="235"/>
      <c r="AIJ112" s="231"/>
      <c r="AIK112" s="235"/>
      <c r="AIL112" s="6"/>
      <c r="AIM112" s="6"/>
      <c r="AIN112" s="6"/>
      <c r="AIO112" s="246"/>
      <c r="AIP112" s="251"/>
      <c r="AIQ112" s="257"/>
      <c r="AIR112" s="235"/>
      <c r="AIS112" s="235"/>
      <c r="AIT112" s="235"/>
      <c r="AIU112" s="99"/>
      <c r="AIV112" s="235"/>
      <c r="AIW112" s="235"/>
      <c r="AIX112" s="235"/>
      <c r="AIY112" s="226"/>
      <c r="AIZ112" s="248"/>
      <c r="AJA112" s="253"/>
      <c r="AJB112" s="228"/>
      <c r="AJC112" s="229"/>
      <c r="AJD112" s="99"/>
      <c r="AJE112" s="254"/>
      <c r="AJF112" s="235"/>
      <c r="AJG112" s="231"/>
      <c r="AJH112" s="235"/>
      <c r="AJI112" s="6"/>
      <c r="AJJ112" s="6"/>
      <c r="AJK112" s="6"/>
      <c r="AJL112" s="246"/>
      <c r="AJM112" s="251"/>
      <c r="AJN112" s="257"/>
      <c r="AJO112" s="235"/>
      <c r="AJP112" s="235"/>
      <c r="AJQ112" s="235"/>
      <c r="AJR112" s="99"/>
      <c r="AJS112" s="235"/>
      <c r="AJT112" s="235"/>
      <c r="AJU112" s="235"/>
      <c r="AJV112" s="226"/>
      <c r="AJW112" s="248"/>
      <c r="AJX112" s="253"/>
      <c r="AJY112" s="228"/>
      <c r="AJZ112" s="229"/>
      <c r="AKA112" s="99"/>
      <c r="AKB112" s="254"/>
      <c r="AKC112" s="235"/>
      <c r="AKD112" s="231"/>
      <c r="AKE112" s="235"/>
      <c r="AKF112" s="6"/>
      <c r="AKG112" s="6"/>
      <c r="AKH112" s="6"/>
      <c r="AKI112" s="246"/>
      <c r="AKJ112" s="251"/>
      <c r="AKK112" s="257"/>
      <c r="AKL112" s="235"/>
      <c r="AKM112" s="235"/>
      <c r="AKN112" s="235"/>
      <c r="AKO112" s="99"/>
      <c r="AKP112" s="235"/>
      <c r="AKQ112" s="235"/>
      <c r="AKR112" s="235"/>
      <c r="AKS112" s="226"/>
      <c r="AKT112" s="248"/>
      <c r="AKU112" s="253"/>
      <c r="AKV112" s="228"/>
      <c r="AKW112" s="229"/>
      <c r="AKX112" s="99"/>
      <c r="AKY112" s="254"/>
      <c r="AKZ112" s="235"/>
      <c r="ALA112" s="231"/>
      <c r="ALB112" s="235"/>
      <c r="ALC112" s="6"/>
      <c r="ALD112" s="6"/>
      <c r="ALE112" s="6"/>
      <c r="ALF112" s="246"/>
      <c r="ALG112" s="251"/>
      <c r="ALH112" s="257"/>
      <c r="ALI112" s="235"/>
      <c r="ALJ112" s="235"/>
      <c r="ALK112" s="235"/>
      <c r="ALL112" s="99"/>
      <c r="ALM112" s="235"/>
      <c r="ALN112" s="235"/>
      <c r="ALO112" s="235"/>
      <c r="ALP112" s="226"/>
      <c r="ALQ112" s="248"/>
      <c r="ALR112" s="253"/>
      <c r="ALS112" s="228"/>
      <c r="ALT112" s="229"/>
      <c r="ALU112" s="99"/>
      <c r="ALV112" s="254"/>
      <c r="ALW112" s="235"/>
      <c r="ALX112" s="231"/>
      <c r="ALY112" s="235"/>
      <c r="ALZ112" s="6"/>
      <c r="AMA112" s="6"/>
      <c r="AMB112" s="6"/>
      <c r="AMC112" s="246"/>
      <c r="AMD112" s="251"/>
      <c r="AME112" s="257"/>
      <c r="AMF112" s="235"/>
      <c r="AMG112" s="235"/>
      <c r="AMH112" s="235"/>
      <c r="AMI112" s="99"/>
      <c r="AMJ112" s="235"/>
      <c r="AMK112" s="235"/>
      <c r="AML112" s="235"/>
      <c r="AMM112" s="226"/>
      <c r="AMN112" s="248"/>
      <c r="AMO112" s="253"/>
      <c r="AMP112" s="228"/>
      <c r="AMQ112" s="229"/>
      <c r="AMR112" s="99"/>
      <c r="AMS112" s="254"/>
      <c r="AMT112" s="235"/>
      <c r="AMU112" s="231"/>
      <c r="AMV112" s="235"/>
      <c r="AMW112" s="6"/>
      <c r="AMX112" s="6"/>
      <c r="AMY112" s="6"/>
      <c r="AMZ112" s="246"/>
      <c r="ANA112" s="251"/>
      <c r="ANB112" s="257"/>
      <c r="ANC112" s="235"/>
      <c r="AND112" s="235"/>
      <c r="ANE112" s="235"/>
      <c r="ANF112" s="99"/>
      <c r="ANG112" s="235"/>
      <c r="ANH112" s="235"/>
      <c r="ANI112" s="235"/>
      <c r="ANJ112" s="226"/>
      <c r="ANK112" s="248"/>
      <c r="ANL112" s="253"/>
      <c r="ANM112" s="228"/>
      <c r="ANN112" s="229"/>
      <c r="ANO112" s="99"/>
      <c r="ANP112" s="254"/>
      <c r="ANQ112" s="235"/>
      <c r="ANR112" s="231"/>
      <c r="ANS112" s="235"/>
      <c r="ANT112" s="6"/>
      <c r="ANU112" s="6"/>
      <c r="ANV112" s="6"/>
      <c r="ANW112" s="246"/>
      <c r="ANX112" s="251"/>
      <c r="ANY112" s="257"/>
      <c r="ANZ112" s="235"/>
      <c r="AOA112" s="235"/>
      <c r="AOB112" s="235"/>
      <c r="AOC112" s="99"/>
      <c r="AOD112" s="235"/>
      <c r="AOE112" s="235"/>
      <c r="AOF112" s="235"/>
      <c r="AOG112" s="226"/>
      <c r="AOH112" s="248"/>
      <c r="AOI112" s="253"/>
      <c r="AOJ112" s="228"/>
      <c r="AOK112" s="229"/>
      <c r="AOL112" s="99"/>
      <c r="AOM112" s="254"/>
      <c r="AON112" s="235"/>
      <c r="AOO112" s="231"/>
      <c r="AOP112" s="235"/>
      <c r="AOQ112" s="6"/>
      <c r="AOR112" s="6"/>
      <c r="AOS112" s="6"/>
      <c r="AOT112" s="246"/>
      <c r="AOU112" s="251"/>
      <c r="AOV112" s="257"/>
      <c r="AOW112" s="235"/>
      <c r="AOX112" s="235"/>
      <c r="AOY112" s="235"/>
      <c r="AOZ112" s="99"/>
      <c r="APA112" s="235"/>
      <c r="APB112" s="235"/>
      <c r="APC112" s="235"/>
      <c r="APD112" s="226"/>
      <c r="APE112" s="248"/>
      <c r="APF112" s="253"/>
      <c r="APG112" s="228"/>
      <c r="APH112" s="229"/>
      <c r="API112" s="99"/>
      <c r="APJ112" s="254"/>
      <c r="APK112" s="235"/>
      <c r="APL112" s="231"/>
      <c r="APM112" s="235"/>
      <c r="APN112" s="6"/>
      <c r="APO112" s="6"/>
      <c r="APP112" s="6"/>
      <c r="APQ112" s="246"/>
      <c r="APR112" s="251"/>
      <c r="APS112" s="257"/>
      <c r="APT112" s="235"/>
      <c r="APU112" s="235"/>
      <c r="APV112" s="235"/>
      <c r="APW112" s="99"/>
      <c r="APX112" s="235"/>
      <c r="APY112" s="235"/>
      <c r="APZ112" s="235"/>
      <c r="AQA112" s="226"/>
      <c r="AQB112" s="248"/>
      <c r="AQC112" s="253"/>
      <c r="AQD112" s="228"/>
      <c r="AQE112" s="229"/>
      <c r="AQF112" s="99"/>
      <c r="AQG112" s="254"/>
      <c r="AQH112" s="235"/>
      <c r="AQI112" s="231"/>
      <c r="AQJ112" s="235"/>
      <c r="AQK112" s="6"/>
      <c r="AQL112" s="6"/>
      <c r="AQM112" s="6"/>
      <c r="AQN112" s="246"/>
      <c r="AQO112" s="251"/>
      <c r="AQP112" s="257"/>
      <c r="AQQ112" s="235"/>
      <c r="AQR112" s="235"/>
      <c r="AQS112" s="235"/>
      <c r="AQT112" s="99"/>
      <c r="AQU112" s="235"/>
      <c r="AQV112" s="235"/>
      <c r="AQW112" s="235"/>
      <c r="AQX112" s="226"/>
      <c r="AQY112" s="248"/>
      <c r="AQZ112" s="253"/>
      <c r="ARA112" s="228"/>
      <c r="ARB112" s="229"/>
      <c r="ARC112" s="99"/>
      <c r="ARD112" s="254"/>
      <c r="ARE112" s="235"/>
      <c r="ARF112" s="231"/>
      <c r="ARG112" s="235"/>
      <c r="ARH112" s="6"/>
      <c r="ARI112" s="6"/>
      <c r="ARJ112" s="6"/>
      <c r="ARK112" s="246"/>
      <c r="ARL112" s="251"/>
      <c r="ARM112" s="257"/>
      <c r="ARN112" s="235"/>
      <c r="ARO112" s="235"/>
      <c r="ARP112" s="235"/>
      <c r="ARQ112" s="99"/>
      <c r="ARR112" s="235"/>
      <c r="ARS112" s="235"/>
      <c r="ART112" s="235"/>
      <c r="ARU112" s="226"/>
      <c r="ARV112" s="248"/>
      <c r="ARW112" s="253"/>
      <c r="ARX112" s="228"/>
      <c r="ARY112" s="229"/>
      <c r="ARZ112" s="99"/>
      <c r="ASA112" s="254"/>
      <c r="ASB112" s="235"/>
      <c r="ASC112" s="231"/>
      <c r="ASD112" s="235"/>
      <c r="ASE112" s="6"/>
      <c r="ASF112" s="6"/>
      <c r="ASG112" s="6"/>
      <c r="ASH112" s="246"/>
      <c r="ASI112" s="251"/>
      <c r="ASJ112" s="257"/>
      <c r="ASK112" s="235"/>
      <c r="ASL112" s="235"/>
      <c r="ASM112" s="235"/>
      <c r="ASN112" s="99"/>
      <c r="ASO112" s="235"/>
      <c r="ASP112" s="235"/>
      <c r="ASQ112" s="235"/>
      <c r="ASR112" s="226"/>
      <c r="ASS112" s="248"/>
      <c r="AST112" s="253"/>
      <c r="ASU112" s="228"/>
      <c r="ASV112" s="229"/>
      <c r="ASW112" s="99"/>
      <c r="ASX112" s="254"/>
      <c r="ASY112" s="235"/>
      <c r="ASZ112" s="231"/>
      <c r="ATA112" s="235"/>
      <c r="ATB112" s="6"/>
      <c r="ATC112" s="6"/>
      <c r="ATD112" s="6"/>
      <c r="ATE112" s="246"/>
      <c r="ATF112" s="251"/>
      <c r="ATG112" s="257"/>
      <c r="ATH112" s="235"/>
      <c r="ATI112" s="235"/>
      <c r="ATJ112" s="235"/>
      <c r="ATK112" s="99"/>
      <c r="ATL112" s="235"/>
      <c r="ATM112" s="235"/>
      <c r="ATN112" s="235"/>
      <c r="ATO112" s="226"/>
      <c r="ATP112" s="248"/>
      <c r="ATQ112" s="253"/>
      <c r="ATR112" s="228"/>
      <c r="ATS112" s="229"/>
      <c r="ATT112" s="99"/>
      <c r="ATU112" s="254"/>
      <c r="ATV112" s="235"/>
      <c r="ATW112" s="231"/>
      <c r="ATX112" s="235"/>
      <c r="ATY112" s="6"/>
      <c r="ATZ112" s="6"/>
      <c r="AUA112" s="6"/>
      <c r="AUB112" s="246"/>
      <c r="AUC112" s="251"/>
      <c r="AUD112" s="257"/>
      <c r="AUE112" s="235"/>
      <c r="AUF112" s="235"/>
      <c r="AUG112" s="235"/>
      <c r="AUH112" s="99"/>
      <c r="AUI112" s="235"/>
      <c r="AUJ112" s="235"/>
      <c r="AUK112" s="235"/>
      <c r="AUL112" s="226"/>
      <c r="AUM112" s="248"/>
      <c r="AUN112" s="253"/>
      <c r="AUO112" s="228"/>
      <c r="AUP112" s="229"/>
      <c r="AUQ112" s="99"/>
      <c r="AUR112" s="254"/>
      <c r="AUS112" s="235"/>
      <c r="AUT112" s="231"/>
      <c r="AUU112" s="235"/>
      <c r="AUV112" s="6"/>
      <c r="AUW112" s="6"/>
      <c r="AUX112" s="6"/>
      <c r="AUY112" s="246"/>
      <c r="AUZ112" s="251"/>
      <c r="AVA112" s="257"/>
      <c r="AVB112" s="235"/>
      <c r="AVC112" s="235"/>
      <c r="AVD112" s="235"/>
      <c r="AVE112" s="99"/>
      <c r="AVF112" s="235"/>
      <c r="AVG112" s="235"/>
      <c r="AVH112" s="235"/>
      <c r="AVI112" s="226"/>
      <c r="AVJ112" s="248"/>
      <c r="AVK112" s="253"/>
      <c r="AVL112" s="228"/>
      <c r="AVM112" s="229"/>
      <c r="AVN112" s="99"/>
      <c r="AVO112" s="254"/>
      <c r="AVP112" s="235"/>
      <c r="AVQ112" s="231"/>
      <c r="AVR112" s="235"/>
      <c r="AVS112" s="6"/>
      <c r="AVT112" s="6"/>
      <c r="AVU112" s="6"/>
      <c r="AVV112" s="246"/>
      <c r="AVW112" s="251"/>
      <c r="AVX112" s="257"/>
      <c r="AVY112" s="235"/>
      <c r="AVZ112" s="235"/>
      <c r="AWA112" s="235"/>
      <c r="AWB112" s="99"/>
      <c r="AWC112" s="235"/>
      <c r="AWD112" s="235"/>
      <c r="AWE112" s="235"/>
      <c r="AWF112" s="226"/>
      <c r="AWG112" s="248"/>
      <c r="AWH112" s="253"/>
      <c r="AWI112" s="228"/>
      <c r="AWJ112" s="229"/>
      <c r="AWK112" s="99"/>
      <c r="AWL112" s="254"/>
      <c r="AWM112" s="235"/>
      <c r="AWN112" s="231"/>
      <c r="AWO112" s="235"/>
      <c r="AWP112" s="6"/>
      <c r="AWQ112" s="6"/>
      <c r="AWR112" s="6"/>
      <c r="AWS112" s="246"/>
      <c r="AWT112" s="251"/>
      <c r="AWU112" s="257"/>
      <c r="AWV112" s="235"/>
      <c r="AWW112" s="235"/>
      <c r="AWX112" s="235"/>
      <c r="AWY112" s="99"/>
      <c r="AWZ112" s="235"/>
      <c r="AXA112" s="235"/>
      <c r="AXB112" s="235"/>
      <c r="AXC112" s="226"/>
      <c r="AXD112" s="248"/>
      <c r="AXE112" s="253"/>
      <c r="AXF112" s="228"/>
      <c r="AXG112" s="229"/>
      <c r="AXH112" s="99"/>
      <c r="AXI112" s="254"/>
      <c r="AXJ112" s="235"/>
      <c r="AXK112" s="231"/>
      <c r="AXL112" s="235"/>
      <c r="AXM112" s="6"/>
      <c r="AXN112" s="6"/>
      <c r="AXO112" s="6"/>
      <c r="AXP112" s="246"/>
      <c r="AXQ112" s="251"/>
      <c r="AXR112" s="257"/>
      <c r="AXS112" s="235"/>
      <c r="AXT112" s="235"/>
      <c r="AXU112" s="235"/>
      <c r="AXV112" s="99"/>
      <c r="AXW112" s="235"/>
      <c r="AXX112" s="235"/>
      <c r="AXY112" s="235"/>
      <c r="AXZ112" s="226"/>
      <c r="AYA112" s="248"/>
      <c r="AYB112" s="253"/>
      <c r="AYC112" s="228"/>
      <c r="AYD112" s="229"/>
      <c r="AYE112" s="99"/>
      <c r="AYF112" s="254"/>
      <c r="AYG112" s="235"/>
      <c r="AYH112" s="231"/>
      <c r="AYI112" s="235"/>
      <c r="AYJ112" s="6"/>
      <c r="AYK112" s="6"/>
      <c r="AYL112" s="6"/>
      <c r="AYM112" s="246"/>
      <c r="AYN112" s="251"/>
      <c r="AYO112" s="257"/>
      <c r="AYP112" s="235"/>
      <c r="AYQ112" s="235"/>
      <c r="AYR112" s="235"/>
      <c r="AYS112" s="99"/>
      <c r="AYT112" s="235"/>
      <c r="AYU112" s="235"/>
      <c r="AYV112" s="235"/>
      <c r="AYW112" s="226"/>
      <c r="AYX112" s="248"/>
      <c r="AYY112" s="253"/>
      <c r="AYZ112" s="228"/>
      <c r="AZA112" s="229"/>
      <c r="AZB112" s="99"/>
      <c r="AZC112" s="254"/>
      <c r="AZD112" s="235"/>
      <c r="AZE112" s="231"/>
      <c r="AZF112" s="235"/>
      <c r="AZG112" s="6"/>
      <c r="AZH112" s="6"/>
      <c r="AZI112" s="6"/>
      <c r="AZJ112" s="246"/>
      <c r="AZK112" s="251"/>
      <c r="AZL112" s="257"/>
      <c r="AZM112" s="235"/>
      <c r="AZN112" s="235"/>
      <c r="AZO112" s="235"/>
      <c r="AZP112" s="99"/>
      <c r="AZQ112" s="235"/>
      <c r="AZR112" s="235"/>
      <c r="AZS112" s="235"/>
      <c r="AZT112" s="226"/>
      <c r="AZU112" s="248"/>
      <c r="AZV112" s="253"/>
      <c r="AZW112" s="228"/>
      <c r="AZX112" s="229"/>
      <c r="AZY112" s="99"/>
      <c r="AZZ112" s="254"/>
      <c r="BAA112" s="235"/>
      <c r="BAB112" s="231"/>
      <c r="BAC112" s="235"/>
      <c r="BAD112" s="6"/>
      <c r="BAE112" s="6"/>
      <c r="BAF112" s="6"/>
      <c r="BAG112" s="246"/>
      <c r="BAH112" s="251"/>
      <c r="BAI112" s="257"/>
      <c r="BAJ112" s="235"/>
      <c r="BAK112" s="235"/>
      <c r="BAL112" s="235"/>
      <c r="BAM112" s="99"/>
      <c r="BAN112" s="235"/>
      <c r="BAO112" s="235"/>
      <c r="BAP112" s="235"/>
      <c r="BAQ112" s="226"/>
      <c r="BAR112" s="248"/>
      <c r="BAS112" s="253"/>
      <c r="BAT112" s="228"/>
      <c r="BAU112" s="229"/>
      <c r="BAV112" s="99"/>
      <c r="BAW112" s="254"/>
      <c r="BAX112" s="235"/>
      <c r="BAY112" s="231"/>
      <c r="BAZ112" s="235"/>
      <c r="BBA112" s="6"/>
      <c r="BBB112" s="6"/>
      <c r="BBC112" s="6"/>
      <c r="BBD112" s="246"/>
      <c r="BBE112" s="251"/>
      <c r="BBF112" s="257"/>
      <c r="BBG112" s="235"/>
      <c r="BBH112" s="235"/>
      <c r="BBI112" s="235"/>
      <c r="BBJ112" s="99"/>
      <c r="BBK112" s="235"/>
      <c r="BBL112" s="235"/>
      <c r="BBM112" s="235"/>
      <c r="BBN112" s="226"/>
      <c r="BBO112" s="248"/>
      <c r="BBP112" s="253"/>
      <c r="BBQ112" s="228"/>
      <c r="BBR112" s="229"/>
      <c r="BBS112" s="99"/>
      <c r="BBT112" s="254"/>
      <c r="BBU112" s="235"/>
      <c r="BBV112" s="231"/>
      <c r="BBW112" s="235"/>
      <c r="BBX112" s="6"/>
      <c r="BBY112" s="6"/>
      <c r="BBZ112" s="6"/>
      <c r="BCA112" s="246"/>
      <c r="BCB112" s="251"/>
      <c r="BCC112" s="257"/>
      <c r="BCD112" s="235"/>
      <c r="BCE112" s="235"/>
      <c r="BCF112" s="235"/>
      <c r="BCG112" s="99"/>
      <c r="BCH112" s="235"/>
      <c r="BCI112" s="235"/>
      <c r="BCJ112" s="235"/>
      <c r="BCK112" s="226"/>
      <c r="BCL112" s="248"/>
      <c r="BCM112" s="253"/>
      <c r="BCN112" s="228"/>
      <c r="BCO112" s="229"/>
      <c r="BCP112" s="99"/>
      <c r="BCQ112" s="254"/>
      <c r="BCR112" s="235"/>
      <c r="BCS112" s="231"/>
      <c r="BCT112" s="235"/>
      <c r="BCU112" s="6"/>
      <c r="BCV112" s="6"/>
      <c r="BCW112" s="6"/>
      <c r="BCX112" s="246"/>
      <c r="BCY112" s="251"/>
      <c r="BCZ112" s="257"/>
      <c r="BDA112" s="235"/>
      <c r="BDB112" s="235"/>
      <c r="BDC112" s="235"/>
      <c r="BDD112" s="99"/>
      <c r="BDE112" s="235"/>
      <c r="BDF112" s="235"/>
      <c r="BDG112" s="235"/>
      <c r="BDH112" s="226"/>
      <c r="BDI112" s="248"/>
      <c r="BDJ112" s="253"/>
      <c r="BDK112" s="228"/>
      <c r="BDL112" s="229"/>
      <c r="BDM112" s="99"/>
      <c r="BDN112" s="254"/>
      <c r="BDO112" s="235"/>
      <c r="BDP112" s="231"/>
      <c r="BDQ112" s="235"/>
      <c r="BDR112" s="6"/>
      <c r="BDS112" s="6"/>
      <c r="BDT112" s="6"/>
      <c r="BDU112" s="246"/>
      <c r="BDV112" s="251"/>
      <c r="BDW112" s="257"/>
      <c r="BDX112" s="235"/>
      <c r="BDY112" s="235"/>
      <c r="BDZ112" s="235"/>
      <c r="BEA112" s="99"/>
      <c r="BEB112" s="235"/>
      <c r="BEC112" s="235"/>
      <c r="BED112" s="235"/>
      <c r="BEE112" s="226"/>
      <c r="BEF112" s="248"/>
      <c r="BEG112" s="253"/>
      <c r="BEH112" s="228"/>
      <c r="BEI112" s="229"/>
      <c r="BEJ112" s="99"/>
      <c r="BEK112" s="254"/>
      <c r="BEL112" s="235"/>
      <c r="BEM112" s="231"/>
      <c r="BEN112" s="235"/>
      <c r="BEO112" s="6"/>
      <c r="BEP112" s="6"/>
      <c r="BEQ112" s="6"/>
      <c r="BER112" s="246"/>
      <c r="BES112" s="251"/>
      <c r="BET112" s="257"/>
      <c r="BEU112" s="235"/>
      <c r="BEV112" s="235"/>
      <c r="BEW112" s="235"/>
      <c r="BEX112" s="99"/>
      <c r="BEY112" s="235"/>
      <c r="BEZ112" s="235"/>
      <c r="BFA112" s="235"/>
      <c r="BFB112" s="226"/>
      <c r="BFC112" s="248"/>
      <c r="BFD112" s="253"/>
      <c r="BFE112" s="228"/>
      <c r="BFF112" s="229"/>
      <c r="BFG112" s="99"/>
      <c r="BFH112" s="254"/>
      <c r="BFI112" s="235"/>
      <c r="BFJ112" s="231"/>
      <c r="BFK112" s="235"/>
      <c r="BFL112" s="6"/>
      <c r="BFM112" s="6"/>
      <c r="BFN112" s="6"/>
      <c r="BFO112" s="246"/>
      <c r="BFP112" s="251"/>
      <c r="BFQ112" s="257"/>
      <c r="BFR112" s="235"/>
      <c r="BFS112" s="235"/>
      <c r="BFT112" s="235"/>
      <c r="BFU112" s="99"/>
      <c r="BFV112" s="235"/>
      <c r="BFW112" s="235"/>
      <c r="BFX112" s="235"/>
      <c r="BFY112" s="226"/>
      <c r="BFZ112" s="248"/>
      <c r="BGA112" s="253"/>
      <c r="BGB112" s="228"/>
      <c r="BGC112" s="229"/>
      <c r="BGD112" s="99"/>
      <c r="BGE112" s="254"/>
      <c r="BGF112" s="235"/>
      <c r="BGG112" s="231"/>
      <c r="BGH112" s="235"/>
      <c r="BGI112" s="6"/>
      <c r="BGJ112" s="6"/>
      <c r="BGK112" s="6"/>
      <c r="BGL112" s="246"/>
      <c r="BGM112" s="251"/>
      <c r="BGN112" s="257"/>
      <c r="BGO112" s="235"/>
      <c r="BGP112" s="235"/>
      <c r="BGQ112" s="235"/>
      <c r="BGR112" s="99"/>
      <c r="BGS112" s="235"/>
      <c r="BGT112" s="235"/>
      <c r="BGU112" s="235"/>
      <c r="BGV112" s="226"/>
      <c r="BGW112" s="248"/>
      <c r="BGX112" s="253"/>
      <c r="BGY112" s="228"/>
      <c r="BGZ112" s="229"/>
      <c r="BHA112" s="99"/>
      <c r="BHB112" s="254"/>
      <c r="BHC112" s="235"/>
      <c r="BHD112" s="231"/>
      <c r="BHE112" s="235"/>
      <c r="BHF112" s="6"/>
      <c r="BHG112" s="6"/>
      <c r="BHH112" s="6"/>
      <c r="BHI112" s="246"/>
      <c r="BHJ112" s="251"/>
      <c r="BHK112" s="257"/>
      <c r="BHL112" s="235"/>
      <c r="BHM112" s="235"/>
      <c r="BHN112" s="235"/>
      <c r="BHO112" s="99"/>
      <c r="BHP112" s="235"/>
      <c r="BHQ112" s="235"/>
      <c r="BHR112" s="235"/>
      <c r="BHS112" s="226"/>
      <c r="BHT112" s="248"/>
      <c r="BHU112" s="253"/>
      <c r="BHV112" s="228"/>
      <c r="BHW112" s="229"/>
      <c r="BHX112" s="99"/>
      <c r="BHY112" s="254"/>
      <c r="BHZ112" s="235"/>
      <c r="BIA112" s="231"/>
      <c r="BIB112" s="235"/>
      <c r="BIC112" s="6"/>
      <c r="BID112" s="6"/>
      <c r="BIE112" s="6"/>
      <c r="BIF112" s="246"/>
      <c r="BIG112" s="251"/>
      <c r="BIH112" s="257"/>
      <c r="BII112" s="235"/>
      <c r="BIJ112" s="235"/>
      <c r="BIK112" s="235"/>
      <c r="BIL112" s="99"/>
      <c r="BIM112" s="235"/>
      <c r="BIN112" s="235"/>
      <c r="BIO112" s="235"/>
      <c r="BIP112" s="226"/>
      <c r="BIQ112" s="248"/>
      <c r="BIR112" s="253"/>
      <c r="BIS112" s="228"/>
      <c r="BIT112" s="229"/>
      <c r="BIU112" s="99"/>
      <c r="BIV112" s="254"/>
      <c r="BIW112" s="235"/>
      <c r="BIX112" s="231"/>
      <c r="BIY112" s="235"/>
      <c r="BIZ112" s="6"/>
      <c r="BJA112" s="6"/>
      <c r="BJB112" s="6"/>
      <c r="BJC112" s="246"/>
      <c r="BJD112" s="251"/>
      <c r="BJE112" s="257"/>
      <c r="BJF112" s="235"/>
      <c r="BJG112" s="235"/>
      <c r="BJH112" s="235"/>
      <c r="BJI112" s="99"/>
      <c r="BJJ112" s="235"/>
      <c r="BJK112" s="235"/>
      <c r="BJL112" s="235"/>
      <c r="BJM112" s="226"/>
      <c r="BJN112" s="248"/>
      <c r="BJO112" s="253"/>
      <c r="BJP112" s="228"/>
      <c r="BJQ112" s="229"/>
      <c r="BJR112" s="99"/>
      <c r="BJS112" s="254"/>
      <c r="BJT112" s="235"/>
      <c r="BJU112" s="231"/>
      <c r="BJV112" s="235"/>
      <c r="BJW112" s="6"/>
      <c r="BJX112" s="6"/>
      <c r="BJY112" s="6"/>
      <c r="BJZ112" s="246"/>
      <c r="BKA112" s="251"/>
      <c r="BKB112" s="257"/>
      <c r="BKC112" s="235"/>
      <c r="BKD112" s="235"/>
      <c r="BKE112" s="235"/>
      <c r="BKF112" s="99"/>
      <c r="BKG112" s="235"/>
      <c r="BKH112" s="235"/>
      <c r="BKI112" s="235"/>
      <c r="BKJ112" s="226"/>
      <c r="BKK112" s="248"/>
      <c r="BKL112" s="253"/>
      <c r="BKM112" s="228"/>
      <c r="BKN112" s="229"/>
      <c r="BKO112" s="99"/>
      <c r="BKP112" s="254"/>
      <c r="BKQ112" s="235"/>
      <c r="BKR112" s="231"/>
      <c r="BKS112" s="235"/>
      <c r="BKT112" s="6"/>
      <c r="BKU112" s="6"/>
      <c r="BKV112" s="6"/>
      <c r="BKW112" s="246"/>
      <c r="BKX112" s="251"/>
      <c r="BKY112" s="257"/>
      <c r="BKZ112" s="235"/>
      <c r="BLA112" s="235"/>
      <c r="BLB112" s="235"/>
      <c r="BLC112" s="99"/>
      <c r="BLD112" s="235"/>
      <c r="BLE112" s="235"/>
      <c r="BLF112" s="235"/>
      <c r="BLG112" s="226"/>
      <c r="BLH112" s="248"/>
      <c r="BLI112" s="253"/>
      <c r="BLJ112" s="228"/>
      <c r="BLK112" s="229"/>
      <c r="BLL112" s="99"/>
      <c r="BLM112" s="254"/>
      <c r="BLN112" s="235"/>
      <c r="BLO112" s="231"/>
      <c r="BLP112" s="235"/>
      <c r="BLQ112" s="6"/>
      <c r="BLR112" s="6"/>
      <c r="BLS112" s="6"/>
      <c r="BLT112" s="246"/>
      <c r="BLU112" s="251"/>
      <c r="BLV112" s="257"/>
      <c r="BLW112" s="235"/>
      <c r="BLX112" s="235"/>
      <c r="BLY112" s="235"/>
      <c r="BLZ112" s="99"/>
      <c r="BMA112" s="235"/>
      <c r="BMB112" s="235"/>
      <c r="BMC112" s="235"/>
      <c r="BMD112" s="226"/>
      <c r="BME112" s="248"/>
      <c r="BMF112" s="253"/>
      <c r="BMG112" s="228"/>
      <c r="BMH112" s="229"/>
      <c r="BMI112" s="99"/>
      <c r="BMJ112" s="254"/>
      <c r="BMK112" s="235"/>
      <c r="BML112" s="231"/>
      <c r="BMM112" s="235"/>
      <c r="BMN112" s="6"/>
      <c r="BMO112" s="6"/>
      <c r="BMP112" s="6"/>
      <c r="BMQ112" s="246"/>
      <c r="BMR112" s="251"/>
      <c r="BMS112" s="257"/>
      <c r="BMT112" s="235"/>
      <c r="BMU112" s="235"/>
      <c r="BMV112" s="235"/>
      <c r="BMW112" s="99"/>
      <c r="BMX112" s="235"/>
      <c r="BMY112" s="235"/>
      <c r="BMZ112" s="235"/>
      <c r="BNA112" s="226"/>
      <c r="BNB112" s="248"/>
      <c r="BNC112" s="253"/>
      <c r="BND112" s="228"/>
      <c r="BNE112" s="229"/>
      <c r="BNF112" s="99"/>
      <c r="BNG112" s="254"/>
      <c r="BNH112" s="235"/>
      <c r="BNI112" s="231"/>
      <c r="BNJ112" s="235"/>
      <c r="BNK112" s="6"/>
      <c r="BNL112" s="6"/>
      <c r="BNM112" s="6"/>
      <c r="BNN112" s="246"/>
      <c r="BNO112" s="251"/>
      <c r="BNP112" s="257"/>
      <c r="BNQ112" s="235"/>
      <c r="BNR112" s="235"/>
      <c r="BNS112" s="235"/>
      <c r="BNT112" s="99"/>
      <c r="BNU112" s="235"/>
      <c r="BNV112" s="235"/>
      <c r="BNW112" s="235"/>
      <c r="BNX112" s="226"/>
      <c r="BNY112" s="248"/>
      <c r="BNZ112" s="253"/>
      <c r="BOA112" s="228"/>
      <c r="BOB112" s="229"/>
      <c r="BOC112" s="99"/>
      <c r="BOD112" s="254"/>
      <c r="BOE112" s="235"/>
      <c r="BOF112" s="231"/>
      <c r="BOG112" s="235"/>
      <c r="BOH112" s="6"/>
      <c r="BOI112" s="6"/>
      <c r="BOJ112" s="6"/>
      <c r="BOK112" s="246"/>
      <c r="BOL112" s="251"/>
      <c r="BOM112" s="257"/>
      <c r="BON112" s="235"/>
      <c r="BOO112" s="235"/>
      <c r="BOP112" s="235"/>
      <c r="BOQ112" s="99"/>
      <c r="BOR112" s="235"/>
      <c r="BOS112" s="235"/>
      <c r="BOT112" s="235"/>
      <c r="BOU112" s="226"/>
      <c r="BOV112" s="248"/>
      <c r="BOW112" s="253"/>
      <c r="BOX112" s="228"/>
      <c r="BOY112" s="229"/>
      <c r="BOZ112" s="99"/>
      <c r="BPA112" s="254"/>
      <c r="BPB112" s="235"/>
      <c r="BPC112" s="231"/>
      <c r="BPD112" s="235"/>
      <c r="BPE112" s="6"/>
      <c r="BPF112" s="6"/>
      <c r="BPG112" s="6"/>
      <c r="BPH112" s="246"/>
      <c r="BPI112" s="251"/>
      <c r="BPJ112" s="257"/>
      <c r="BPK112" s="235"/>
      <c r="BPL112" s="235"/>
      <c r="BPM112" s="235"/>
      <c r="BPN112" s="99"/>
      <c r="BPO112" s="235"/>
      <c r="BPP112" s="235"/>
      <c r="BPQ112" s="235"/>
      <c r="BPR112" s="226"/>
      <c r="BPS112" s="248"/>
      <c r="BPT112" s="253"/>
      <c r="BPU112" s="228"/>
      <c r="BPV112" s="229"/>
      <c r="BPW112" s="99"/>
      <c r="BPX112" s="254"/>
      <c r="BPY112" s="235"/>
      <c r="BPZ112" s="231"/>
      <c r="BQA112" s="235"/>
      <c r="BQB112" s="6"/>
      <c r="BQC112" s="6"/>
      <c r="BQD112" s="6"/>
      <c r="BQE112" s="246"/>
      <c r="BQF112" s="251"/>
      <c r="BQG112" s="257"/>
      <c r="BQH112" s="235"/>
      <c r="BQI112" s="235"/>
      <c r="BQJ112" s="235"/>
      <c r="BQK112" s="99"/>
      <c r="BQL112" s="235"/>
      <c r="BQM112" s="235"/>
      <c r="BQN112" s="235"/>
      <c r="BQO112" s="226"/>
      <c r="BQP112" s="248"/>
      <c r="BQQ112" s="253"/>
      <c r="BQR112" s="228"/>
      <c r="BQS112" s="229"/>
      <c r="BQT112" s="99"/>
      <c r="BQU112" s="254"/>
      <c r="BQV112" s="235"/>
      <c r="BQW112" s="231"/>
      <c r="BQX112" s="235"/>
      <c r="BQY112" s="6"/>
      <c r="BQZ112" s="6"/>
      <c r="BRA112" s="6"/>
      <c r="BRB112" s="246"/>
      <c r="BRC112" s="251"/>
      <c r="BRD112" s="257"/>
      <c r="BRE112" s="235"/>
      <c r="BRF112" s="235"/>
      <c r="BRG112" s="235"/>
      <c r="BRH112" s="99"/>
      <c r="BRI112" s="235"/>
      <c r="BRJ112" s="235"/>
      <c r="BRK112" s="235"/>
      <c r="BRL112" s="226"/>
      <c r="BRM112" s="248"/>
      <c r="BRN112" s="253"/>
      <c r="BRO112" s="228"/>
      <c r="BRP112" s="229"/>
      <c r="BRQ112" s="99"/>
      <c r="BRR112" s="254"/>
      <c r="BRS112" s="235"/>
      <c r="BRT112" s="231"/>
      <c r="BRU112" s="235"/>
      <c r="BRV112" s="6"/>
      <c r="BRW112" s="6"/>
      <c r="BRX112" s="6"/>
      <c r="BRY112" s="246"/>
      <c r="BRZ112" s="251"/>
      <c r="BSA112" s="257"/>
      <c r="BSB112" s="235"/>
      <c r="BSC112" s="235"/>
      <c r="BSD112" s="235"/>
      <c r="BSE112" s="99"/>
      <c r="BSF112" s="235"/>
      <c r="BSG112" s="235"/>
      <c r="BSH112" s="235"/>
      <c r="BSI112" s="226"/>
      <c r="BSJ112" s="248"/>
      <c r="BSK112" s="253"/>
      <c r="BSL112" s="228"/>
      <c r="BSM112" s="229"/>
      <c r="BSN112" s="99"/>
      <c r="BSO112" s="254"/>
      <c r="BSP112" s="235"/>
      <c r="BSQ112" s="231"/>
      <c r="BSR112" s="235"/>
      <c r="BSS112" s="6"/>
      <c r="BST112" s="6"/>
      <c r="BSU112" s="6"/>
      <c r="BSV112" s="246"/>
      <c r="BSW112" s="251"/>
      <c r="BSX112" s="257"/>
      <c r="BSY112" s="235"/>
      <c r="BSZ112" s="235"/>
      <c r="BTA112" s="235"/>
      <c r="BTB112" s="99"/>
      <c r="BTC112" s="235"/>
      <c r="BTD112" s="235"/>
      <c r="BTE112" s="235"/>
      <c r="BTF112" s="226"/>
      <c r="BTG112" s="248"/>
      <c r="BTH112" s="253"/>
      <c r="BTI112" s="228"/>
      <c r="BTJ112" s="229"/>
      <c r="BTK112" s="99"/>
      <c r="BTL112" s="254"/>
      <c r="BTM112" s="235"/>
      <c r="BTN112" s="231"/>
      <c r="BTO112" s="235"/>
      <c r="BTP112" s="6"/>
      <c r="BTQ112" s="6"/>
      <c r="BTR112" s="6"/>
      <c r="BTS112" s="246"/>
      <c r="BTT112" s="251"/>
      <c r="BTU112" s="257"/>
      <c r="BTV112" s="235"/>
      <c r="BTW112" s="235"/>
      <c r="BTX112" s="235"/>
      <c r="BTY112" s="99"/>
      <c r="BTZ112" s="235"/>
      <c r="BUA112" s="235"/>
      <c r="BUB112" s="235"/>
      <c r="BUC112" s="226"/>
      <c r="BUD112" s="248"/>
      <c r="BUE112" s="253"/>
      <c r="BUF112" s="228"/>
      <c r="BUG112" s="229"/>
      <c r="BUH112" s="99"/>
      <c r="BUI112" s="254"/>
      <c r="BUJ112" s="235"/>
      <c r="BUK112" s="231"/>
      <c r="BUL112" s="235"/>
      <c r="BUM112" s="6"/>
      <c r="BUN112" s="6"/>
      <c r="BUO112" s="6"/>
      <c r="BUP112" s="246"/>
      <c r="BUQ112" s="251"/>
      <c r="BUR112" s="257"/>
      <c r="BUS112" s="235"/>
      <c r="BUT112" s="235"/>
      <c r="BUU112" s="235"/>
      <c r="BUV112" s="99"/>
      <c r="BUW112" s="235"/>
      <c r="BUX112" s="235"/>
      <c r="BUY112" s="235"/>
      <c r="BUZ112" s="226"/>
      <c r="BVA112" s="248"/>
      <c r="BVB112" s="253"/>
      <c r="BVC112" s="228"/>
      <c r="BVD112" s="229"/>
      <c r="BVE112" s="99"/>
      <c r="BVF112" s="254"/>
      <c r="BVG112" s="235"/>
      <c r="BVH112" s="231"/>
      <c r="BVI112" s="235"/>
      <c r="BVJ112" s="6"/>
      <c r="BVK112" s="6"/>
      <c r="BVL112" s="6"/>
      <c r="BVM112" s="246"/>
      <c r="BVN112" s="251"/>
      <c r="BVO112" s="257"/>
      <c r="BVP112" s="235"/>
      <c r="BVQ112" s="235"/>
      <c r="BVR112" s="235"/>
      <c r="BVS112" s="99"/>
      <c r="BVT112" s="235"/>
      <c r="BVU112" s="235"/>
      <c r="BVV112" s="235"/>
      <c r="BVW112" s="226"/>
      <c r="BVX112" s="248"/>
      <c r="BVY112" s="253"/>
      <c r="BVZ112" s="228"/>
      <c r="BWA112" s="229"/>
      <c r="BWB112" s="99"/>
      <c r="BWC112" s="254"/>
      <c r="BWD112" s="235"/>
      <c r="BWE112" s="231"/>
      <c r="BWF112" s="235"/>
      <c r="BWG112" s="6"/>
      <c r="BWH112" s="6"/>
      <c r="BWI112" s="6"/>
      <c r="BWJ112" s="246"/>
      <c r="BWK112" s="251"/>
      <c r="BWL112" s="257"/>
      <c r="BWM112" s="235"/>
      <c r="BWN112" s="235"/>
      <c r="BWO112" s="235"/>
      <c r="BWP112" s="99"/>
      <c r="BWQ112" s="235"/>
      <c r="BWR112" s="235"/>
      <c r="BWS112" s="235"/>
      <c r="BWT112" s="226"/>
      <c r="BWU112" s="248"/>
      <c r="BWV112" s="253"/>
      <c r="BWW112" s="228"/>
      <c r="BWX112" s="229"/>
      <c r="BWY112" s="99"/>
      <c r="BWZ112" s="254"/>
      <c r="BXA112" s="235"/>
      <c r="BXB112" s="231"/>
      <c r="BXC112" s="235"/>
      <c r="BXD112" s="6"/>
      <c r="BXE112" s="6"/>
      <c r="BXF112" s="6"/>
      <c r="BXG112" s="246"/>
      <c r="BXH112" s="251"/>
      <c r="BXI112" s="257"/>
      <c r="BXJ112" s="235"/>
      <c r="BXK112" s="235"/>
      <c r="BXL112" s="235"/>
      <c r="BXM112" s="99"/>
      <c r="BXN112" s="235"/>
      <c r="BXO112" s="235"/>
      <c r="BXP112" s="235"/>
      <c r="BXQ112" s="226"/>
      <c r="BXR112" s="248"/>
      <c r="BXS112" s="253"/>
      <c r="BXT112" s="228"/>
      <c r="BXU112" s="229"/>
      <c r="BXV112" s="99"/>
      <c r="BXW112" s="254"/>
      <c r="BXX112" s="235"/>
      <c r="BXY112" s="231"/>
      <c r="BXZ112" s="235"/>
      <c r="BYA112" s="6"/>
      <c r="BYB112" s="6"/>
      <c r="BYC112" s="6"/>
      <c r="BYD112" s="246"/>
      <c r="BYE112" s="251"/>
      <c r="BYF112" s="257"/>
      <c r="BYG112" s="235"/>
      <c r="BYH112" s="235"/>
      <c r="BYI112" s="235"/>
      <c r="BYJ112" s="99"/>
      <c r="BYK112" s="235"/>
      <c r="BYL112" s="235"/>
      <c r="BYM112" s="235"/>
      <c r="BYN112" s="226"/>
      <c r="BYO112" s="248"/>
      <c r="BYP112" s="253"/>
      <c r="BYQ112" s="228"/>
      <c r="BYR112" s="229"/>
      <c r="BYS112" s="99"/>
      <c r="BYT112" s="254"/>
      <c r="BYU112" s="235"/>
      <c r="BYV112" s="231"/>
      <c r="BYW112" s="235"/>
      <c r="BYX112" s="6"/>
      <c r="BYY112" s="6"/>
      <c r="BYZ112" s="6"/>
      <c r="BZA112" s="246"/>
      <c r="BZB112" s="251"/>
      <c r="BZC112" s="257"/>
      <c r="BZD112" s="235"/>
      <c r="BZE112" s="235"/>
      <c r="BZF112" s="235"/>
      <c r="BZG112" s="99"/>
      <c r="BZH112" s="235"/>
      <c r="BZI112" s="235"/>
      <c r="BZJ112" s="235"/>
      <c r="BZK112" s="226"/>
      <c r="BZL112" s="248"/>
      <c r="BZM112" s="253"/>
      <c r="BZN112" s="228"/>
      <c r="BZO112" s="229"/>
      <c r="BZP112" s="99"/>
      <c r="BZQ112" s="254"/>
      <c r="BZR112" s="235"/>
      <c r="BZS112" s="231"/>
      <c r="BZT112" s="235"/>
      <c r="BZU112" s="6"/>
      <c r="BZV112" s="6"/>
      <c r="BZW112" s="6"/>
      <c r="BZX112" s="246"/>
      <c r="BZY112" s="251"/>
      <c r="BZZ112" s="257"/>
      <c r="CAA112" s="235"/>
      <c r="CAB112" s="235"/>
      <c r="CAC112" s="235"/>
      <c r="CAD112" s="99"/>
      <c r="CAE112" s="235"/>
      <c r="CAF112" s="235"/>
      <c r="CAG112" s="235"/>
      <c r="CAH112" s="226"/>
      <c r="CAI112" s="248"/>
      <c r="CAJ112" s="253"/>
      <c r="CAK112" s="228"/>
      <c r="CAL112" s="229"/>
      <c r="CAM112" s="99"/>
      <c r="CAN112" s="254"/>
      <c r="CAO112" s="235"/>
      <c r="CAP112" s="231"/>
      <c r="CAQ112" s="235"/>
      <c r="CAR112" s="6"/>
      <c r="CAS112" s="6"/>
      <c r="CAT112" s="6"/>
      <c r="CAU112" s="246"/>
      <c r="CAV112" s="251"/>
      <c r="CAW112" s="257"/>
      <c r="CAX112" s="235"/>
      <c r="CAY112" s="235"/>
      <c r="CAZ112" s="235"/>
      <c r="CBA112" s="99"/>
      <c r="CBB112" s="235"/>
      <c r="CBC112" s="235"/>
      <c r="CBD112" s="235"/>
      <c r="CBE112" s="226"/>
      <c r="CBF112" s="248"/>
      <c r="CBG112" s="253"/>
      <c r="CBH112" s="228"/>
      <c r="CBI112" s="229"/>
      <c r="CBJ112" s="99"/>
      <c r="CBK112" s="254"/>
      <c r="CBL112" s="235"/>
      <c r="CBM112" s="231"/>
      <c r="CBN112" s="235"/>
      <c r="CBO112" s="6"/>
      <c r="CBP112" s="6"/>
      <c r="CBQ112" s="6"/>
      <c r="CBR112" s="246"/>
      <c r="CBS112" s="251"/>
      <c r="CBT112" s="257"/>
      <c r="CBU112" s="235"/>
      <c r="CBV112" s="235"/>
      <c r="CBW112" s="235"/>
      <c r="CBX112" s="99"/>
      <c r="CBY112" s="235"/>
      <c r="CBZ112" s="235"/>
      <c r="CCA112" s="235"/>
      <c r="CCB112" s="226"/>
      <c r="CCC112" s="248"/>
      <c r="CCD112" s="253"/>
      <c r="CCE112" s="228"/>
      <c r="CCF112" s="229"/>
      <c r="CCG112" s="99"/>
      <c r="CCH112" s="254"/>
      <c r="CCI112" s="235"/>
      <c r="CCJ112" s="231"/>
      <c r="CCK112" s="235"/>
      <c r="CCL112" s="6"/>
      <c r="CCM112" s="6"/>
      <c r="CCN112" s="6"/>
      <c r="CCO112" s="246"/>
      <c r="CCP112" s="251"/>
      <c r="CCQ112" s="257"/>
      <c r="CCR112" s="235"/>
      <c r="CCS112" s="235"/>
      <c r="CCT112" s="235"/>
      <c r="CCU112" s="99"/>
      <c r="CCV112" s="235"/>
      <c r="CCW112" s="235"/>
      <c r="CCX112" s="235"/>
      <c r="CCY112" s="226"/>
      <c r="CCZ112" s="248"/>
      <c r="CDA112" s="253"/>
      <c r="CDB112" s="228"/>
      <c r="CDC112" s="229"/>
      <c r="CDD112" s="99"/>
      <c r="CDE112" s="254"/>
      <c r="CDF112" s="235"/>
      <c r="CDG112" s="231"/>
      <c r="CDH112" s="235"/>
      <c r="CDI112" s="6"/>
      <c r="CDJ112" s="6"/>
      <c r="CDK112" s="6"/>
      <c r="CDL112" s="246"/>
      <c r="CDM112" s="251"/>
      <c r="CDN112" s="257"/>
      <c r="CDO112" s="235"/>
      <c r="CDP112" s="235"/>
      <c r="CDQ112" s="235"/>
      <c r="CDR112" s="99"/>
      <c r="CDS112" s="235"/>
      <c r="CDT112" s="235"/>
      <c r="CDU112" s="235"/>
      <c r="CDV112" s="226"/>
      <c r="CDW112" s="248"/>
      <c r="CDX112" s="253"/>
      <c r="CDY112" s="228"/>
      <c r="CDZ112" s="229"/>
      <c r="CEA112" s="99"/>
      <c r="CEB112" s="254"/>
      <c r="CEC112" s="235"/>
      <c r="CED112" s="231"/>
      <c r="CEE112" s="235"/>
      <c r="CEF112" s="6"/>
      <c r="CEG112" s="6"/>
      <c r="CEH112" s="6"/>
      <c r="CEI112" s="246"/>
      <c r="CEJ112" s="251"/>
      <c r="CEK112" s="257"/>
      <c r="CEL112" s="235"/>
      <c r="CEM112" s="235"/>
      <c r="CEN112" s="235"/>
      <c r="CEO112" s="99"/>
      <c r="CEP112" s="235"/>
      <c r="CEQ112" s="235"/>
      <c r="CER112" s="235"/>
      <c r="CES112" s="226"/>
      <c r="CET112" s="248"/>
      <c r="CEU112" s="253"/>
      <c r="CEV112" s="228"/>
      <c r="CEW112" s="229"/>
      <c r="CEX112" s="99"/>
      <c r="CEY112" s="254"/>
      <c r="CEZ112" s="235"/>
      <c r="CFA112" s="231"/>
      <c r="CFB112" s="235"/>
      <c r="CFC112" s="6"/>
      <c r="CFD112" s="6"/>
      <c r="CFE112" s="6"/>
      <c r="CFF112" s="246"/>
      <c r="CFG112" s="251"/>
      <c r="CFH112" s="257"/>
      <c r="CFI112" s="235"/>
      <c r="CFJ112" s="235"/>
      <c r="CFK112" s="235"/>
      <c r="CFL112" s="99"/>
      <c r="CFM112" s="235"/>
      <c r="CFN112" s="235"/>
      <c r="CFO112" s="235"/>
      <c r="CFP112" s="226"/>
      <c r="CFQ112" s="248"/>
      <c r="CFR112" s="253"/>
      <c r="CFS112" s="228"/>
      <c r="CFT112" s="229"/>
      <c r="CFU112" s="99"/>
      <c r="CFV112" s="254"/>
      <c r="CFW112" s="235"/>
      <c r="CFX112" s="231"/>
      <c r="CFY112" s="235"/>
      <c r="CFZ112" s="6"/>
      <c r="CGA112" s="6"/>
      <c r="CGB112" s="6"/>
      <c r="CGC112" s="246"/>
      <c r="CGD112" s="251"/>
      <c r="CGE112" s="257"/>
      <c r="CGF112" s="235"/>
      <c r="CGG112" s="235"/>
      <c r="CGH112" s="235"/>
      <c r="CGI112" s="99"/>
      <c r="CGJ112" s="235"/>
      <c r="CGK112" s="235"/>
      <c r="CGL112" s="235"/>
      <c r="CGM112" s="226"/>
      <c r="CGN112" s="248"/>
      <c r="CGO112" s="253"/>
      <c r="CGP112" s="228"/>
      <c r="CGQ112" s="229"/>
      <c r="CGR112" s="99"/>
      <c r="CGS112" s="254"/>
      <c r="CGT112" s="235"/>
      <c r="CGU112" s="231"/>
      <c r="CGV112" s="235"/>
      <c r="CGW112" s="6"/>
      <c r="CGX112" s="6"/>
      <c r="CGY112" s="6"/>
      <c r="CGZ112" s="246"/>
      <c r="CHA112" s="251"/>
      <c r="CHB112" s="257"/>
      <c r="CHC112" s="235"/>
      <c r="CHD112" s="235"/>
      <c r="CHE112" s="235"/>
      <c r="CHF112" s="99"/>
      <c r="CHG112" s="235"/>
      <c r="CHH112" s="235"/>
      <c r="CHI112" s="235"/>
      <c r="CHJ112" s="226"/>
      <c r="CHK112" s="248"/>
      <c r="CHL112" s="253"/>
      <c r="CHM112" s="228"/>
      <c r="CHN112" s="229"/>
      <c r="CHO112" s="99"/>
      <c r="CHP112" s="254"/>
      <c r="CHQ112" s="235"/>
      <c r="CHR112" s="231"/>
      <c r="CHS112" s="235"/>
      <c r="CHT112" s="6"/>
      <c r="CHU112" s="6"/>
      <c r="CHV112" s="6"/>
      <c r="CHW112" s="246"/>
      <c r="CHX112" s="251"/>
      <c r="CHY112" s="257"/>
      <c r="CHZ112" s="235"/>
      <c r="CIA112" s="235"/>
      <c r="CIB112" s="235"/>
      <c r="CIC112" s="99"/>
      <c r="CID112" s="235"/>
      <c r="CIE112" s="235"/>
      <c r="CIF112" s="235"/>
      <c r="CIG112" s="226"/>
      <c r="CIH112" s="248"/>
      <c r="CII112" s="253"/>
      <c r="CIJ112" s="228"/>
      <c r="CIK112" s="229"/>
      <c r="CIL112" s="99"/>
      <c r="CIM112" s="254"/>
      <c r="CIN112" s="235"/>
      <c r="CIO112" s="231"/>
      <c r="CIP112" s="235"/>
      <c r="CIQ112" s="6"/>
      <c r="CIR112" s="6"/>
      <c r="CIS112" s="6"/>
      <c r="CIT112" s="246"/>
      <c r="CIU112" s="251"/>
      <c r="CIV112" s="257"/>
      <c r="CIW112" s="235"/>
      <c r="CIX112" s="235"/>
      <c r="CIY112" s="235"/>
      <c r="CIZ112" s="99"/>
      <c r="CJA112" s="235"/>
      <c r="CJB112" s="235"/>
      <c r="CJC112" s="235"/>
      <c r="CJD112" s="226"/>
      <c r="CJE112" s="248"/>
      <c r="CJF112" s="253"/>
      <c r="CJG112" s="228"/>
      <c r="CJH112" s="229"/>
      <c r="CJI112" s="99"/>
      <c r="CJJ112" s="254"/>
      <c r="CJK112" s="235"/>
      <c r="CJL112" s="231"/>
      <c r="CJM112" s="235"/>
      <c r="CJN112" s="6"/>
      <c r="CJO112" s="6"/>
      <c r="CJP112" s="6"/>
      <c r="CJQ112" s="246"/>
      <c r="CJR112" s="251"/>
      <c r="CJS112" s="257"/>
      <c r="CJT112" s="235"/>
      <c r="CJU112" s="235"/>
      <c r="CJV112" s="235"/>
      <c r="CJW112" s="99"/>
      <c r="CJX112" s="235"/>
      <c r="CJY112" s="235"/>
      <c r="CJZ112" s="235"/>
      <c r="CKA112" s="226"/>
      <c r="CKB112" s="248"/>
      <c r="CKC112" s="253"/>
      <c r="CKD112" s="228"/>
      <c r="CKE112" s="229"/>
      <c r="CKF112" s="99"/>
      <c r="CKG112" s="254"/>
      <c r="CKH112" s="235"/>
      <c r="CKI112" s="231"/>
      <c r="CKJ112" s="235"/>
      <c r="CKK112" s="6"/>
      <c r="CKL112" s="6"/>
      <c r="CKM112" s="6"/>
      <c r="CKN112" s="246"/>
      <c r="CKO112" s="251"/>
      <c r="CKP112" s="257"/>
      <c r="CKQ112" s="235"/>
      <c r="CKR112" s="235"/>
      <c r="CKS112" s="235"/>
      <c r="CKT112" s="99"/>
      <c r="CKU112" s="235"/>
      <c r="CKV112" s="235"/>
      <c r="CKW112" s="235"/>
      <c r="CKX112" s="226"/>
      <c r="CKY112" s="248"/>
      <c r="CKZ112" s="253"/>
      <c r="CLA112" s="228"/>
      <c r="CLB112" s="229"/>
      <c r="CLC112" s="99"/>
      <c r="CLD112" s="254"/>
      <c r="CLE112" s="235"/>
      <c r="CLF112" s="231"/>
      <c r="CLG112" s="235"/>
      <c r="CLH112" s="6"/>
      <c r="CLI112" s="6"/>
      <c r="CLJ112" s="6"/>
      <c r="CLK112" s="246"/>
      <c r="CLL112" s="251"/>
      <c r="CLM112" s="257"/>
      <c r="CLN112" s="235"/>
      <c r="CLO112" s="235"/>
      <c r="CLP112" s="235"/>
      <c r="CLQ112" s="99"/>
      <c r="CLR112" s="235"/>
      <c r="CLS112" s="235"/>
      <c r="CLT112" s="235"/>
      <c r="CLU112" s="226"/>
      <c r="CLV112" s="248"/>
      <c r="CLW112" s="253"/>
      <c r="CLX112" s="228"/>
      <c r="CLY112" s="229"/>
      <c r="CLZ112" s="99"/>
      <c r="CMA112" s="254"/>
      <c r="CMB112" s="235"/>
      <c r="CMC112" s="231"/>
      <c r="CMD112" s="235"/>
      <c r="CME112" s="6"/>
      <c r="CMF112" s="6"/>
      <c r="CMG112" s="6"/>
      <c r="CMH112" s="246"/>
      <c r="CMI112" s="251"/>
      <c r="CMJ112" s="257"/>
      <c r="CMK112" s="235"/>
      <c r="CML112" s="235"/>
      <c r="CMM112" s="235"/>
      <c r="CMN112" s="99"/>
      <c r="CMO112" s="235"/>
      <c r="CMP112" s="235"/>
      <c r="CMQ112" s="235"/>
      <c r="CMR112" s="226"/>
      <c r="CMS112" s="248"/>
      <c r="CMT112" s="253"/>
      <c r="CMU112" s="228"/>
      <c r="CMV112" s="229"/>
      <c r="CMW112" s="99"/>
      <c r="CMX112" s="254"/>
      <c r="CMY112" s="235"/>
      <c r="CMZ112" s="231"/>
      <c r="CNA112" s="235"/>
      <c r="CNB112" s="6"/>
      <c r="CNC112" s="6"/>
      <c r="CND112" s="6"/>
      <c r="CNE112" s="246"/>
      <c r="CNF112" s="251"/>
      <c r="CNG112" s="257"/>
      <c r="CNH112" s="235"/>
      <c r="CNI112" s="235"/>
      <c r="CNJ112" s="235"/>
      <c r="CNK112" s="99"/>
      <c r="CNL112" s="235"/>
      <c r="CNM112" s="235"/>
      <c r="CNN112" s="235"/>
      <c r="CNO112" s="226"/>
      <c r="CNP112" s="248"/>
      <c r="CNQ112" s="253"/>
      <c r="CNR112" s="228"/>
      <c r="CNS112" s="229"/>
      <c r="CNT112" s="99"/>
      <c r="CNU112" s="254"/>
      <c r="CNV112" s="235"/>
      <c r="CNW112" s="231"/>
      <c r="CNX112" s="235"/>
      <c r="CNY112" s="6"/>
      <c r="CNZ112" s="6"/>
      <c r="COA112" s="6"/>
      <c r="COB112" s="246"/>
      <c r="COC112" s="251"/>
      <c r="COD112" s="257"/>
      <c r="COE112" s="235"/>
      <c r="COF112" s="235"/>
      <c r="COG112" s="235"/>
      <c r="COH112" s="99"/>
      <c r="COI112" s="235"/>
      <c r="COJ112" s="235"/>
      <c r="COK112" s="235"/>
      <c r="COL112" s="226"/>
      <c r="COM112" s="248"/>
      <c r="CON112" s="253"/>
      <c r="COO112" s="228"/>
      <c r="COP112" s="229"/>
      <c r="COQ112" s="99"/>
      <c r="COR112" s="254"/>
      <c r="COS112" s="235"/>
      <c r="COT112" s="231"/>
      <c r="COU112" s="235"/>
      <c r="COV112" s="6"/>
      <c r="COW112" s="6"/>
      <c r="COX112" s="6"/>
      <c r="COY112" s="246"/>
      <c r="COZ112" s="251"/>
      <c r="CPA112" s="257"/>
      <c r="CPB112" s="235"/>
      <c r="CPC112" s="235"/>
      <c r="CPD112" s="235"/>
      <c r="CPE112" s="99"/>
      <c r="CPF112" s="235"/>
      <c r="CPG112" s="235"/>
      <c r="CPH112" s="235"/>
      <c r="CPI112" s="226"/>
      <c r="CPJ112" s="248"/>
      <c r="CPK112" s="253"/>
      <c r="CPL112" s="228"/>
      <c r="CPM112" s="229"/>
      <c r="CPN112" s="99"/>
      <c r="CPO112" s="254"/>
      <c r="CPP112" s="235"/>
      <c r="CPQ112" s="231"/>
      <c r="CPR112" s="235"/>
      <c r="CPS112" s="6"/>
      <c r="CPT112" s="6"/>
      <c r="CPU112" s="6"/>
      <c r="CPV112" s="246"/>
      <c r="CPW112" s="251"/>
      <c r="CPX112" s="257"/>
      <c r="CPY112" s="235"/>
      <c r="CPZ112" s="235"/>
      <c r="CQA112" s="235"/>
      <c r="CQB112" s="99"/>
      <c r="CQC112" s="235"/>
      <c r="CQD112" s="235"/>
      <c r="CQE112" s="235"/>
      <c r="CQF112" s="226"/>
      <c r="CQG112" s="248"/>
      <c r="CQH112" s="253"/>
      <c r="CQI112" s="228"/>
      <c r="CQJ112" s="229"/>
      <c r="CQK112" s="99"/>
      <c r="CQL112" s="254"/>
      <c r="CQM112" s="235"/>
      <c r="CQN112" s="231"/>
      <c r="CQO112" s="235"/>
      <c r="CQP112" s="6"/>
      <c r="CQQ112" s="6"/>
      <c r="CQR112" s="6"/>
      <c r="CQS112" s="246"/>
      <c r="CQT112" s="251"/>
      <c r="CQU112" s="257"/>
      <c r="CQV112" s="235"/>
      <c r="CQW112" s="235"/>
      <c r="CQX112" s="235"/>
      <c r="CQY112" s="99"/>
      <c r="CQZ112" s="235"/>
      <c r="CRA112" s="235"/>
      <c r="CRB112" s="235"/>
      <c r="CRC112" s="226"/>
      <c r="CRD112" s="248"/>
      <c r="CRE112" s="253"/>
      <c r="CRF112" s="228"/>
      <c r="CRG112" s="229"/>
      <c r="CRH112" s="99"/>
      <c r="CRI112" s="254"/>
      <c r="CRJ112" s="235"/>
      <c r="CRK112" s="231"/>
      <c r="CRL112" s="235"/>
      <c r="CRM112" s="6"/>
      <c r="CRN112" s="6"/>
      <c r="CRO112" s="6"/>
      <c r="CRP112" s="246"/>
      <c r="CRQ112" s="251"/>
      <c r="CRR112" s="257"/>
      <c r="CRS112" s="235"/>
      <c r="CRT112" s="235"/>
      <c r="CRU112" s="235"/>
      <c r="CRV112" s="99"/>
      <c r="CRW112" s="235"/>
      <c r="CRX112" s="235"/>
      <c r="CRY112" s="235"/>
      <c r="CRZ112" s="226"/>
      <c r="CSA112" s="248"/>
      <c r="CSB112" s="253"/>
      <c r="CSC112" s="228"/>
      <c r="CSD112" s="229"/>
      <c r="CSE112" s="99"/>
      <c r="CSF112" s="254"/>
      <c r="CSG112" s="235"/>
      <c r="CSH112" s="231"/>
      <c r="CSI112" s="235"/>
      <c r="CSJ112" s="6"/>
      <c r="CSK112" s="6"/>
      <c r="CSL112" s="6"/>
      <c r="CSM112" s="246"/>
      <c r="CSN112" s="251"/>
      <c r="CSO112" s="257"/>
      <c r="CSP112" s="235"/>
      <c r="CSQ112" s="235"/>
      <c r="CSR112" s="235"/>
      <c r="CSS112" s="99"/>
      <c r="CST112" s="235"/>
      <c r="CSU112" s="235"/>
      <c r="CSV112" s="235"/>
      <c r="CSW112" s="226"/>
      <c r="CSX112" s="248"/>
      <c r="CSY112" s="253"/>
      <c r="CSZ112" s="228"/>
      <c r="CTA112" s="229"/>
      <c r="CTB112" s="99"/>
      <c r="CTC112" s="254"/>
      <c r="CTD112" s="235"/>
      <c r="CTE112" s="231"/>
      <c r="CTF112" s="235"/>
      <c r="CTG112" s="6"/>
      <c r="CTH112" s="6"/>
      <c r="CTI112" s="6"/>
      <c r="CTJ112" s="246"/>
      <c r="CTK112" s="251"/>
      <c r="CTL112" s="257"/>
      <c r="CTM112" s="235"/>
      <c r="CTN112" s="235"/>
      <c r="CTO112" s="235"/>
      <c r="CTP112" s="99"/>
      <c r="CTQ112" s="235"/>
      <c r="CTR112" s="235"/>
      <c r="CTS112" s="235"/>
      <c r="CTT112" s="226"/>
      <c r="CTU112" s="248"/>
      <c r="CTV112" s="253"/>
      <c r="CTW112" s="228"/>
      <c r="CTX112" s="229"/>
      <c r="CTY112" s="99"/>
      <c r="CTZ112" s="254"/>
      <c r="CUA112" s="235"/>
      <c r="CUB112" s="231"/>
      <c r="CUC112" s="235"/>
      <c r="CUD112" s="6"/>
      <c r="CUE112" s="6"/>
      <c r="CUF112" s="6"/>
      <c r="CUG112" s="246"/>
      <c r="CUH112" s="251"/>
      <c r="CUI112" s="257"/>
      <c r="CUJ112" s="235"/>
      <c r="CUK112" s="235"/>
      <c r="CUL112" s="235"/>
      <c r="CUM112" s="99"/>
      <c r="CUN112" s="235"/>
      <c r="CUO112" s="235"/>
      <c r="CUP112" s="235"/>
      <c r="CUQ112" s="226"/>
      <c r="CUR112" s="248"/>
      <c r="CUS112" s="253"/>
      <c r="CUT112" s="228"/>
      <c r="CUU112" s="229"/>
      <c r="CUV112" s="99"/>
      <c r="CUW112" s="254"/>
      <c r="CUX112" s="235"/>
      <c r="CUY112" s="231"/>
      <c r="CUZ112" s="235"/>
      <c r="CVA112" s="6"/>
      <c r="CVB112" s="6"/>
      <c r="CVC112" s="6"/>
      <c r="CVD112" s="246"/>
      <c r="CVE112" s="251"/>
      <c r="CVF112" s="257"/>
      <c r="CVG112" s="235"/>
      <c r="CVH112" s="235"/>
      <c r="CVI112" s="235"/>
      <c r="CVJ112" s="99"/>
      <c r="CVK112" s="235"/>
      <c r="CVL112" s="235"/>
      <c r="CVM112" s="235"/>
      <c r="CVN112" s="226"/>
      <c r="CVO112" s="248"/>
      <c r="CVP112" s="253"/>
      <c r="CVQ112" s="228"/>
      <c r="CVR112" s="229"/>
      <c r="CVS112" s="99"/>
      <c r="CVT112" s="254"/>
      <c r="CVU112" s="235"/>
      <c r="CVV112" s="231"/>
      <c r="CVW112" s="235"/>
      <c r="CVX112" s="6"/>
      <c r="CVY112" s="6"/>
      <c r="CVZ112" s="6"/>
      <c r="CWA112" s="246"/>
      <c r="CWB112" s="251"/>
      <c r="CWC112" s="257"/>
      <c r="CWD112" s="235"/>
      <c r="CWE112" s="235"/>
      <c r="CWF112" s="235"/>
      <c r="CWG112" s="99"/>
      <c r="CWH112" s="235"/>
      <c r="CWI112" s="235"/>
      <c r="CWJ112" s="235"/>
      <c r="CWK112" s="226"/>
      <c r="CWL112" s="248"/>
      <c r="CWM112" s="253"/>
      <c r="CWN112" s="228"/>
      <c r="CWO112" s="229"/>
      <c r="CWP112" s="99"/>
      <c r="CWQ112" s="254"/>
      <c r="CWR112" s="235"/>
      <c r="CWS112" s="231"/>
      <c r="CWT112" s="235"/>
      <c r="CWU112" s="6"/>
      <c r="CWV112" s="6"/>
      <c r="CWW112" s="6"/>
      <c r="CWX112" s="246"/>
      <c r="CWY112" s="251"/>
      <c r="CWZ112" s="257"/>
      <c r="CXA112" s="235"/>
      <c r="CXB112" s="235"/>
      <c r="CXC112" s="235"/>
      <c r="CXD112" s="99"/>
      <c r="CXE112" s="235"/>
      <c r="CXF112" s="235"/>
      <c r="CXG112" s="235"/>
      <c r="CXH112" s="226"/>
      <c r="CXI112" s="248"/>
      <c r="CXJ112" s="253"/>
      <c r="CXK112" s="228"/>
      <c r="CXL112" s="229"/>
      <c r="CXM112" s="99"/>
      <c r="CXN112" s="254"/>
      <c r="CXO112" s="235"/>
      <c r="CXP112" s="231"/>
      <c r="CXQ112" s="235"/>
      <c r="CXR112" s="6"/>
      <c r="CXS112" s="6"/>
      <c r="CXT112" s="6"/>
      <c r="CXU112" s="246"/>
      <c r="CXV112" s="251"/>
      <c r="CXW112" s="257"/>
      <c r="CXX112" s="235"/>
      <c r="CXY112" s="235"/>
      <c r="CXZ112" s="235"/>
      <c r="CYA112" s="99"/>
      <c r="CYB112" s="235"/>
      <c r="CYC112" s="235"/>
      <c r="CYD112" s="235"/>
      <c r="CYE112" s="226"/>
      <c r="CYF112" s="248"/>
      <c r="CYG112" s="253"/>
      <c r="CYH112" s="228"/>
      <c r="CYI112" s="229"/>
      <c r="CYJ112" s="99"/>
      <c r="CYK112" s="254"/>
      <c r="CYL112" s="235"/>
      <c r="CYM112" s="231"/>
      <c r="CYN112" s="235"/>
      <c r="CYO112" s="6"/>
      <c r="CYP112" s="6"/>
      <c r="CYQ112" s="6"/>
      <c r="CYR112" s="246"/>
      <c r="CYS112" s="251"/>
      <c r="CYT112" s="257"/>
      <c r="CYU112" s="235"/>
      <c r="CYV112" s="235"/>
      <c r="CYW112" s="235"/>
      <c r="CYX112" s="99"/>
      <c r="CYY112" s="235"/>
      <c r="CYZ112" s="235"/>
      <c r="CZA112" s="235"/>
      <c r="CZB112" s="226"/>
      <c r="CZC112" s="248"/>
      <c r="CZD112" s="253"/>
      <c r="CZE112" s="228"/>
      <c r="CZF112" s="229"/>
      <c r="CZG112" s="99"/>
      <c r="CZH112" s="254"/>
      <c r="CZI112" s="235"/>
      <c r="CZJ112" s="231"/>
      <c r="CZK112" s="235"/>
      <c r="CZL112" s="6"/>
      <c r="CZM112" s="6"/>
      <c r="CZN112" s="6"/>
      <c r="CZO112" s="246"/>
      <c r="CZP112" s="251"/>
      <c r="CZQ112" s="257"/>
      <c r="CZR112" s="235"/>
      <c r="CZS112" s="235"/>
      <c r="CZT112" s="235"/>
      <c r="CZU112" s="99"/>
      <c r="CZV112" s="235"/>
      <c r="CZW112" s="235"/>
      <c r="CZX112" s="235"/>
      <c r="CZY112" s="226"/>
      <c r="CZZ112" s="248"/>
      <c r="DAA112" s="253"/>
      <c r="DAB112" s="228"/>
      <c r="DAC112" s="229"/>
      <c r="DAD112" s="99"/>
      <c r="DAE112" s="254"/>
      <c r="DAF112" s="235"/>
      <c r="DAG112" s="231"/>
      <c r="DAH112" s="235"/>
      <c r="DAI112" s="6"/>
      <c r="DAJ112" s="6"/>
      <c r="DAK112" s="6"/>
      <c r="DAL112" s="246"/>
      <c r="DAM112" s="251"/>
      <c r="DAN112" s="257"/>
      <c r="DAO112" s="235"/>
      <c r="DAP112" s="235"/>
      <c r="DAQ112" s="235"/>
      <c r="DAR112" s="99"/>
      <c r="DAS112" s="235"/>
      <c r="DAT112" s="235"/>
      <c r="DAU112" s="235"/>
      <c r="DAV112" s="226"/>
      <c r="DAW112" s="248"/>
      <c r="DAX112" s="253"/>
      <c r="DAY112" s="228"/>
      <c r="DAZ112" s="229"/>
      <c r="DBA112" s="99"/>
      <c r="DBB112" s="254"/>
      <c r="DBC112" s="235"/>
      <c r="DBD112" s="231"/>
      <c r="DBE112" s="235"/>
      <c r="DBF112" s="6"/>
      <c r="DBG112" s="6"/>
      <c r="DBH112" s="6"/>
      <c r="DBI112" s="246"/>
      <c r="DBJ112" s="251"/>
      <c r="DBK112" s="257"/>
      <c r="DBL112" s="235"/>
      <c r="DBM112" s="235"/>
      <c r="DBN112" s="235"/>
      <c r="DBO112" s="99"/>
      <c r="DBP112" s="235"/>
      <c r="DBQ112" s="235"/>
      <c r="DBR112" s="235"/>
      <c r="DBS112" s="226"/>
      <c r="DBT112" s="248"/>
      <c r="DBU112" s="253"/>
      <c r="DBV112" s="228"/>
      <c r="DBW112" s="229"/>
      <c r="DBX112" s="99"/>
      <c r="DBY112" s="254"/>
      <c r="DBZ112" s="235"/>
      <c r="DCA112" s="231"/>
      <c r="DCB112" s="235"/>
      <c r="DCC112" s="6"/>
      <c r="DCD112" s="6"/>
      <c r="DCE112" s="6"/>
      <c r="DCF112" s="246"/>
      <c r="DCG112" s="251"/>
      <c r="DCH112" s="257"/>
      <c r="DCI112" s="235"/>
      <c r="DCJ112" s="235"/>
      <c r="DCK112" s="235"/>
      <c r="DCL112" s="99"/>
      <c r="DCM112" s="235"/>
      <c r="DCN112" s="235"/>
      <c r="DCO112" s="235"/>
      <c r="DCP112" s="226"/>
      <c r="DCQ112" s="248"/>
      <c r="DCR112" s="253"/>
      <c r="DCS112" s="228"/>
      <c r="DCT112" s="229"/>
      <c r="DCU112" s="99"/>
      <c r="DCV112" s="254"/>
      <c r="DCW112" s="235"/>
      <c r="DCX112" s="231"/>
      <c r="DCY112" s="235"/>
      <c r="DCZ112" s="6"/>
      <c r="DDA112" s="6"/>
      <c r="DDB112" s="6"/>
      <c r="DDC112" s="246"/>
      <c r="DDD112" s="251"/>
      <c r="DDE112" s="257"/>
      <c r="DDF112" s="235"/>
      <c r="DDG112" s="235"/>
      <c r="DDH112" s="235"/>
      <c r="DDI112" s="99"/>
      <c r="DDJ112" s="235"/>
      <c r="DDK112" s="235"/>
      <c r="DDL112" s="235"/>
      <c r="DDM112" s="226"/>
      <c r="DDN112" s="248"/>
      <c r="DDO112" s="253"/>
      <c r="DDP112" s="228"/>
      <c r="DDQ112" s="229"/>
      <c r="DDR112" s="99"/>
      <c r="DDS112" s="254"/>
      <c r="DDT112" s="235"/>
      <c r="DDU112" s="231"/>
      <c r="DDV112" s="235"/>
      <c r="DDW112" s="6"/>
      <c r="DDX112" s="6"/>
      <c r="DDY112" s="6"/>
      <c r="DDZ112" s="246"/>
      <c r="DEA112" s="251"/>
      <c r="DEB112" s="257"/>
      <c r="DEC112" s="235"/>
      <c r="DED112" s="235"/>
      <c r="DEE112" s="235"/>
      <c r="DEF112" s="99"/>
      <c r="DEG112" s="235"/>
      <c r="DEH112" s="235"/>
      <c r="DEI112" s="235"/>
      <c r="DEJ112" s="226"/>
      <c r="DEK112" s="248"/>
      <c r="DEL112" s="253"/>
      <c r="DEM112" s="228"/>
      <c r="DEN112" s="229"/>
      <c r="DEO112" s="99"/>
      <c r="DEP112" s="254"/>
      <c r="DEQ112" s="235"/>
      <c r="DER112" s="231"/>
      <c r="DES112" s="235"/>
      <c r="DET112" s="6"/>
      <c r="DEU112" s="6"/>
      <c r="DEV112" s="6"/>
      <c r="DEW112" s="246"/>
      <c r="DEX112" s="251"/>
      <c r="DEY112" s="257"/>
      <c r="DEZ112" s="235"/>
      <c r="DFA112" s="235"/>
      <c r="DFB112" s="235"/>
      <c r="DFC112" s="99"/>
      <c r="DFD112" s="235"/>
      <c r="DFE112" s="235"/>
      <c r="DFF112" s="235"/>
      <c r="DFG112" s="226"/>
      <c r="DFH112" s="248"/>
      <c r="DFI112" s="253"/>
      <c r="DFJ112" s="228"/>
      <c r="DFK112" s="229"/>
      <c r="DFL112" s="99"/>
      <c r="DFM112" s="254"/>
      <c r="DFN112" s="235"/>
      <c r="DFO112" s="231"/>
      <c r="DFP112" s="235"/>
      <c r="DFQ112" s="6"/>
      <c r="DFR112" s="6"/>
      <c r="DFS112" s="6"/>
      <c r="DFT112" s="246"/>
      <c r="DFU112" s="251"/>
      <c r="DFV112" s="257"/>
      <c r="DFW112" s="235"/>
      <c r="DFX112" s="235"/>
      <c r="DFY112" s="235"/>
      <c r="DFZ112" s="99"/>
      <c r="DGA112" s="235"/>
      <c r="DGB112" s="235"/>
      <c r="DGC112" s="235"/>
      <c r="DGD112" s="226"/>
      <c r="DGE112" s="248"/>
      <c r="DGF112" s="253"/>
      <c r="DGG112" s="228"/>
      <c r="DGH112" s="229"/>
      <c r="DGI112" s="99"/>
      <c r="DGJ112" s="254"/>
      <c r="DGK112" s="235"/>
      <c r="DGL112" s="231"/>
      <c r="DGM112" s="235"/>
      <c r="DGN112" s="6"/>
      <c r="DGO112" s="6"/>
      <c r="DGP112" s="6"/>
      <c r="DGQ112" s="246"/>
      <c r="DGR112" s="251"/>
      <c r="DGS112" s="257"/>
      <c r="DGT112" s="235"/>
      <c r="DGU112" s="235"/>
      <c r="DGV112" s="235"/>
      <c r="DGW112" s="99"/>
      <c r="DGX112" s="235"/>
      <c r="DGY112" s="235"/>
      <c r="DGZ112" s="235"/>
      <c r="DHA112" s="226"/>
      <c r="DHB112" s="248"/>
      <c r="DHC112" s="253"/>
      <c r="DHD112" s="228"/>
      <c r="DHE112" s="229"/>
      <c r="DHF112" s="99"/>
      <c r="DHG112" s="254"/>
      <c r="DHH112" s="235"/>
      <c r="DHI112" s="231"/>
      <c r="DHJ112" s="235"/>
      <c r="DHK112" s="6"/>
      <c r="DHL112" s="6"/>
      <c r="DHM112" s="6"/>
      <c r="DHN112" s="246"/>
      <c r="DHO112" s="251"/>
      <c r="DHP112" s="257"/>
      <c r="DHQ112" s="235"/>
      <c r="DHR112" s="235"/>
      <c r="DHS112" s="235"/>
      <c r="DHT112" s="99"/>
      <c r="DHU112" s="235"/>
      <c r="DHV112" s="235"/>
      <c r="DHW112" s="235"/>
      <c r="DHX112" s="226"/>
      <c r="DHY112" s="248"/>
      <c r="DHZ112" s="253"/>
      <c r="DIA112" s="228"/>
      <c r="DIB112" s="229"/>
      <c r="DIC112" s="99"/>
      <c r="DID112" s="254"/>
      <c r="DIE112" s="235"/>
      <c r="DIF112" s="231"/>
      <c r="DIG112" s="235"/>
      <c r="DIH112" s="6"/>
      <c r="DII112" s="6"/>
      <c r="DIJ112" s="6"/>
      <c r="DIK112" s="246"/>
      <c r="DIL112" s="251"/>
      <c r="DIM112" s="257"/>
      <c r="DIN112" s="235"/>
      <c r="DIO112" s="235"/>
      <c r="DIP112" s="235"/>
      <c r="DIQ112" s="99"/>
      <c r="DIR112" s="235"/>
      <c r="DIS112" s="235"/>
      <c r="DIT112" s="235"/>
      <c r="DIU112" s="226"/>
      <c r="DIV112" s="248"/>
      <c r="DIW112" s="253"/>
      <c r="DIX112" s="228"/>
      <c r="DIY112" s="229"/>
      <c r="DIZ112" s="99"/>
      <c r="DJA112" s="254"/>
      <c r="DJB112" s="235"/>
      <c r="DJC112" s="231"/>
      <c r="DJD112" s="235"/>
      <c r="DJE112" s="6"/>
      <c r="DJF112" s="6"/>
      <c r="DJG112" s="6"/>
      <c r="DJH112" s="246"/>
      <c r="DJI112" s="251"/>
      <c r="DJJ112" s="257"/>
      <c r="DJK112" s="235"/>
      <c r="DJL112" s="235"/>
      <c r="DJM112" s="235"/>
      <c r="DJN112" s="99"/>
      <c r="DJO112" s="235"/>
      <c r="DJP112" s="235"/>
      <c r="DJQ112" s="235"/>
      <c r="DJR112" s="226"/>
      <c r="DJS112" s="248"/>
      <c r="DJT112" s="253"/>
      <c r="DJU112" s="228"/>
      <c r="DJV112" s="229"/>
      <c r="DJW112" s="99"/>
      <c r="DJX112" s="254"/>
      <c r="DJY112" s="235"/>
      <c r="DJZ112" s="231"/>
      <c r="DKA112" s="235"/>
      <c r="DKB112" s="6"/>
      <c r="DKC112" s="6"/>
      <c r="DKD112" s="6"/>
      <c r="DKE112" s="246"/>
      <c r="DKF112" s="251"/>
      <c r="DKG112" s="257"/>
      <c r="DKH112" s="235"/>
      <c r="DKI112" s="235"/>
      <c r="DKJ112" s="235"/>
      <c r="DKK112" s="99"/>
      <c r="DKL112" s="235"/>
      <c r="DKM112" s="235"/>
      <c r="DKN112" s="235"/>
      <c r="DKO112" s="226"/>
      <c r="DKP112" s="248"/>
      <c r="DKQ112" s="253"/>
      <c r="DKR112" s="228"/>
      <c r="DKS112" s="229"/>
      <c r="DKT112" s="99"/>
      <c r="DKU112" s="254"/>
      <c r="DKV112" s="235"/>
      <c r="DKW112" s="231"/>
      <c r="DKX112" s="235"/>
      <c r="DKY112" s="6"/>
      <c r="DKZ112" s="6"/>
      <c r="DLA112" s="6"/>
      <c r="DLB112" s="246"/>
      <c r="DLC112" s="251"/>
      <c r="DLD112" s="257"/>
      <c r="DLE112" s="235"/>
      <c r="DLF112" s="235"/>
      <c r="DLG112" s="235"/>
      <c r="DLH112" s="99"/>
      <c r="DLI112" s="235"/>
      <c r="DLJ112" s="235"/>
      <c r="DLK112" s="235"/>
      <c r="DLL112" s="226"/>
      <c r="DLM112" s="248"/>
      <c r="DLN112" s="253"/>
      <c r="DLO112" s="228"/>
      <c r="DLP112" s="229"/>
      <c r="DLQ112" s="99"/>
      <c r="DLR112" s="254"/>
      <c r="DLS112" s="235"/>
      <c r="DLT112" s="231"/>
      <c r="DLU112" s="235"/>
      <c r="DLV112" s="6"/>
      <c r="DLW112" s="6"/>
      <c r="DLX112" s="6"/>
      <c r="DLY112" s="246"/>
      <c r="DLZ112" s="251"/>
      <c r="DMA112" s="257"/>
      <c r="DMB112" s="235"/>
      <c r="DMC112" s="235"/>
      <c r="DMD112" s="235"/>
      <c r="DME112" s="99"/>
      <c r="DMF112" s="235"/>
      <c r="DMG112" s="235"/>
      <c r="DMH112" s="235"/>
      <c r="DMI112" s="226"/>
      <c r="DMJ112" s="248"/>
      <c r="DMK112" s="253"/>
      <c r="DML112" s="228"/>
      <c r="DMM112" s="229"/>
      <c r="DMN112" s="99"/>
      <c r="DMO112" s="254"/>
      <c r="DMP112" s="235"/>
      <c r="DMQ112" s="231"/>
      <c r="DMR112" s="235"/>
      <c r="DMS112" s="6"/>
      <c r="DMT112" s="6"/>
      <c r="DMU112" s="6"/>
      <c r="DMV112" s="246"/>
      <c r="DMW112" s="251"/>
      <c r="DMX112" s="257"/>
      <c r="DMY112" s="235"/>
      <c r="DMZ112" s="235"/>
      <c r="DNA112" s="235"/>
      <c r="DNB112" s="99"/>
      <c r="DNC112" s="235"/>
      <c r="DND112" s="235"/>
      <c r="DNE112" s="235"/>
      <c r="DNF112" s="226"/>
      <c r="DNG112" s="248"/>
      <c r="DNH112" s="253"/>
      <c r="DNI112" s="228"/>
      <c r="DNJ112" s="229"/>
      <c r="DNK112" s="99"/>
      <c r="DNL112" s="254"/>
      <c r="DNM112" s="235"/>
      <c r="DNN112" s="231"/>
      <c r="DNO112" s="235"/>
      <c r="DNP112" s="6"/>
      <c r="DNQ112" s="6"/>
      <c r="DNR112" s="6"/>
      <c r="DNS112" s="246"/>
      <c r="DNT112" s="251"/>
      <c r="DNU112" s="257"/>
      <c r="DNV112" s="235"/>
      <c r="DNW112" s="235"/>
      <c r="DNX112" s="235"/>
      <c r="DNY112" s="99"/>
      <c r="DNZ112" s="235"/>
      <c r="DOA112" s="235"/>
      <c r="DOB112" s="235"/>
      <c r="DOC112" s="226"/>
      <c r="DOD112" s="248"/>
      <c r="DOE112" s="253"/>
      <c r="DOF112" s="228"/>
      <c r="DOG112" s="229"/>
      <c r="DOH112" s="99"/>
      <c r="DOI112" s="254"/>
      <c r="DOJ112" s="235"/>
      <c r="DOK112" s="231"/>
      <c r="DOL112" s="235"/>
      <c r="DOM112" s="6"/>
      <c r="DON112" s="6"/>
      <c r="DOO112" s="6"/>
      <c r="DOP112" s="246"/>
      <c r="DOQ112" s="251"/>
      <c r="DOR112" s="257"/>
      <c r="DOS112" s="235"/>
      <c r="DOT112" s="235"/>
      <c r="DOU112" s="235"/>
      <c r="DOV112" s="99"/>
      <c r="DOW112" s="235"/>
      <c r="DOX112" s="235"/>
      <c r="DOY112" s="235"/>
      <c r="DOZ112" s="226"/>
      <c r="DPA112" s="248"/>
      <c r="DPB112" s="253"/>
      <c r="DPC112" s="228"/>
      <c r="DPD112" s="229"/>
      <c r="DPE112" s="99"/>
      <c r="DPF112" s="254"/>
      <c r="DPG112" s="235"/>
      <c r="DPH112" s="231"/>
      <c r="DPI112" s="235"/>
      <c r="DPJ112" s="6"/>
      <c r="DPK112" s="6"/>
      <c r="DPL112" s="6"/>
      <c r="DPM112" s="246"/>
      <c r="DPN112" s="251"/>
      <c r="DPO112" s="257"/>
      <c r="DPP112" s="235"/>
      <c r="DPQ112" s="235"/>
      <c r="DPR112" s="235"/>
      <c r="DPS112" s="99"/>
      <c r="DPT112" s="235"/>
      <c r="DPU112" s="235"/>
      <c r="DPV112" s="235"/>
      <c r="DPW112" s="226"/>
      <c r="DPX112" s="248"/>
      <c r="DPY112" s="253"/>
      <c r="DPZ112" s="228"/>
      <c r="DQA112" s="229"/>
      <c r="DQB112" s="99"/>
      <c r="DQC112" s="254"/>
      <c r="DQD112" s="235"/>
      <c r="DQE112" s="231"/>
      <c r="DQF112" s="235"/>
      <c r="DQG112" s="6"/>
      <c r="DQH112" s="6"/>
      <c r="DQI112" s="6"/>
      <c r="DQJ112" s="246"/>
      <c r="DQK112" s="251"/>
      <c r="DQL112" s="257"/>
      <c r="DQM112" s="235"/>
      <c r="DQN112" s="235"/>
      <c r="DQO112" s="235"/>
      <c r="DQP112" s="99"/>
      <c r="DQQ112" s="235"/>
      <c r="DQR112" s="235"/>
      <c r="DQS112" s="235"/>
      <c r="DQT112" s="226"/>
      <c r="DQU112" s="248"/>
      <c r="DQV112" s="253"/>
      <c r="DQW112" s="228"/>
      <c r="DQX112" s="229"/>
      <c r="DQY112" s="99"/>
      <c r="DQZ112" s="254"/>
      <c r="DRA112" s="235"/>
      <c r="DRB112" s="231"/>
      <c r="DRC112" s="235"/>
      <c r="DRD112" s="6"/>
      <c r="DRE112" s="6"/>
      <c r="DRF112" s="6"/>
      <c r="DRG112" s="246"/>
      <c r="DRH112" s="251"/>
      <c r="DRI112" s="257"/>
      <c r="DRJ112" s="235"/>
      <c r="DRK112" s="235"/>
      <c r="DRL112" s="235"/>
      <c r="DRM112" s="99"/>
      <c r="DRN112" s="235"/>
      <c r="DRO112" s="235"/>
      <c r="DRP112" s="235"/>
      <c r="DRQ112" s="226"/>
      <c r="DRR112" s="248"/>
      <c r="DRS112" s="253"/>
      <c r="DRT112" s="228"/>
      <c r="DRU112" s="229"/>
      <c r="DRV112" s="99"/>
      <c r="DRW112" s="254"/>
      <c r="DRX112" s="235"/>
      <c r="DRY112" s="231"/>
      <c r="DRZ112" s="235"/>
      <c r="DSA112" s="6"/>
      <c r="DSB112" s="6"/>
      <c r="DSC112" s="6"/>
      <c r="DSD112" s="246"/>
      <c r="DSE112" s="251"/>
      <c r="DSF112" s="257"/>
      <c r="DSG112" s="235"/>
      <c r="DSH112" s="235"/>
      <c r="DSI112" s="235"/>
      <c r="DSJ112" s="99"/>
      <c r="DSK112" s="235"/>
      <c r="DSL112" s="235"/>
      <c r="DSM112" s="235"/>
      <c r="DSN112" s="226"/>
      <c r="DSO112" s="248"/>
      <c r="DSP112" s="253"/>
      <c r="DSQ112" s="228"/>
      <c r="DSR112" s="229"/>
      <c r="DSS112" s="99"/>
      <c r="DST112" s="254"/>
      <c r="DSU112" s="235"/>
      <c r="DSV112" s="231"/>
      <c r="DSW112" s="235"/>
      <c r="DSX112" s="6"/>
      <c r="DSY112" s="6"/>
      <c r="DSZ112" s="6"/>
      <c r="DTA112" s="246"/>
      <c r="DTB112" s="251"/>
      <c r="DTC112" s="257"/>
      <c r="DTD112" s="235"/>
      <c r="DTE112" s="235"/>
      <c r="DTF112" s="235"/>
      <c r="DTG112" s="99"/>
      <c r="DTH112" s="235"/>
      <c r="DTI112" s="235"/>
      <c r="DTJ112" s="235"/>
      <c r="DTK112" s="226"/>
      <c r="DTL112" s="248"/>
      <c r="DTM112" s="253"/>
      <c r="DTN112" s="228"/>
      <c r="DTO112" s="229"/>
      <c r="DTP112" s="99"/>
      <c r="DTQ112" s="254"/>
      <c r="DTR112" s="235"/>
      <c r="DTS112" s="231"/>
      <c r="DTT112" s="235"/>
      <c r="DTU112" s="6"/>
      <c r="DTV112" s="6"/>
      <c r="DTW112" s="6"/>
      <c r="DTX112" s="246"/>
      <c r="DTY112" s="251"/>
      <c r="DTZ112" s="257"/>
      <c r="DUA112" s="235"/>
      <c r="DUB112" s="235"/>
      <c r="DUC112" s="235"/>
      <c r="DUD112" s="99"/>
      <c r="DUE112" s="235"/>
      <c r="DUF112" s="235"/>
      <c r="DUG112" s="235"/>
      <c r="DUH112" s="226"/>
      <c r="DUI112" s="248"/>
      <c r="DUJ112" s="253"/>
      <c r="DUK112" s="228"/>
      <c r="DUL112" s="229"/>
      <c r="DUM112" s="99"/>
      <c r="DUN112" s="254"/>
      <c r="DUO112" s="235"/>
      <c r="DUP112" s="231"/>
      <c r="DUQ112" s="235"/>
      <c r="DUR112" s="6"/>
      <c r="DUS112" s="6"/>
      <c r="DUT112" s="6"/>
      <c r="DUU112" s="246"/>
      <c r="DUV112" s="251"/>
      <c r="DUW112" s="257"/>
      <c r="DUX112" s="235"/>
      <c r="DUY112" s="235"/>
      <c r="DUZ112" s="235"/>
      <c r="DVA112" s="99"/>
      <c r="DVB112" s="235"/>
      <c r="DVC112" s="235"/>
      <c r="DVD112" s="235"/>
      <c r="DVE112" s="226"/>
      <c r="DVF112" s="248"/>
      <c r="DVG112" s="253"/>
      <c r="DVH112" s="228"/>
      <c r="DVI112" s="229"/>
      <c r="DVJ112" s="99"/>
      <c r="DVK112" s="254"/>
      <c r="DVL112" s="235"/>
      <c r="DVM112" s="231"/>
      <c r="DVN112" s="235"/>
      <c r="DVO112" s="6"/>
      <c r="DVP112" s="6"/>
      <c r="DVQ112" s="6"/>
      <c r="DVR112" s="246"/>
      <c r="DVS112" s="251"/>
      <c r="DVT112" s="257"/>
      <c r="DVU112" s="235"/>
      <c r="DVV112" s="235"/>
      <c r="DVW112" s="235"/>
      <c r="DVX112" s="99"/>
      <c r="DVY112" s="235"/>
      <c r="DVZ112" s="235"/>
      <c r="DWA112" s="235"/>
      <c r="DWB112" s="226"/>
      <c r="DWC112" s="248"/>
      <c r="DWD112" s="253"/>
      <c r="DWE112" s="228"/>
      <c r="DWF112" s="229"/>
      <c r="DWG112" s="99"/>
      <c r="DWH112" s="254"/>
      <c r="DWI112" s="235"/>
      <c r="DWJ112" s="231"/>
      <c r="DWK112" s="235"/>
      <c r="DWL112" s="6"/>
      <c r="DWM112" s="6"/>
      <c r="DWN112" s="6"/>
      <c r="DWO112" s="246"/>
      <c r="DWP112" s="251"/>
      <c r="DWQ112" s="257"/>
      <c r="DWR112" s="235"/>
      <c r="DWS112" s="235"/>
      <c r="DWT112" s="235"/>
      <c r="DWU112" s="99"/>
      <c r="DWV112" s="235"/>
      <c r="DWW112" s="235"/>
      <c r="DWX112" s="235"/>
      <c r="DWY112" s="226"/>
      <c r="DWZ112" s="248"/>
      <c r="DXA112" s="253"/>
      <c r="DXB112" s="228"/>
      <c r="DXC112" s="229"/>
      <c r="DXD112" s="99"/>
      <c r="DXE112" s="254"/>
      <c r="DXF112" s="235"/>
      <c r="DXG112" s="231"/>
      <c r="DXH112" s="235"/>
      <c r="DXI112" s="6"/>
      <c r="DXJ112" s="6"/>
      <c r="DXK112" s="6"/>
      <c r="DXL112" s="246"/>
      <c r="DXM112" s="251"/>
      <c r="DXN112" s="257"/>
      <c r="DXO112" s="235"/>
      <c r="DXP112" s="235"/>
      <c r="DXQ112" s="235"/>
      <c r="DXR112" s="99"/>
      <c r="DXS112" s="235"/>
      <c r="DXT112" s="235"/>
      <c r="DXU112" s="235"/>
      <c r="DXV112" s="226"/>
      <c r="DXW112" s="248"/>
      <c r="DXX112" s="253"/>
      <c r="DXY112" s="228"/>
      <c r="DXZ112" s="229"/>
      <c r="DYA112" s="99"/>
      <c r="DYB112" s="254"/>
      <c r="DYC112" s="235"/>
      <c r="DYD112" s="231"/>
      <c r="DYE112" s="235"/>
      <c r="DYF112" s="6"/>
      <c r="DYG112" s="6"/>
      <c r="DYH112" s="6"/>
      <c r="DYI112" s="246"/>
      <c r="DYJ112" s="251"/>
      <c r="DYK112" s="257"/>
      <c r="DYL112" s="235"/>
      <c r="DYM112" s="235"/>
      <c r="DYN112" s="235"/>
      <c r="DYO112" s="99"/>
      <c r="DYP112" s="235"/>
      <c r="DYQ112" s="235"/>
      <c r="DYR112" s="235"/>
      <c r="DYS112" s="226"/>
      <c r="DYT112" s="248"/>
      <c r="DYU112" s="253"/>
      <c r="DYV112" s="228"/>
      <c r="DYW112" s="229"/>
      <c r="DYX112" s="99"/>
      <c r="DYY112" s="254"/>
      <c r="DYZ112" s="235"/>
      <c r="DZA112" s="231"/>
      <c r="DZB112" s="235"/>
      <c r="DZC112" s="6"/>
      <c r="DZD112" s="6"/>
      <c r="DZE112" s="6"/>
      <c r="DZF112" s="246"/>
      <c r="DZG112" s="251"/>
      <c r="DZH112" s="257"/>
      <c r="DZI112" s="235"/>
      <c r="DZJ112" s="235"/>
      <c r="DZK112" s="235"/>
      <c r="DZL112" s="99"/>
      <c r="DZM112" s="235"/>
      <c r="DZN112" s="235"/>
      <c r="DZO112" s="235"/>
      <c r="DZP112" s="226"/>
      <c r="DZQ112" s="248"/>
      <c r="DZR112" s="253"/>
      <c r="DZS112" s="228"/>
      <c r="DZT112" s="229"/>
      <c r="DZU112" s="99"/>
      <c r="DZV112" s="254"/>
      <c r="DZW112" s="235"/>
      <c r="DZX112" s="231"/>
      <c r="DZY112" s="235"/>
      <c r="DZZ112" s="6"/>
      <c r="EAA112" s="6"/>
      <c r="EAB112" s="6"/>
      <c r="EAC112" s="246"/>
      <c r="EAD112" s="251"/>
      <c r="EAE112" s="257"/>
      <c r="EAF112" s="235"/>
      <c r="EAG112" s="235"/>
      <c r="EAH112" s="235"/>
      <c r="EAI112" s="99"/>
      <c r="EAJ112" s="235"/>
      <c r="EAK112" s="235"/>
      <c r="EAL112" s="235"/>
      <c r="EAM112" s="226"/>
      <c r="EAN112" s="248"/>
      <c r="EAO112" s="253"/>
      <c r="EAP112" s="228"/>
      <c r="EAQ112" s="229"/>
      <c r="EAR112" s="99"/>
      <c r="EAS112" s="254"/>
      <c r="EAT112" s="235"/>
      <c r="EAU112" s="231"/>
      <c r="EAV112" s="235"/>
      <c r="EAW112" s="6"/>
      <c r="EAX112" s="6"/>
      <c r="EAY112" s="6"/>
      <c r="EAZ112" s="246"/>
      <c r="EBA112" s="251"/>
      <c r="EBB112" s="257"/>
      <c r="EBC112" s="235"/>
      <c r="EBD112" s="235"/>
      <c r="EBE112" s="235"/>
      <c r="EBF112" s="99"/>
      <c r="EBG112" s="235"/>
      <c r="EBH112" s="235"/>
      <c r="EBI112" s="235"/>
      <c r="EBJ112" s="226"/>
      <c r="EBK112" s="248"/>
      <c r="EBL112" s="253"/>
      <c r="EBM112" s="228"/>
      <c r="EBN112" s="229"/>
      <c r="EBO112" s="99"/>
      <c r="EBP112" s="254"/>
      <c r="EBQ112" s="235"/>
      <c r="EBR112" s="231"/>
      <c r="EBS112" s="235"/>
      <c r="EBT112" s="6"/>
      <c r="EBU112" s="6"/>
      <c r="EBV112" s="6"/>
      <c r="EBW112" s="246"/>
      <c r="EBX112" s="251"/>
      <c r="EBY112" s="257"/>
      <c r="EBZ112" s="235"/>
      <c r="ECA112" s="235"/>
      <c r="ECB112" s="235"/>
      <c r="ECC112" s="99"/>
      <c r="ECD112" s="235"/>
      <c r="ECE112" s="235"/>
      <c r="ECF112" s="235"/>
      <c r="ECG112" s="226"/>
      <c r="ECH112" s="248"/>
      <c r="ECI112" s="253"/>
      <c r="ECJ112" s="228"/>
      <c r="ECK112" s="229"/>
      <c r="ECL112" s="99"/>
      <c r="ECM112" s="254"/>
      <c r="ECN112" s="235"/>
      <c r="ECO112" s="231"/>
      <c r="ECP112" s="235"/>
      <c r="ECQ112" s="6"/>
      <c r="ECR112" s="6"/>
      <c r="ECS112" s="6"/>
      <c r="ECT112" s="246"/>
      <c r="ECU112" s="251"/>
      <c r="ECV112" s="257"/>
      <c r="ECW112" s="235"/>
      <c r="ECX112" s="235"/>
      <c r="ECY112" s="235"/>
      <c r="ECZ112" s="99"/>
      <c r="EDA112" s="235"/>
      <c r="EDB112" s="235"/>
      <c r="EDC112" s="235"/>
      <c r="EDD112" s="226"/>
      <c r="EDE112" s="248"/>
      <c r="EDF112" s="253"/>
      <c r="EDG112" s="228"/>
      <c r="EDH112" s="229"/>
      <c r="EDI112" s="99"/>
      <c r="EDJ112" s="254"/>
      <c r="EDK112" s="235"/>
      <c r="EDL112" s="231"/>
      <c r="EDM112" s="235"/>
      <c r="EDN112" s="6"/>
      <c r="EDO112" s="6"/>
      <c r="EDP112" s="6"/>
      <c r="EDQ112" s="246"/>
      <c r="EDR112" s="251"/>
      <c r="EDS112" s="257"/>
      <c r="EDT112" s="235"/>
      <c r="EDU112" s="235"/>
      <c r="EDV112" s="235"/>
      <c r="EDW112" s="99"/>
      <c r="EDX112" s="235"/>
      <c r="EDY112" s="235"/>
      <c r="EDZ112" s="235"/>
      <c r="EEA112" s="226"/>
      <c r="EEB112" s="248"/>
      <c r="EEC112" s="253"/>
      <c r="EED112" s="228"/>
      <c r="EEE112" s="229"/>
      <c r="EEF112" s="99"/>
      <c r="EEG112" s="254"/>
      <c r="EEH112" s="235"/>
      <c r="EEI112" s="231"/>
      <c r="EEJ112" s="235"/>
      <c r="EEK112" s="6"/>
      <c r="EEL112" s="6"/>
      <c r="EEM112" s="6"/>
      <c r="EEN112" s="246"/>
      <c r="EEO112" s="251"/>
      <c r="EEP112" s="257"/>
      <c r="EEQ112" s="235"/>
      <c r="EER112" s="235"/>
      <c r="EES112" s="235"/>
      <c r="EET112" s="99"/>
      <c r="EEU112" s="235"/>
      <c r="EEV112" s="235"/>
      <c r="EEW112" s="235"/>
      <c r="EEX112" s="226"/>
      <c r="EEY112" s="248"/>
      <c r="EEZ112" s="253"/>
      <c r="EFA112" s="228"/>
      <c r="EFB112" s="229"/>
      <c r="EFC112" s="99"/>
      <c r="EFD112" s="254"/>
      <c r="EFE112" s="235"/>
      <c r="EFF112" s="231"/>
      <c r="EFG112" s="235"/>
      <c r="EFH112" s="6"/>
      <c r="EFI112" s="6"/>
      <c r="EFJ112" s="6"/>
      <c r="EFK112" s="246"/>
      <c r="EFL112" s="251"/>
      <c r="EFM112" s="257"/>
      <c r="EFN112" s="235"/>
      <c r="EFO112" s="235"/>
      <c r="EFP112" s="235"/>
      <c r="EFQ112" s="99"/>
      <c r="EFR112" s="235"/>
      <c r="EFS112" s="235"/>
      <c r="EFT112" s="235"/>
      <c r="EFU112" s="226"/>
      <c r="EFV112" s="248"/>
      <c r="EFW112" s="253"/>
      <c r="EFX112" s="228"/>
      <c r="EFY112" s="229"/>
      <c r="EFZ112" s="99"/>
      <c r="EGA112" s="254"/>
      <c r="EGB112" s="235"/>
      <c r="EGC112" s="231"/>
      <c r="EGD112" s="235"/>
      <c r="EGE112" s="6"/>
      <c r="EGF112" s="6"/>
      <c r="EGG112" s="6"/>
      <c r="EGH112" s="246"/>
      <c r="EGI112" s="251"/>
      <c r="EGJ112" s="257"/>
      <c r="EGK112" s="235"/>
      <c r="EGL112" s="235"/>
      <c r="EGM112" s="235"/>
      <c r="EGN112" s="99"/>
      <c r="EGO112" s="235"/>
      <c r="EGP112" s="235"/>
      <c r="EGQ112" s="235"/>
      <c r="EGR112" s="226"/>
      <c r="EGS112" s="248"/>
      <c r="EGT112" s="253"/>
      <c r="EGU112" s="228"/>
      <c r="EGV112" s="229"/>
      <c r="EGW112" s="99"/>
      <c r="EGX112" s="254"/>
      <c r="EGY112" s="235"/>
      <c r="EGZ112" s="231"/>
      <c r="EHA112" s="235"/>
      <c r="EHB112" s="6"/>
      <c r="EHC112" s="6"/>
      <c r="EHD112" s="6"/>
      <c r="EHE112" s="246"/>
      <c r="EHF112" s="251"/>
      <c r="EHG112" s="257"/>
      <c r="EHH112" s="235"/>
      <c r="EHI112" s="235"/>
      <c r="EHJ112" s="235"/>
      <c r="EHK112" s="99"/>
      <c r="EHL112" s="235"/>
      <c r="EHM112" s="235"/>
      <c r="EHN112" s="235"/>
      <c r="EHO112" s="226"/>
      <c r="EHP112" s="248"/>
      <c r="EHQ112" s="253"/>
      <c r="EHR112" s="228"/>
      <c r="EHS112" s="229"/>
      <c r="EHT112" s="99"/>
      <c r="EHU112" s="254"/>
      <c r="EHV112" s="235"/>
      <c r="EHW112" s="231"/>
      <c r="EHX112" s="235"/>
      <c r="EHY112" s="6"/>
      <c r="EHZ112" s="6"/>
      <c r="EIA112" s="6"/>
      <c r="EIB112" s="246"/>
      <c r="EIC112" s="251"/>
      <c r="EID112" s="257"/>
      <c r="EIE112" s="235"/>
      <c r="EIF112" s="235"/>
      <c r="EIG112" s="235"/>
      <c r="EIH112" s="99"/>
      <c r="EII112" s="235"/>
      <c r="EIJ112" s="235"/>
      <c r="EIK112" s="235"/>
      <c r="EIL112" s="226"/>
      <c r="EIM112" s="248"/>
      <c r="EIN112" s="253"/>
      <c r="EIO112" s="228"/>
      <c r="EIP112" s="229"/>
      <c r="EIQ112" s="99"/>
      <c r="EIR112" s="254"/>
      <c r="EIS112" s="235"/>
      <c r="EIT112" s="231"/>
      <c r="EIU112" s="235"/>
      <c r="EIV112" s="6"/>
      <c r="EIW112" s="6"/>
      <c r="EIX112" s="6"/>
      <c r="EIY112" s="246"/>
      <c r="EIZ112" s="251"/>
      <c r="EJA112" s="257"/>
      <c r="EJB112" s="235"/>
      <c r="EJC112" s="235"/>
      <c r="EJD112" s="235"/>
      <c r="EJE112" s="99"/>
      <c r="EJF112" s="235"/>
      <c r="EJG112" s="235"/>
      <c r="EJH112" s="235"/>
      <c r="EJI112" s="226"/>
      <c r="EJJ112" s="248"/>
      <c r="EJK112" s="253"/>
      <c r="EJL112" s="228"/>
      <c r="EJM112" s="229"/>
      <c r="EJN112" s="99"/>
      <c r="EJO112" s="254"/>
      <c r="EJP112" s="235"/>
      <c r="EJQ112" s="231"/>
      <c r="EJR112" s="235"/>
      <c r="EJS112" s="6"/>
      <c r="EJT112" s="6"/>
      <c r="EJU112" s="6"/>
      <c r="EJV112" s="246"/>
      <c r="EJW112" s="251"/>
      <c r="EJX112" s="257"/>
      <c r="EJY112" s="235"/>
      <c r="EJZ112" s="235"/>
      <c r="EKA112" s="235"/>
      <c r="EKB112" s="99"/>
      <c r="EKC112" s="235"/>
      <c r="EKD112" s="235"/>
      <c r="EKE112" s="235"/>
      <c r="EKF112" s="226"/>
      <c r="EKG112" s="248"/>
      <c r="EKH112" s="253"/>
      <c r="EKI112" s="228"/>
      <c r="EKJ112" s="229"/>
      <c r="EKK112" s="99"/>
      <c r="EKL112" s="254"/>
      <c r="EKM112" s="235"/>
      <c r="EKN112" s="231"/>
      <c r="EKO112" s="235"/>
      <c r="EKP112" s="6"/>
      <c r="EKQ112" s="6"/>
      <c r="EKR112" s="6"/>
      <c r="EKS112" s="246"/>
      <c r="EKT112" s="251"/>
      <c r="EKU112" s="257"/>
      <c r="EKV112" s="235"/>
      <c r="EKW112" s="235"/>
      <c r="EKX112" s="235"/>
      <c r="EKY112" s="99"/>
      <c r="EKZ112" s="235"/>
      <c r="ELA112" s="235"/>
      <c r="ELB112" s="235"/>
      <c r="ELC112" s="226"/>
      <c r="ELD112" s="248"/>
      <c r="ELE112" s="253"/>
      <c r="ELF112" s="228"/>
      <c r="ELG112" s="229"/>
      <c r="ELH112" s="99"/>
      <c r="ELI112" s="254"/>
      <c r="ELJ112" s="235"/>
      <c r="ELK112" s="231"/>
      <c r="ELL112" s="235"/>
      <c r="ELM112" s="6"/>
      <c r="ELN112" s="6"/>
      <c r="ELO112" s="6"/>
      <c r="ELP112" s="246"/>
      <c r="ELQ112" s="251"/>
      <c r="ELR112" s="257"/>
      <c r="ELS112" s="235"/>
      <c r="ELT112" s="235"/>
      <c r="ELU112" s="235"/>
      <c r="ELV112" s="99"/>
      <c r="ELW112" s="235"/>
      <c r="ELX112" s="235"/>
      <c r="ELY112" s="235"/>
      <c r="ELZ112" s="226"/>
      <c r="EMA112" s="248"/>
      <c r="EMB112" s="253"/>
      <c r="EMC112" s="228"/>
      <c r="EMD112" s="229"/>
      <c r="EME112" s="99"/>
      <c r="EMF112" s="254"/>
      <c r="EMG112" s="235"/>
      <c r="EMH112" s="231"/>
      <c r="EMI112" s="235"/>
      <c r="EMJ112" s="6"/>
      <c r="EMK112" s="6"/>
      <c r="EML112" s="6"/>
      <c r="EMM112" s="246"/>
      <c r="EMN112" s="251"/>
      <c r="EMO112" s="257"/>
      <c r="EMP112" s="235"/>
      <c r="EMQ112" s="235"/>
      <c r="EMR112" s="235"/>
      <c r="EMS112" s="99"/>
      <c r="EMT112" s="235"/>
      <c r="EMU112" s="235"/>
      <c r="EMV112" s="235"/>
      <c r="EMW112" s="226"/>
      <c r="EMX112" s="248"/>
      <c r="EMY112" s="253"/>
      <c r="EMZ112" s="228"/>
      <c r="ENA112" s="229"/>
      <c r="ENB112" s="99"/>
      <c r="ENC112" s="254"/>
      <c r="END112" s="235"/>
      <c r="ENE112" s="231"/>
      <c r="ENF112" s="235"/>
      <c r="ENG112" s="6"/>
      <c r="ENH112" s="6"/>
      <c r="ENI112" s="6"/>
      <c r="ENJ112" s="246"/>
      <c r="ENK112" s="251"/>
      <c r="ENL112" s="257"/>
      <c r="ENM112" s="235"/>
      <c r="ENN112" s="235"/>
      <c r="ENO112" s="235"/>
      <c r="ENP112" s="99"/>
      <c r="ENQ112" s="235"/>
      <c r="ENR112" s="235"/>
      <c r="ENS112" s="235"/>
      <c r="ENT112" s="226"/>
      <c r="ENU112" s="248"/>
      <c r="ENV112" s="253"/>
      <c r="ENW112" s="228"/>
      <c r="ENX112" s="229"/>
      <c r="ENY112" s="99"/>
      <c r="ENZ112" s="254"/>
      <c r="EOA112" s="235"/>
      <c r="EOB112" s="231"/>
      <c r="EOC112" s="235"/>
      <c r="EOD112" s="6"/>
      <c r="EOE112" s="6"/>
      <c r="EOF112" s="6"/>
      <c r="EOG112" s="246"/>
      <c r="EOH112" s="251"/>
      <c r="EOI112" s="257"/>
      <c r="EOJ112" s="235"/>
      <c r="EOK112" s="235"/>
      <c r="EOL112" s="235"/>
      <c r="EOM112" s="99"/>
      <c r="EON112" s="235"/>
      <c r="EOO112" s="235"/>
      <c r="EOP112" s="235"/>
      <c r="EOQ112" s="226"/>
      <c r="EOR112" s="248"/>
      <c r="EOS112" s="253"/>
      <c r="EOT112" s="228"/>
      <c r="EOU112" s="229"/>
      <c r="EOV112" s="99"/>
      <c r="EOW112" s="254"/>
      <c r="EOX112" s="235"/>
      <c r="EOY112" s="231"/>
      <c r="EOZ112" s="235"/>
      <c r="EPA112" s="6"/>
      <c r="EPB112" s="6"/>
      <c r="EPC112" s="6"/>
      <c r="EPD112" s="246"/>
      <c r="EPE112" s="251"/>
      <c r="EPF112" s="257"/>
      <c r="EPG112" s="235"/>
      <c r="EPH112" s="235"/>
      <c r="EPI112" s="235"/>
      <c r="EPJ112" s="99"/>
      <c r="EPK112" s="235"/>
      <c r="EPL112" s="235"/>
      <c r="EPM112" s="235"/>
      <c r="EPN112" s="226"/>
      <c r="EPO112" s="248"/>
      <c r="EPP112" s="253"/>
      <c r="EPQ112" s="228"/>
      <c r="EPR112" s="229"/>
      <c r="EPS112" s="99"/>
      <c r="EPT112" s="254"/>
      <c r="EPU112" s="235"/>
      <c r="EPV112" s="231"/>
      <c r="EPW112" s="235"/>
      <c r="EPX112" s="6"/>
      <c r="EPY112" s="6"/>
      <c r="EPZ112" s="6"/>
      <c r="EQA112" s="246"/>
      <c r="EQB112" s="251"/>
      <c r="EQC112" s="257"/>
      <c r="EQD112" s="235"/>
      <c r="EQE112" s="235"/>
      <c r="EQF112" s="235"/>
      <c r="EQG112" s="99"/>
      <c r="EQH112" s="235"/>
      <c r="EQI112" s="235"/>
      <c r="EQJ112" s="235"/>
      <c r="EQK112" s="226"/>
      <c r="EQL112" s="248"/>
      <c r="EQM112" s="253"/>
      <c r="EQN112" s="228"/>
      <c r="EQO112" s="229"/>
      <c r="EQP112" s="99"/>
      <c r="EQQ112" s="254"/>
      <c r="EQR112" s="235"/>
      <c r="EQS112" s="231"/>
      <c r="EQT112" s="235"/>
      <c r="EQU112" s="6"/>
      <c r="EQV112" s="6"/>
      <c r="EQW112" s="6"/>
      <c r="EQX112" s="246"/>
      <c r="EQY112" s="251"/>
      <c r="EQZ112" s="257"/>
      <c r="ERA112" s="235"/>
      <c r="ERB112" s="235"/>
      <c r="ERC112" s="235"/>
      <c r="ERD112" s="99"/>
      <c r="ERE112" s="235"/>
      <c r="ERF112" s="235"/>
      <c r="ERG112" s="235"/>
      <c r="ERH112" s="226"/>
      <c r="ERI112" s="248"/>
      <c r="ERJ112" s="253"/>
      <c r="ERK112" s="228"/>
      <c r="ERL112" s="229"/>
      <c r="ERM112" s="99"/>
      <c r="ERN112" s="254"/>
      <c r="ERO112" s="235"/>
      <c r="ERP112" s="231"/>
      <c r="ERQ112" s="235"/>
      <c r="ERR112" s="6"/>
      <c r="ERS112" s="6"/>
      <c r="ERT112" s="6"/>
      <c r="ERU112" s="246"/>
      <c r="ERV112" s="251"/>
      <c r="ERW112" s="257"/>
      <c r="ERX112" s="235"/>
      <c r="ERY112" s="235"/>
      <c r="ERZ112" s="235"/>
      <c r="ESA112" s="99"/>
      <c r="ESB112" s="235"/>
      <c r="ESC112" s="235"/>
      <c r="ESD112" s="235"/>
      <c r="ESE112" s="226"/>
      <c r="ESF112" s="248"/>
      <c r="ESG112" s="253"/>
      <c r="ESH112" s="228"/>
      <c r="ESI112" s="229"/>
      <c r="ESJ112" s="99"/>
      <c r="ESK112" s="254"/>
      <c r="ESL112" s="235"/>
      <c r="ESM112" s="231"/>
      <c r="ESN112" s="235"/>
      <c r="ESO112" s="6"/>
      <c r="ESP112" s="6"/>
      <c r="ESQ112" s="6"/>
      <c r="ESR112" s="246"/>
      <c r="ESS112" s="251"/>
      <c r="EST112" s="257"/>
      <c r="ESU112" s="235"/>
      <c r="ESV112" s="235"/>
      <c r="ESW112" s="235"/>
      <c r="ESX112" s="99"/>
      <c r="ESY112" s="235"/>
      <c r="ESZ112" s="235"/>
      <c r="ETA112" s="235"/>
      <c r="ETB112" s="226"/>
      <c r="ETC112" s="248"/>
      <c r="ETD112" s="253"/>
      <c r="ETE112" s="228"/>
      <c r="ETF112" s="229"/>
      <c r="ETG112" s="99"/>
      <c r="ETH112" s="254"/>
      <c r="ETI112" s="235"/>
      <c r="ETJ112" s="231"/>
      <c r="ETK112" s="235"/>
      <c r="ETL112" s="6"/>
      <c r="ETM112" s="6"/>
      <c r="ETN112" s="6"/>
      <c r="ETO112" s="246"/>
      <c r="ETP112" s="251"/>
      <c r="ETQ112" s="257"/>
      <c r="ETR112" s="235"/>
      <c r="ETS112" s="235"/>
      <c r="ETT112" s="235"/>
      <c r="ETU112" s="99"/>
      <c r="ETV112" s="235"/>
      <c r="ETW112" s="235"/>
      <c r="ETX112" s="235"/>
      <c r="ETY112" s="226"/>
      <c r="ETZ112" s="248"/>
      <c r="EUA112" s="253"/>
      <c r="EUB112" s="228"/>
      <c r="EUC112" s="229"/>
      <c r="EUD112" s="99"/>
      <c r="EUE112" s="254"/>
      <c r="EUF112" s="235"/>
      <c r="EUG112" s="231"/>
      <c r="EUH112" s="235"/>
      <c r="EUI112" s="6"/>
      <c r="EUJ112" s="6"/>
      <c r="EUK112" s="6"/>
      <c r="EUL112" s="246"/>
      <c r="EUM112" s="251"/>
      <c r="EUN112" s="257"/>
      <c r="EUO112" s="235"/>
      <c r="EUP112" s="235"/>
      <c r="EUQ112" s="235"/>
      <c r="EUR112" s="99"/>
      <c r="EUS112" s="235"/>
      <c r="EUT112" s="235"/>
      <c r="EUU112" s="235"/>
      <c r="EUV112" s="226"/>
      <c r="EUW112" s="248"/>
      <c r="EUX112" s="253"/>
      <c r="EUY112" s="228"/>
      <c r="EUZ112" s="229"/>
      <c r="EVA112" s="99"/>
      <c r="EVB112" s="254"/>
      <c r="EVC112" s="235"/>
      <c r="EVD112" s="231"/>
      <c r="EVE112" s="235"/>
      <c r="EVF112" s="6"/>
      <c r="EVG112" s="6"/>
      <c r="EVH112" s="6"/>
      <c r="EVI112" s="246"/>
      <c r="EVJ112" s="251"/>
      <c r="EVK112" s="257"/>
      <c r="EVL112" s="235"/>
      <c r="EVM112" s="235"/>
      <c r="EVN112" s="235"/>
      <c r="EVO112" s="99"/>
      <c r="EVP112" s="235"/>
      <c r="EVQ112" s="235"/>
      <c r="EVR112" s="235"/>
      <c r="EVS112" s="226"/>
      <c r="EVT112" s="248"/>
      <c r="EVU112" s="253"/>
      <c r="EVV112" s="228"/>
      <c r="EVW112" s="229"/>
      <c r="EVX112" s="99"/>
      <c r="EVY112" s="254"/>
      <c r="EVZ112" s="235"/>
      <c r="EWA112" s="231"/>
      <c r="EWB112" s="235"/>
      <c r="EWC112" s="6"/>
      <c r="EWD112" s="6"/>
      <c r="EWE112" s="6"/>
      <c r="EWF112" s="246"/>
      <c r="EWG112" s="251"/>
      <c r="EWH112" s="257"/>
      <c r="EWI112" s="235"/>
      <c r="EWJ112" s="235"/>
      <c r="EWK112" s="235"/>
      <c r="EWL112" s="99"/>
      <c r="EWM112" s="235"/>
      <c r="EWN112" s="235"/>
      <c r="EWO112" s="235"/>
      <c r="EWP112" s="226"/>
      <c r="EWQ112" s="248"/>
      <c r="EWR112" s="253"/>
      <c r="EWS112" s="228"/>
      <c r="EWT112" s="229"/>
      <c r="EWU112" s="99"/>
      <c r="EWV112" s="254"/>
      <c r="EWW112" s="235"/>
      <c r="EWX112" s="231"/>
      <c r="EWY112" s="235"/>
      <c r="EWZ112" s="6"/>
      <c r="EXA112" s="6"/>
      <c r="EXB112" s="6"/>
      <c r="EXC112" s="246"/>
      <c r="EXD112" s="251"/>
      <c r="EXE112" s="257"/>
      <c r="EXF112" s="235"/>
      <c r="EXG112" s="235"/>
      <c r="EXH112" s="235"/>
      <c r="EXI112" s="99"/>
      <c r="EXJ112" s="235"/>
      <c r="EXK112" s="235"/>
      <c r="EXL112" s="235"/>
      <c r="EXM112" s="226"/>
      <c r="EXN112" s="248"/>
      <c r="EXO112" s="253"/>
      <c r="EXP112" s="228"/>
      <c r="EXQ112" s="229"/>
      <c r="EXR112" s="99"/>
      <c r="EXS112" s="254"/>
      <c r="EXT112" s="235"/>
      <c r="EXU112" s="231"/>
      <c r="EXV112" s="235"/>
      <c r="EXW112" s="6"/>
      <c r="EXX112" s="6"/>
      <c r="EXY112" s="6"/>
      <c r="EXZ112" s="246"/>
      <c r="EYA112" s="251"/>
      <c r="EYB112" s="257"/>
      <c r="EYC112" s="235"/>
      <c r="EYD112" s="235"/>
      <c r="EYE112" s="235"/>
      <c r="EYF112" s="99"/>
      <c r="EYG112" s="235"/>
      <c r="EYH112" s="235"/>
      <c r="EYI112" s="235"/>
      <c r="EYJ112" s="226"/>
      <c r="EYK112" s="248"/>
      <c r="EYL112" s="253"/>
      <c r="EYM112" s="228"/>
      <c r="EYN112" s="229"/>
      <c r="EYO112" s="99"/>
      <c r="EYP112" s="254"/>
      <c r="EYQ112" s="235"/>
      <c r="EYR112" s="231"/>
      <c r="EYS112" s="235"/>
      <c r="EYT112" s="6"/>
      <c r="EYU112" s="6"/>
      <c r="EYV112" s="6"/>
      <c r="EYW112" s="246"/>
      <c r="EYX112" s="251"/>
      <c r="EYY112" s="257"/>
      <c r="EYZ112" s="235"/>
      <c r="EZA112" s="235"/>
      <c r="EZB112" s="235"/>
      <c r="EZC112" s="99"/>
      <c r="EZD112" s="235"/>
      <c r="EZE112" s="235"/>
      <c r="EZF112" s="235"/>
      <c r="EZG112" s="226"/>
      <c r="EZH112" s="248"/>
      <c r="EZI112" s="253"/>
      <c r="EZJ112" s="228"/>
      <c r="EZK112" s="229"/>
      <c r="EZL112" s="99"/>
      <c r="EZM112" s="254"/>
      <c r="EZN112" s="235"/>
      <c r="EZO112" s="231"/>
      <c r="EZP112" s="235"/>
      <c r="EZQ112" s="6"/>
      <c r="EZR112" s="6"/>
      <c r="EZS112" s="6"/>
      <c r="EZT112" s="246"/>
      <c r="EZU112" s="251"/>
      <c r="EZV112" s="257"/>
      <c r="EZW112" s="235"/>
      <c r="EZX112" s="235"/>
      <c r="EZY112" s="235"/>
      <c r="EZZ112" s="99"/>
      <c r="FAA112" s="235"/>
      <c r="FAB112" s="235"/>
      <c r="FAC112" s="235"/>
      <c r="FAD112" s="226"/>
      <c r="FAE112" s="248"/>
      <c r="FAF112" s="253"/>
      <c r="FAG112" s="228"/>
      <c r="FAH112" s="229"/>
      <c r="FAI112" s="99"/>
      <c r="FAJ112" s="254"/>
      <c r="FAK112" s="235"/>
      <c r="FAL112" s="231"/>
      <c r="FAM112" s="235"/>
      <c r="FAN112" s="6"/>
      <c r="FAO112" s="6"/>
      <c r="FAP112" s="6"/>
      <c r="FAQ112" s="246"/>
      <c r="FAR112" s="251"/>
      <c r="FAS112" s="257"/>
      <c r="FAT112" s="235"/>
      <c r="FAU112" s="235"/>
      <c r="FAV112" s="235"/>
      <c r="FAW112" s="99"/>
      <c r="FAX112" s="235"/>
      <c r="FAY112" s="235"/>
      <c r="FAZ112" s="235"/>
      <c r="FBA112" s="226"/>
      <c r="FBB112" s="248"/>
      <c r="FBC112" s="253"/>
      <c r="FBD112" s="228"/>
      <c r="FBE112" s="229"/>
      <c r="FBF112" s="99"/>
      <c r="FBG112" s="254"/>
      <c r="FBH112" s="235"/>
      <c r="FBI112" s="231"/>
      <c r="FBJ112" s="235"/>
      <c r="FBK112" s="6"/>
      <c r="FBL112" s="6"/>
      <c r="FBM112" s="6"/>
      <c r="FBN112" s="246"/>
      <c r="FBO112" s="251"/>
      <c r="FBP112" s="257"/>
      <c r="FBQ112" s="235"/>
      <c r="FBR112" s="235"/>
      <c r="FBS112" s="235"/>
      <c r="FBT112" s="99"/>
      <c r="FBU112" s="235"/>
      <c r="FBV112" s="235"/>
      <c r="FBW112" s="235"/>
      <c r="FBX112" s="226"/>
      <c r="FBY112" s="248"/>
      <c r="FBZ112" s="253"/>
      <c r="FCA112" s="228"/>
      <c r="FCB112" s="229"/>
      <c r="FCC112" s="99"/>
      <c r="FCD112" s="254"/>
      <c r="FCE112" s="235"/>
      <c r="FCF112" s="231"/>
      <c r="FCG112" s="235"/>
      <c r="FCH112" s="6"/>
      <c r="FCI112" s="6"/>
      <c r="FCJ112" s="6"/>
      <c r="FCK112" s="246"/>
      <c r="FCL112" s="251"/>
      <c r="FCM112" s="257"/>
      <c r="FCN112" s="235"/>
      <c r="FCO112" s="235"/>
      <c r="FCP112" s="235"/>
      <c r="FCQ112" s="99"/>
      <c r="FCR112" s="235"/>
      <c r="FCS112" s="235"/>
      <c r="FCT112" s="235"/>
      <c r="FCU112" s="226"/>
      <c r="FCV112" s="248"/>
      <c r="FCW112" s="253"/>
      <c r="FCX112" s="228"/>
      <c r="FCY112" s="229"/>
      <c r="FCZ112" s="99"/>
      <c r="FDA112" s="254"/>
      <c r="FDB112" s="235"/>
      <c r="FDC112" s="231"/>
      <c r="FDD112" s="235"/>
      <c r="FDE112" s="6"/>
      <c r="FDF112" s="6"/>
      <c r="FDG112" s="6"/>
      <c r="FDH112" s="246"/>
      <c r="FDI112" s="251"/>
      <c r="FDJ112" s="257"/>
      <c r="FDK112" s="235"/>
      <c r="FDL112" s="235"/>
      <c r="FDM112" s="235"/>
      <c r="FDN112" s="99"/>
      <c r="FDO112" s="235"/>
      <c r="FDP112" s="235"/>
      <c r="FDQ112" s="235"/>
      <c r="FDR112" s="226"/>
      <c r="FDS112" s="248"/>
      <c r="FDT112" s="253"/>
      <c r="FDU112" s="228"/>
      <c r="FDV112" s="229"/>
      <c r="FDW112" s="99"/>
      <c r="FDX112" s="254"/>
      <c r="FDY112" s="235"/>
      <c r="FDZ112" s="231"/>
      <c r="FEA112" s="235"/>
      <c r="FEB112" s="6"/>
      <c r="FEC112" s="6"/>
      <c r="FED112" s="6"/>
      <c r="FEE112" s="246"/>
      <c r="FEF112" s="251"/>
      <c r="FEG112" s="257"/>
      <c r="FEH112" s="235"/>
      <c r="FEI112" s="235"/>
      <c r="FEJ112" s="235"/>
      <c r="FEK112" s="99"/>
      <c r="FEL112" s="235"/>
      <c r="FEM112" s="235"/>
      <c r="FEN112" s="235"/>
      <c r="FEO112" s="226"/>
      <c r="FEP112" s="248"/>
      <c r="FEQ112" s="253"/>
      <c r="FER112" s="228"/>
      <c r="FES112" s="229"/>
      <c r="FET112" s="99"/>
      <c r="FEU112" s="254"/>
      <c r="FEV112" s="235"/>
      <c r="FEW112" s="231"/>
      <c r="FEX112" s="235"/>
      <c r="FEY112" s="6"/>
      <c r="FEZ112" s="6"/>
      <c r="FFA112" s="6"/>
      <c r="FFB112" s="246"/>
      <c r="FFC112" s="251"/>
      <c r="FFD112" s="257"/>
      <c r="FFE112" s="235"/>
      <c r="FFF112" s="235"/>
      <c r="FFG112" s="235"/>
      <c r="FFH112" s="99"/>
      <c r="FFI112" s="235"/>
      <c r="FFJ112" s="235"/>
      <c r="FFK112" s="235"/>
      <c r="FFL112" s="226"/>
      <c r="FFM112" s="248"/>
      <c r="FFN112" s="253"/>
      <c r="FFO112" s="228"/>
      <c r="FFP112" s="229"/>
      <c r="FFQ112" s="99"/>
      <c r="FFR112" s="254"/>
      <c r="FFS112" s="235"/>
      <c r="FFT112" s="231"/>
      <c r="FFU112" s="235"/>
      <c r="FFV112" s="6"/>
      <c r="FFW112" s="6"/>
      <c r="FFX112" s="6"/>
      <c r="FFY112" s="246"/>
      <c r="FFZ112" s="251"/>
      <c r="FGA112" s="257"/>
      <c r="FGB112" s="235"/>
      <c r="FGC112" s="235"/>
      <c r="FGD112" s="235"/>
      <c r="FGE112" s="99"/>
      <c r="FGF112" s="235"/>
      <c r="FGG112" s="235"/>
      <c r="FGH112" s="235"/>
      <c r="FGI112" s="226"/>
      <c r="FGJ112" s="248"/>
      <c r="FGK112" s="253"/>
      <c r="FGL112" s="228"/>
      <c r="FGM112" s="229"/>
      <c r="FGN112" s="99"/>
      <c r="FGO112" s="254"/>
      <c r="FGP112" s="235"/>
      <c r="FGQ112" s="231"/>
      <c r="FGR112" s="235"/>
      <c r="FGS112" s="6"/>
      <c r="FGT112" s="6"/>
      <c r="FGU112" s="6"/>
      <c r="FGV112" s="246"/>
      <c r="FGW112" s="251"/>
      <c r="FGX112" s="257"/>
      <c r="FGY112" s="235"/>
      <c r="FGZ112" s="235"/>
      <c r="FHA112" s="235"/>
      <c r="FHB112" s="99"/>
      <c r="FHC112" s="235"/>
      <c r="FHD112" s="235"/>
      <c r="FHE112" s="235"/>
      <c r="FHF112" s="226"/>
      <c r="FHG112" s="248"/>
      <c r="FHH112" s="253"/>
      <c r="FHI112" s="228"/>
      <c r="FHJ112" s="229"/>
      <c r="FHK112" s="99"/>
      <c r="FHL112" s="254"/>
      <c r="FHM112" s="235"/>
      <c r="FHN112" s="231"/>
      <c r="FHO112" s="235"/>
      <c r="FHP112" s="6"/>
      <c r="FHQ112" s="6"/>
      <c r="FHR112" s="6"/>
      <c r="FHS112" s="246"/>
      <c r="FHT112" s="251"/>
      <c r="FHU112" s="257"/>
      <c r="FHV112" s="235"/>
      <c r="FHW112" s="235"/>
      <c r="FHX112" s="235"/>
      <c r="FHY112" s="99"/>
      <c r="FHZ112" s="235"/>
      <c r="FIA112" s="235"/>
      <c r="FIB112" s="235"/>
      <c r="FIC112" s="226"/>
      <c r="FID112" s="248"/>
      <c r="FIE112" s="253"/>
      <c r="FIF112" s="228"/>
      <c r="FIG112" s="229"/>
      <c r="FIH112" s="99"/>
      <c r="FII112" s="254"/>
      <c r="FIJ112" s="235"/>
      <c r="FIK112" s="231"/>
      <c r="FIL112" s="235"/>
      <c r="FIM112" s="6"/>
      <c r="FIN112" s="6"/>
      <c r="FIO112" s="6"/>
      <c r="FIP112" s="246"/>
      <c r="FIQ112" s="251"/>
      <c r="FIR112" s="257"/>
      <c r="FIS112" s="235"/>
      <c r="FIT112" s="235"/>
      <c r="FIU112" s="235"/>
      <c r="FIV112" s="99"/>
      <c r="FIW112" s="235"/>
      <c r="FIX112" s="235"/>
      <c r="FIY112" s="235"/>
      <c r="FIZ112" s="226"/>
      <c r="FJA112" s="248"/>
      <c r="FJB112" s="253"/>
      <c r="FJC112" s="228"/>
      <c r="FJD112" s="229"/>
      <c r="FJE112" s="99"/>
      <c r="FJF112" s="254"/>
      <c r="FJG112" s="235"/>
      <c r="FJH112" s="231"/>
      <c r="FJI112" s="235"/>
      <c r="FJJ112" s="6"/>
      <c r="FJK112" s="6"/>
      <c r="FJL112" s="6"/>
      <c r="FJM112" s="246"/>
      <c r="FJN112" s="251"/>
      <c r="FJO112" s="257"/>
      <c r="FJP112" s="235"/>
      <c r="FJQ112" s="235"/>
      <c r="FJR112" s="235"/>
      <c r="FJS112" s="99"/>
      <c r="FJT112" s="235"/>
      <c r="FJU112" s="235"/>
      <c r="FJV112" s="235"/>
      <c r="FJW112" s="226"/>
      <c r="FJX112" s="248"/>
      <c r="FJY112" s="253"/>
      <c r="FJZ112" s="228"/>
      <c r="FKA112" s="229"/>
      <c r="FKB112" s="99"/>
      <c r="FKC112" s="254"/>
      <c r="FKD112" s="235"/>
      <c r="FKE112" s="231"/>
      <c r="FKF112" s="235"/>
      <c r="FKG112" s="6"/>
      <c r="FKH112" s="6"/>
      <c r="FKI112" s="6"/>
      <c r="FKJ112" s="246"/>
      <c r="FKK112" s="251"/>
      <c r="FKL112" s="257"/>
      <c r="FKM112" s="235"/>
      <c r="FKN112" s="235"/>
      <c r="FKO112" s="235"/>
      <c r="FKP112" s="99"/>
      <c r="FKQ112" s="235"/>
      <c r="FKR112" s="235"/>
      <c r="FKS112" s="235"/>
      <c r="FKT112" s="226"/>
      <c r="FKU112" s="248"/>
      <c r="FKV112" s="253"/>
      <c r="FKW112" s="228"/>
      <c r="FKX112" s="229"/>
      <c r="FKY112" s="99"/>
      <c r="FKZ112" s="254"/>
      <c r="FLA112" s="235"/>
      <c r="FLB112" s="231"/>
      <c r="FLC112" s="235"/>
      <c r="FLD112" s="6"/>
      <c r="FLE112" s="6"/>
      <c r="FLF112" s="6"/>
      <c r="FLG112" s="246"/>
      <c r="FLH112" s="251"/>
      <c r="FLI112" s="257"/>
      <c r="FLJ112" s="235"/>
      <c r="FLK112" s="235"/>
      <c r="FLL112" s="235"/>
      <c r="FLM112" s="99"/>
      <c r="FLN112" s="235"/>
      <c r="FLO112" s="235"/>
      <c r="FLP112" s="235"/>
      <c r="FLQ112" s="226"/>
      <c r="FLR112" s="248"/>
      <c r="FLS112" s="253"/>
      <c r="FLT112" s="228"/>
      <c r="FLU112" s="229"/>
      <c r="FLV112" s="99"/>
      <c r="FLW112" s="254"/>
      <c r="FLX112" s="235"/>
      <c r="FLY112" s="231"/>
      <c r="FLZ112" s="235"/>
      <c r="FMA112" s="6"/>
      <c r="FMB112" s="6"/>
      <c r="FMC112" s="6"/>
      <c r="FMD112" s="246"/>
      <c r="FME112" s="251"/>
      <c r="FMF112" s="257"/>
      <c r="FMG112" s="235"/>
      <c r="FMH112" s="235"/>
      <c r="FMI112" s="235"/>
      <c r="FMJ112" s="99"/>
      <c r="FMK112" s="235"/>
      <c r="FML112" s="235"/>
      <c r="FMM112" s="235"/>
      <c r="FMN112" s="226"/>
      <c r="FMO112" s="248"/>
      <c r="FMP112" s="253"/>
      <c r="FMQ112" s="228"/>
      <c r="FMR112" s="229"/>
      <c r="FMS112" s="99"/>
      <c r="FMT112" s="254"/>
      <c r="FMU112" s="235"/>
      <c r="FMV112" s="231"/>
      <c r="FMW112" s="235"/>
      <c r="FMX112" s="6"/>
      <c r="FMY112" s="6"/>
      <c r="FMZ112" s="6"/>
      <c r="FNA112" s="246"/>
      <c r="FNB112" s="251"/>
      <c r="FNC112" s="257"/>
      <c r="FND112" s="235"/>
      <c r="FNE112" s="235"/>
      <c r="FNF112" s="235"/>
      <c r="FNG112" s="99"/>
      <c r="FNH112" s="235"/>
      <c r="FNI112" s="235"/>
      <c r="FNJ112" s="235"/>
      <c r="FNK112" s="226"/>
      <c r="FNL112" s="248"/>
      <c r="FNM112" s="253"/>
      <c r="FNN112" s="228"/>
      <c r="FNO112" s="229"/>
      <c r="FNP112" s="99"/>
      <c r="FNQ112" s="254"/>
      <c r="FNR112" s="235"/>
      <c r="FNS112" s="231"/>
      <c r="FNT112" s="235"/>
      <c r="FNU112" s="6"/>
      <c r="FNV112" s="6"/>
      <c r="FNW112" s="6"/>
      <c r="FNX112" s="246"/>
      <c r="FNY112" s="251"/>
      <c r="FNZ112" s="257"/>
      <c r="FOA112" s="235"/>
      <c r="FOB112" s="235"/>
      <c r="FOC112" s="235"/>
      <c r="FOD112" s="99"/>
      <c r="FOE112" s="235"/>
      <c r="FOF112" s="235"/>
      <c r="FOG112" s="235"/>
      <c r="FOH112" s="226"/>
      <c r="FOI112" s="248"/>
      <c r="FOJ112" s="253"/>
      <c r="FOK112" s="228"/>
      <c r="FOL112" s="229"/>
      <c r="FOM112" s="99"/>
      <c r="FON112" s="254"/>
      <c r="FOO112" s="235"/>
      <c r="FOP112" s="231"/>
      <c r="FOQ112" s="235"/>
      <c r="FOR112" s="6"/>
      <c r="FOS112" s="6"/>
      <c r="FOT112" s="6"/>
      <c r="FOU112" s="246"/>
      <c r="FOV112" s="251"/>
      <c r="FOW112" s="257"/>
      <c r="FOX112" s="235"/>
      <c r="FOY112" s="235"/>
      <c r="FOZ112" s="235"/>
      <c r="FPA112" s="99"/>
      <c r="FPB112" s="235"/>
      <c r="FPC112" s="235"/>
      <c r="FPD112" s="235"/>
      <c r="FPE112" s="226"/>
      <c r="FPF112" s="248"/>
      <c r="FPG112" s="253"/>
      <c r="FPH112" s="228"/>
      <c r="FPI112" s="229"/>
      <c r="FPJ112" s="99"/>
      <c r="FPK112" s="254"/>
      <c r="FPL112" s="235"/>
      <c r="FPM112" s="231"/>
      <c r="FPN112" s="235"/>
      <c r="FPO112" s="6"/>
      <c r="FPP112" s="6"/>
      <c r="FPQ112" s="6"/>
      <c r="FPR112" s="246"/>
      <c r="FPS112" s="251"/>
      <c r="FPT112" s="257"/>
      <c r="FPU112" s="235"/>
      <c r="FPV112" s="235"/>
      <c r="FPW112" s="235"/>
      <c r="FPX112" s="99"/>
      <c r="FPY112" s="235"/>
      <c r="FPZ112" s="235"/>
      <c r="FQA112" s="235"/>
      <c r="FQB112" s="226"/>
      <c r="FQC112" s="248"/>
      <c r="FQD112" s="253"/>
      <c r="FQE112" s="228"/>
      <c r="FQF112" s="229"/>
      <c r="FQG112" s="99"/>
      <c r="FQH112" s="254"/>
      <c r="FQI112" s="235"/>
      <c r="FQJ112" s="231"/>
      <c r="FQK112" s="235"/>
      <c r="FQL112" s="6"/>
      <c r="FQM112" s="6"/>
      <c r="FQN112" s="6"/>
      <c r="FQO112" s="246"/>
      <c r="FQP112" s="251"/>
      <c r="FQQ112" s="257"/>
      <c r="FQR112" s="235"/>
      <c r="FQS112" s="235"/>
      <c r="FQT112" s="235"/>
      <c r="FQU112" s="99"/>
      <c r="FQV112" s="235"/>
      <c r="FQW112" s="235"/>
      <c r="FQX112" s="235"/>
      <c r="FQY112" s="226"/>
      <c r="FQZ112" s="248"/>
      <c r="FRA112" s="253"/>
      <c r="FRB112" s="228"/>
      <c r="FRC112" s="229"/>
      <c r="FRD112" s="99"/>
      <c r="FRE112" s="254"/>
      <c r="FRF112" s="235"/>
      <c r="FRG112" s="231"/>
      <c r="FRH112" s="235"/>
      <c r="FRI112" s="6"/>
      <c r="FRJ112" s="6"/>
      <c r="FRK112" s="6"/>
      <c r="FRL112" s="246"/>
      <c r="FRM112" s="251"/>
      <c r="FRN112" s="257"/>
      <c r="FRO112" s="235"/>
      <c r="FRP112" s="235"/>
      <c r="FRQ112" s="235"/>
      <c r="FRR112" s="99"/>
      <c r="FRS112" s="235"/>
      <c r="FRT112" s="235"/>
      <c r="FRU112" s="235"/>
      <c r="FRV112" s="226"/>
      <c r="FRW112" s="248"/>
      <c r="FRX112" s="253"/>
      <c r="FRY112" s="228"/>
      <c r="FRZ112" s="229"/>
      <c r="FSA112" s="99"/>
      <c r="FSB112" s="254"/>
      <c r="FSC112" s="235"/>
      <c r="FSD112" s="231"/>
      <c r="FSE112" s="235"/>
      <c r="FSF112" s="6"/>
      <c r="FSG112" s="6"/>
      <c r="FSH112" s="6"/>
      <c r="FSI112" s="246"/>
      <c r="FSJ112" s="251"/>
      <c r="FSK112" s="257"/>
      <c r="FSL112" s="235"/>
      <c r="FSM112" s="235"/>
      <c r="FSN112" s="235"/>
      <c r="FSO112" s="99"/>
      <c r="FSP112" s="235"/>
      <c r="FSQ112" s="235"/>
      <c r="FSR112" s="235"/>
      <c r="FSS112" s="226"/>
      <c r="FST112" s="248"/>
      <c r="FSU112" s="253"/>
      <c r="FSV112" s="228"/>
      <c r="FSW112" s="229"/>
      <c r="FSX112" s="99"/>
      <c r="FSY112" s="254"/>
      <c r="FSZ112" s="235"/>
      <c r="FTA112" s="231"/>
      <c r="FTB112" s="235"/>
      <c r="FTC112" s="6"/>
      <c r="FTD112" s="6"/>
      <c r="FTE112" s="6"/>
      <c r="FTF112" s="246"/>
      <c r="FTG112" s="251"/>
      <c r="FTH112" s="257"/>
      <c r="FTI112" s="235"/>
      <c r="FTJ112" s="235"/>
      <c r="FTK112" s="235"/>
      <c r="FTL112" s="99"/>
      <c r="FTM112" s="235"/>
      <c r="FTN112" s="235"/>
      <c r="FTO112" s="235"/>
      <c r="FTP112" s="226"/>
      <c r="FTQ112" s="248"/>
      <c r="FTR112" s="253"/>
      <c r="FTS112" s="228"/>
      <c r="FTT112" s="229"/>
      <c r="FTU112" s="99"/>
      <c r="FTV112" s="254"/>
      <c r="FTW112" s="235"/>
      <c r="FTX112" s="231"/>
      <c r="FTY112" s="235"/>
      <c r="FTZ112" s="6"/>
      <c r="FUA112" s="6"/>
      <c r="FUB112" s="6"/>
      <c r="FUC112" s="246"/>
      <c r="FUD112" s="251"/>
      <c r="FUE112" s="257"/>
      <c r="FUF112" s="235"/>
      <c r="FUG112" s="235"/>
      <c r="FUH112" s="235"/>
      <c r="FUI112" s="99"/>
      <c r="FUJ112" s="235"/>
      <c r="FUK112" s="235"/>
      <c r="FUL112" s="235"/>
      <c r="FUM112" s="226"/>
      <c r="FUN112" s="248"/>
      <c r="FUO112" s="253"/>
      <c r="FUP112" s="228"/>
      <c r="FUQ112" s="229"/>
      <c r="FUR112" s="99"/>
      <c r="FUS112" s="254"/>
      <c r="FUT112" s="235"/>
      <c r="FUU112" s="231"/>
      <c r="FUV112" s="235"/>
      <c r="FUW112" s="6"/>
      <c r="FUX112" s="6"/>
      <c r="FUY112" s="6"/>
      <c r="FUZ112" s="246"/>
      <c r="FVA112" s="251"/>
      <c r="FVB112" s="257"/>
      <c r="FVC112" s="235"/>
      <c r="FVD112" s="235"/>
      <c r="FVE112" s="235"/>
      <c r="FVF112" s="99"/>
      <c r="FVG112" s="235"/>
      <c r="FVH112" s="235"/>
      <c r="FVI112" s="235"/>
      <c r="FVJ112" s="226"/>
      <c r="FVK112" s="248"/>
      <c r="FVL112" s="253"/>
      <c r="FVM112" s="228"/>
      <c r="FVN112" s="229"/>
      <c r="FVO112" s="99"/>
      <c r="FVP112" s="254"/>
      <c r="FVQ112" s="235"/>
      <c r="FVR112" s="231"/>
      <c r="FVS112" s="235"/>
      <c r="FVT112" s="6"/>
      <c r="FVU112" s="6"/>
      <c r="FVV112" s="6"/>
      <c r="FVW112" s="246"/>
      <c r="FVX112" s="251"/>
      <c r="FVY112" s="257"/>
      <c r="FVZ112" s="235"/>
      <c r="FWA112" s="235"/>
      <c r="FWB112" s="235"/>
      <c r="FWC112" s="99"/>
      <c r="FWD112" s="235"/>
      <c r="FWE112" s="235"/>
      <c r="FWF112" s="235"/>
      <c r="FWG112" s="226"/>
      <c r="FWH112" s="248"/>
      <c r="FWI112" s="253"/>
      <c r="FWJ112" s="228"/>
      <c r="FWK112" s="229"/>
      <c r="FWL112" s="99"/>
      <c r="FWM112" s="254"/>
      <c r="FWN112" s="235"/>
      <c r="FWO112" s="231"/>
      <c r="FWP112" s="235"/>
      <c r="FWQ112" s="6"/>
      <c r="FWR112" s="6"/>
      <c r="FWS112" s="6"/>
      <c r="FWT112" s="246"/>
      <c r="FWU112" s="251"/>
      <c r="FWV112" s="257"/>
      <c r="FWW112" s="235"/>
      <c r="FWX112" s="235"/>
      <c r="FWY112" s="235"/>
      <c r="FWZ112" s="99"/>
      <c r="FXA112" s="235"/>
      <c r="FXB112" s="235"/>
      <c r="FXC112" s="235"/>
      <c r="FXD112" s="226"/>
      <c r="FXE112" s="248"/>
      <c r="FXF112" s="253"/>
      <c r="FXG112" s="228"/>
      <c r="FXH112" s="229"/>
      <c r="FXI112" s="99"/>
      <c r="FXJ112" s="254"/>
      <c r="FXK112" s="235"/>
      <c r="FXL112" s="231"/>
      <c r="FXM112" s="235"/>
      <c r="FXN112" s="6"/>
      <c r="FXO112" s="6"/>
      <c r="FXP112" s="6"/>
      <c r="FXQ112" s="246"/>
      <c r="FXR112" s="251"/>
      <c r="FXS112" s="257"/>
      <c r="FXT112" s="235"/>
      <c r="FXU112" s="235"/>
      <c r="FXV112" s="235"/>
      <c r="FXW112" s="99"/>
      <c r="FXX112" s="235"/>
      <c r="FXY112" s="235"/>
      <c r="FXZ112" s="235"/>
      <c r="FYA112" s="226"/>
      <c r="FYB112" s="248"/>
      <c r="FYC112" s="253"/>
      <c r="FYD112" s="228"/>
      <c r="FYE112" s="229"/>
      <c r="FYF112" s="99"/>
      <c r="FYG112" s="254"/>
      <c r="FYH112" s="235"/>
      <c r="FYI112" s="231"/>
      <c r="FYJ112" s="235"/>
      <c r="FYK112" s="6"/>
      <c r="FYL112" s="6"/>
      <c r="FYM112" s="6"/>
      <c r="FYN112" s="246"/>
      <c r="FYO112" s="251"/>
      <c r="FYP112" s="257"/>
      <c r="FYQ112" s="235"/>
      <c r="FYR112" s="235"/>
      <c r="FYS112" s="235"/>
      <c r="FYT112" s="99"/>
      <c r="FYU112" s="235"/>
      <c r="FYV112" s="235"/>
      <c r="FYW112" s="235"/>
      <c r="FYX112" s="226"/>
      <c r="FYY112" s="248"/>
      <c r="FYZ112" s="253"/>
      <c r="FZA112" s="228"/>
      <c r="FZB112" s="229"/>
      <c r="FZC112" s="99"/>
      <c r="FZD112" s="254"/>
      <c r="FZE112" s="235"/>
      <c r="FZF112" s="231"/>
      <c r="FZG112" s="235"/>
      <c r="FZH112" s="6"/>
      <c r="FZI112" s="6"/>
      <c r="FZJ112" s="6"/>
      <c r="FZK112" s="246"/>
      <c r="FZL112" s="251"/>
      <c r="FZM112" s="257"/>
      <c r="FZN112" s="235"/>
      <c r="FZO112" s="235"/>
      <c r="FZP112" s="235"/>
      <c r="FZQ112" s="99"/>
      <c r="FZR112" s="235"/>
      <c r="FZS112" s="235"/>
      <c r="FZT112" s="235"/>
      <c r="FZU112" s="226"/>
      <c r="FZV112" s="248"/>
      <c r="FZW112" s="253"/>
      <c r="FZX112" s="228"/>
      <c r="FZY112" s="229"/>
      <c r="FZZ112" s="99"/>
      <c r="GAA112" s="254"/>
      <c r="GAB112" s="235"/>
      <c r="GAC112" s="231"/>
      <c r="GAD112" s="235"/>
      <c r="GAE112" s="6"/>
      <c r="GAF112" s="6"/>
      <c r="GAG112" s="6"/>
      <c r="GAH112" s="246"/>
      <c r="GAI112" s="251"/>
      <c r="GAJ112" s="257"/>
      <c r="GAK112" s="235"/>
      <c r="GAL112" s="235"/>
      <c r="GAM112" s="235"/>
      <c r="GAN112" s="99"/>
      <c r="GAO112" s="235"/>
      <c r="GAP112" s="235"/>
      <c r="GAQ112" s="235"/>
      <c r="GAR112" s="226"/>
      <c r="GAS112" s="248"/>
      <c r="GAT112" s="253"/>
      <c r="GAU112" s="228"/>
      <c r="GAV112" s="229"/>
      <c r="GAW112" s="99"/>
      <c r="GAX112" s="254"/>
      <c r="GAY112" s="235"/>
      <c r="GAZ112" s="231"/>
      <c r="GBA112" s="235"/>
      <c r="GBB112" s="6"/>
      <c r="GBC112" s="6"/>
      <c r="GBD112" s="6"/>
      <c r="GBE112" s="246"/>
      <c r="GBF112" s="251"/>
      <c r="GBG112" s="257"/>
      <c r="GBH112" s="235"/>
      <c r="GBI112" s="235"/>
      <c r="GBJ112" s="235"/>
      <c r="GBK112" s="99"/>
      <c r="GBL112" s="235"/>
      <c r="GBM112" s="235"/>
      <c r="GBN112" s="235"/>
      <c r="GBO112" s="226"/>
      <c r="GBP112" s="248"/>
      <c r="GBQ112" s="253"/>
      <c r="GBR112" s="228"/>
      <c r="GBS112" s="229"/>
      <c r="GBT112" s="99"/>
      <c r="GBU112" s="254"/>
      <c r="GBV112" s="235"/>
      <c r="GBW112" s="231"/>
      <c r="GBX112" s="235"/>
      <c r="GBY112" s="6"/>
      <c r="GBZ112" s="6"/>
      <c r="GCA112" s="6"/>
      <c r="GCB112" s="246"/>
      <c r="GCC112" s="251"/>
      <c r="GCD112" s="257"/>
      <c r="GCE112" s="235"/>
      <c r="GCF112" s="235"/>
      <c r="GCG112" s="235"/>
      <c r="GCH112" s="99"/>
      <c r="GCI112" s="235"/>
      <c r="GCJ112" s="235"/>
      <c r="GCK112" s="235"/>
      <c r="GCL112" s="226"/>
      <c r="GCM112" s="248"/>
      <c r="GCN112" s="253"/>
      <c r="GCO112" s="228"/>
      <c r="GCP112" s="229"/>
      <c r="GCQ112" s="99"/>
      <c r="GCR112" s="254"/>
      <c r="GCS112" s="235"/>
      <c r="GCT112" s="231"/>
      <c r="GCU112" s="235"/>
      <c r="GCV112" s="6"/>
      <c r="GCW112" s="6"/>
      <c r="GCX112" s="6"/>
      <c r="GCY112" s="246"/>
      <c r="GCZ112" s="251"/>
      <c r="GDA112" s="257"/>
      <c r="GDB112" s="235"/>
      <c r="GDC112" s="235"/>
      <c r="GDD112" s="235"/>
      <c r="GDE112" s="99"/>
      <c r="GDF112" s="235"/>
      <c r="GDG112" s="235"/>
      <c r="GDH112" s="235"/>
      <c r="GDI112" s="226"/>
      <c r="GDJ112" s="248"/>
      <c r="GDK112" s="253"/>
      <c r="GDL112" s="228"/>
      <c r="GDM112" s="229"/>
      <c r="GDN112" s="99"/>
      <c r="GDO112" s="254"/>
      <c r="GDP112" s="235"/>
      <c r="GDQ112" s="231"/>
      <c r="GDR112" s="235"/>
      <c r="GDS112" s="6"/>
      <c r="GDT112" s="6"/>
      <c r="GDU112" s="6"/>
      <c r="GDV112" s="246"/>
      <c r="GDW112" s="251"/>
      <c r="GDX112" s="257"/>
      <c r="GDY112" s="235"/>
      <c r="GDZ112" s="235"/>
      <c r="GEA112" s="235"/>
      <c r="GEB112" s="99"/>
      <c r="GEC112" s="235"/>
      <c r="GED112" s="235"/>
      <c r="GEE112" s="235"/>
      <c r="GEF112" s="226"/>
      <c r="GEG112" s="248"/>
      <c r="GEH112" s="253"/>
      <c r="GEI112" s="228"/>
      <c r="GEJ112" s="229"/>
      <c r="GEK112" s="99"/>
      <c r="GEL112" s="254"/>
      <c r="GEM112" s="235"/>
      <c r="GEN112" s="231"/>
      <c r="GEO112" s="235"/>
      <c r="GEP112" s="6"/>
      <c r="GEQ112" s="6"/>
      <c r="GER112" s="6"/>
      <c r="GES112" s="246"/>
      <c r="GET112" s="251"/>
      <c r="GEU112" s="257"/>
      <c r="GEV112" s="235"/>
      <c r="GEW112" s="235"/>
      <c r="GEX112" s="235"/>
      <c r="GEY112" s="99"/>
      <c r="GEZ112" s="235"/>
      <c r="GFA112" s="235"/>
      <c r="GFB112" s="235"/>
      <c r="GFC112" s="226"/>
      <c r="GFD112" s="248"/>
      <c r="GFE112" s="253"/>
      <c r="GFF112" s="228"/>
      <c r="GFG112" s="229"/>
      <c r="GFH112" s="99"/>
      <c r="GFI112" s="254"/>
      <c r="GFJ112" s="235"/>
      <c r="GFK112" s="231"/>
      <c r="GFL112" s="235"/>
      <c r="GFM112" s="6"/>
      <c r="GFN112" s="6"/>
      <c r="GFO112" s="6"/>
      <c r="GFP112" s="246"/>
      <c r="GFQ112" s="251"/>
      <c r="GFR112" s="257"/>
      <c r="GFS112" s="235"/>
      <c r="GFT112" s="235"/>
      <c r="GFU112" s="235"/>
      <c r="GFV112" s="99"/>
      <c r="GFW112" s="235"/>
      <c r="GFX112" s="235"/>
      <c r="GFY112" s="235"/>
      <c r="GFZ112" s="226"/>
      <c r="GGA112" s="248"/>
      <c r="GGB112" s="253"/>
      <c r="GGC112" s="228"/>
      <c r="GGD112" s="229"/>
      <c r="GGE112" s="99"/>
      <c r="GGF112" s="254"/>
      <c r="GGG112" s="235"/>
      <c r="GGH112" s="231"/>
      <c r="GGI112" s="235"/>
      <c r="GGJ112" s="6"/>
      <c r="GGK112" s="6"/>
      <c r="GGL112" s="6"/>
      <c r="GGM112" s="246"/>
      <c r="GGN112" s="251"/>
      <c r="GGO112" s="257"/>
      <c r="GGP112" s="235"/>
      <c r="GGQ112" s="235"/>
      <c r="GGR112" s="235"/>
      <c r="GGS112" s="99"/>
      <c r="GGT112" s="235"/>
      <c r="GGU112" s="235"/>
      <c r="GGV112" s="235"/>
      <c r="GGW112" s="226"/>
      <c r="GGX112" s="248"/>
      <c r="GGY112" s="253"/>
      <c r="GGZ112" s="228"/>
      <c r="GHA112" s="229"/>
      <c r="GHB112" s="99"/>
      <c r="GHC112" s="254"/>
      <c r="GHD112" s="235"/>
      <c r="GHE112" s="231"/>
      <c r="GHF112" s="235"/>
      <c r="GHG112" s="6"/>
      <c r="GHH112" s="6"/>
      <c r="GHI112" s="6"/>
      <c r="GHJ112" s="246"/>
      <c r="GHK112" s="251"/>
      <c r="GHL112" s="257"/>
      <c r="GHM112" s="235"/>
      <c r="GHN112" s="235"/>
      <c r="GHO112" s="235"/>
      <c r="GHP112" s="99"/>
      <c r="GHQ112" s="235"/>
      <c r="GHR112" s="235"/>
      <c r="GHS112" s="235"/>
      <c r="GHT112" s="226"/>
      <c r="GHU112" s="248"/>
      <c r="GHV112" s="253"/>
      <c r="GHW112" s="228"/>
      <c r="GHX112" s="229"/>
      <c r="GHY112" s="99"/>
      <c r="GHZ112" s="254"/>
      <c r="GIA112" s="235"/>
      <c r="GIB112" s="231"/>
      <c r="GIC112" s="235"/>
      <c r="GID112" s="6"/>
      <c r="GIE112" s="6"/>
      <c r="GIF112" s="6"/>
      <c r="GIG112" s="246"/>
      <c r="GIH112" s="251"/>
      <c r="GII112" s="257"/>
      <c r="GIJ112" s="235"/>
      <c r="GIK112" s="235"/>
      <c r="GIL112" s="235"/>
      <c r="GIM112" s="99"/>
      <c r="GIN112" s="235"/>
      <c r="GIO112" s="235"/>
      <c r="GIP112" s="235"/>
      <c r="GIQ112" s="226"/>
      <c r="GIR112" s="248"/>
      <c r="GIS112" s="253"/>
      <c r="GIT112" s="228"/>
      <c r="GIU112" s="229"/>
      <c r="GIV112" s="99"/>
      <c r="GIW112" s="254"/>
      <c r="GIX112" s="235"/>
      <c r="GIY112" s="231"/>
      <c r="GIZ112" s="235"/>
      <c r="GJA112" s="6"/>
      <c r="GJB112" s="6"/>
      <c r="GJC112" s="6"/>
      <c r="GJD112" s="246"/>
      <c r="GJE112" s="251"/>
      <c r="GJF112" s="257"/>
      <c r="GJG112" s="235"/>
      <c r="GJH112" s="235"/>
      <c r="GJI112" s="235"/>
      <c r="GJJ112" s="99"/>
      <c r="GJK112" s="235"/>
      <c r="GJL112" s="235"/>
      <c r="GJM112" s="235"/>
      <c r="GJN112" s="226"/>
      <c r="GJO112" s="248"/>
      <c r="GJP112" s="253"/>
      <c r="GJQ112" s="228"/>
      <c r="GJR112" s="229"/>
      <c r="GJS112" s="99"/>
      <c r="GJT112" s="254"/>
      <c r="GJU112" s="235"/>
      <c r="GJV112" s="231"/>
      <c r="GJW112" s="235"/>
      <c r="GJX112" s="6"/>
      <c r="GJY112" s="6"/>
      <c r="GJZ112" s="6"/>
      <c r="GKA112" s="246"/>
      <c r="GKB112" s="251"/>
      <c r="GKC112" s="257"/>
      <c r="GKD112" s="235"/>
      <c r="GKE112" s="235"/>
      <c r="GKF112" s="235"/>
      <c r="GKG112" s="99"/>
      <c r="GKH112" s="235"/>
      <c r="GKI112" s="235"/>
      <c r="GKJ112" s="235"/>
      <c r="GKK112" s="226"/>
      <c r="GKL112" s="248"/>
      <c r="GKM112" s="253"/>
      <c r="GKN112" s="228"/>
      <c r="GKO112" s="229"/>
      <c r="GKP112" s="99"/>
      <c r="GKQ112" s="254"/>
      <c r="GKR112" s="235"/>
      <c r="GKS112" s="231"/>
      <c r="GKT112" s="235"/>
      <c r="GKU112" s="6"/>
      <c r="GKV112" s="6"/>
      <c r="GKW112" s="6"/>
      <c r="GKX112" s="246"/>
      <c r="GKY112" s="251"/>
      <c r="GKZ112" s="257"/>
      <c r="GLA112" s="235"/>
      <c r="GLB112" s="235"/>
      <c r="GLC112" s="235"/>
      <c r="GLD112" s="99"/>
      <c r="GLE112" s="235"/>
      <c r="GLF112" s="235"/>
      <c r="GLG112" s="235"/>
      <c r="GLH112" s="226"/>
      <c r="GLI112" s="248"/>
      <c r="GLJ112" s="253"/>
      <c r="GLK112" s="228"/>
      <c r="GLL112" s="229"/>
      <c r="GLM112" s="99"/>
      <c r="GLN112" s="254"/>
      <c r="GLO112" s="235"/>
      <c r="GLP112" s="231"/>
      <c r="GLQ112" s="235"/>
      <c r="GLR112" s="6"/>
      <c r="GLS112" s="6"/>
      <c r="GLT112" s="6"/>
      <c r="GLU112" s="246"/>
      <c r="GLV112" s="251"/>
      <c r="GLW112" s="257"/>
      <c r="GLX112" s="235"/>
      <c r="GLY112" s="235"/>
      <c r="GLZ112" s="235"/>
      <c r="GMA112" s="99"/>
      <c r="GMB112" s="235"/>
      <c r="GMC112" s="235"/>
      <c r="GMD112" s="235"/>
      <c r="GME112" s="226"/>
      <c r="GMF112" s="248"/>
      <c r="GMG112" s="253"/>
      <c r="GMH112" s="228"/>
      <c r="GMI112" s="229"/>
      <c r="GMJ112" s="99"/>
      <c r="GMK112" s="254"/>
      <c r="GML112" s="235"/>
      <c r="GMM112" s="231"/>
      <c r="GMN112" s="235"/>
      <c r="GMO112" s="6"/>
      <c r="GMP112" s="6"/>
      <c r="GMQ112" s="6"/>
      <c r="GMR112" s="246"/>
      <c r="GMS112" s="251"/>
      <c r="GMT112" s="257"/>
      <c r="GMU112" s="235"/>
      <c r="GMV112" s="235"/>
      <c r="GMW112" s="235"/>
      <c r="GMX112" s="99"/>
      <c r="GMY112" s="235"/>
      <c r="GMZ112" s="235"/>
      <c r="GNA112" s="235"/>
      <c r="GNB112" s="226"/>
      <c r="GNC112" s="248"/>
      <c r="GND112" s="253"/>
      <c r="GNE112" s="228"/>
      <c r="GNF112" s="229"/>
      <c r="GNG112" s="99"/>
      <c r="GNH112" s="254"/>
      <c r="GNI112" s="235"/>
      <c r="GNJ112" s="231"/>
      <c r="GNK112" s="235"/>
      <c r="GNL112" s="6"/>
      <c r="GNM112" s="6"/>
      <c r="GNN112" s="6"/>
      <c r="GNO112" s="246"/>
      <c r="GNP112" s="251"/>
      <c r="GNQ112" s="257"/>
      <c r="GNR112" s="235"/>
      <c r="GNS112" s="235"/>
      <c r="GNT112" s="235"/>
      <c r="GNU112" s="99"/>
      <c r="GNV112" s="235"/>
      <c r="GNW112" s="235"/>
      <c r="GNX112" s="235"/>
      <c r="GNY112" s="226"/>
      <c r="GNZ112" s="248"/>
      <c r="GOA112" s="253"/>
      <c r="GOB112" s="228"/>
      <c r="GOC112" s="229"/>
      <c r="GOD112" s="99"/>
      <c r="GOE112" s="254"/>
      <c r="GOF112" s="235"/>
      <c r="GOG112" s="231"/>
      <c r="GOH112" s="235"/>
      <c r="GOI112" s="6"/>
      <c r="GOJ112" s="6"/>
      <c r="GOK112" s="6"/>
      <c r="GOL112" s="246"/>
      <c r="GOM112" s="251"/>
      <c r="GON112" s="257"/>
      <c r="GOO112" s="235"/>
      <c r="GOP112" s="235"/>
      <c r="GOQ112" s="235"/>
      <c r="GOR112" s="99"/>
      <c r="GOS112" s="235"/>
      <c r="GOT112" s="235"/>
      <c r="GOU112" s="235"/>
      <c r="GOV112" s="226"/>
      <c r="GOW112" s="248"/>
      <c r="GOX112" s="253"/>
      <c r="GOY112" s="228"/>
      <c r="GOZ112" s="229"/>
      <c r="GPA112" s="99"/>
      <c r="GPB112" s="254"/>
      <c r="GPC112" s="235"/>
      <c r="GPD112" s="231"/>
      <c r="GPE112" s="235"/>
      <c r="GPF112" s="6"/>
      <c r="GPG112" s="6"/>
      <c r="GPH112" s="6"/>
      <c r="GPI112" s="246"/>
      <c r="GPJ112" s="251"/>
      <c r="GPK112" s="257"/>
      <c r="GPL112" s="235"/>
      <c r="GPM112" s="235"/>
      <c r="GPN112" s="235"/>
      <c r="GPO112" s="99"/>
      <c r="GPP112" s="235"/>
      <c r="GPQ112" s="235"/>
      <c r="GPR112" s="235"/>
      <c r="GPS112" s="226"/>
      <c r="GPT112" s="248"/>
      <c r="GPU112" s="253"/>
      <c r="GPV112" s="228"/>
      <c r="GPW112" s="229"/>
      <c r="GPX112" s="99"/>
      <c r="GPY112" s="254"/>
      <c r="GPZ112" s="235"/>
      <c r="GQA112" s="231"/>
      <c r="GQB112" s="235"/>
      <c r="GQC112" s="6"/>
      <c r="GQD112" s="6"/>
      <c r="GQE112" s="6"/>
      <c r="GQF112" s="246"/>
      <c r="GQG112" s="251"/>
      <c r="GQH112" s="257"/>
      <c r="GQI112" s="235"/>
      <c r="GQJ112" s="235"/>
      <c r="GQK112" s="235"/>
      <c r="GQL112" s="99"/>
      <c r="GQM112" s="235"/>
      <c r="GQN112" s="235"/>
      <c r="GQO112" s="235"/>
      <c r="GQP112" s="226"/>
      <c r="GQQ112" s="248"/>
      <c r="GQR112" s="253"/>
      <c r="GQS112" s="228"/>
      <c r="GQT112" s="229"/>
      <c r="GQU112" s="99"/>
      <c r="GQV112" s="254"/>
      <c r="GQW112" s="235"/>
      <c r="GQX112" s="231"/>
      <c r="GQY112" s="235"/>
      <c r="GQZ112" s="6"/>
      <c r="GRA112" s="6"/>
      <c r="GRB112" s="6"/>
      <c r="GRC112" s="246"/>
      <c r="GRD112" s="251"/>
      <c r="GRE112" s="257"/>
      <c r="GRF112" s="235"/>
      <c r="GRG112" s="235"/>
      <c r="GRH112" s="235"/>
      <c r="GRI112" s="99"/>
      <c r="GRJ112" s="235"/>
      <c r="GRK112" s="235"/>
      <c r="GRL112" s="235"/>
      <c r="GRM112" s="226"/>
      <c r="GRN112" s="248"/>
      <c r="GRO112" s="253"/>
      <c r="GRP112" s="228"/>
      <c r="GRQ112" s="229"/>
      <c r="GRR112" s="99"/>
      <c r="GRS112" s="254"/>
      <c r="GRT112" s="235"/>
      <c r="GRU112" s="231"/>
      <c r="GRV112" s="235"/>
      <c r="GRW112" s="6"/>
      <c r="GRX112" s="6"/>
      <c r="GRY112" s="6"/>
      <c r="GRZ112" s="246"/>
      <c r="GSA112" s="251"/>
      <c r="GSB112" s="257"/>
      <c r="GSC112" s="235"/>
      <c r="GSD112" s="235"/>
      <c r="GSE112" s="235"/>
      <c r="GSF112" s="99"/>
      <c r="GSG112" s="235"/>
      <c r="GSH112" s="235"/>
      <c r="GSI112" s="235"/>
      <c r="GSJ112" s="226"/>
      <c r="GSK112" s="248"/>
      <c r="GSL112" s="253"/>
      <c r="GSM112" s="228"/>
      <c r="GSN112" s="229"/>
      <c r="GSO112" s="99"/>
      <c r="GSP112" s="254"/>
      <c r="GSQ112" s="235"/>
      <c r="GSR112" s="231"/>
      <c r="GSS112" s="235"/>
      <c r="GST112" s="6"/>
      <c r="GSU112" s="6"/>
      <c r="GSV112" s="6"/>
      <c r="GSW112" s="246"/>
      <c r="GSX112" s="251"/>
      <c r="GSY112" s="257"/>
      <c r="GSZ112" s="235"/>
      <c r="GTA112" s="235"/>
      <c r="GTB112" s="235"/>
      <c r="GTC112" s="99"/>
      <c r="GTD112" s="235"/>
      <c r="GTE112" s="235"/>
      <c r="GTF112" s="235"/>
      <c r="GTG112" s="226"/>
      <c r="GTH112" s="248"/>
      <c r="GTI112" s="253"/>
      <c r="GTJ112" s="228"/>
      <c r="GTK112" s="229"/>
      <c r="GTL112" s="99"/>
      <c r="GTM112" s="254"/>
      <c r="GTN112" s="235"/>
      <c r="GTO112" s="231"/>
      <c r="GTP112" s="235"/>
      <c r="GTQ112" s="6"/>
      <c r="GTR112" s="6"/>
      <c r="GTS112" s="6"/>
      <c r="GTT112" s="246"/>
      <c r="GTU112" s="251"/>
      <c r="GTV112" s="257"/>
      <c r="GTW112" s="235"/>
      <c r="GTX112" s="235"/>
      <c r="GTY112" s="235"/>
      <c r="GTZ112" s="99"/>
      <c r="GUA112" s="235"/>
      <c r="GUB112" s="235"/>
      <c r="GUC112" s="235"/>
      <c r="GUD112" s="226"/>
      <c r="GUE112" s="248"/>
      <c r="GUF112" s="253"/>
      <c r="GUG112" s="228"/>
      <c r="GUH112" s="229"/>
      <c r="GUI112" s="99"/>
      <c r="GUJ112" s="254"/>
      <c r="GUK112" s="235"/>
      <c r="GUL112" s="231"/>
      <c r="GUM112" s="235"/>
      <c r="GUN112" s="6"/>
      <c r="GUO112" s="6"/>
      <c r="GUP112" s="6"/>
      <c r="GUQ112" s="246"/>
      <c r="GUR112" s="251"/>
      <c r="GUS112" s="257"/>
      <c r="GUT112" s="235"/>
      <c r="GUU112" s="235"/>
      <c r="GUV112" s="235"/>
      <c r="GUW112" s="99"/>
      <c r="GUX112" s="235"/>
      <c r="GUY112" s="235"/>
      <c r="GUZ112" s="235"/>
      <c r="GVA112" s="226"/>
      <c r="GVB112" s="248"/>
      <c r="GVC112" s="253"/>
      <c r="GVD112" s="228"/>
      <c r="GVE112" s="229"/>
      <c r="GVF112" s="99"/>
      <c r="GVG112" s="254"/>
      <c r="GVH112" s="235"/>
      <c r="GVI112" s="231"/>
      <c r="GVJ112" s="235"/>
      <c r="GVK112" s="6"/>
      <c r="GVL112" s="6"/>
      <c r="GVM112" s="6"/>
      <c r="GVN112" s="246"/>
      <c r="GVO112" s="251"/>
      <c r="GVP112" s="257"/>
      <c r="GVQ112" s="235"/>
      <c r="GVR112" s="235"/>
      <c r="GVS112" s="235"/>
      <c r="GVT112" s="99"/>
      <c r="GVU112" s="235"/>
      <c r="GVV112" s="235"/>
      <c r="GVW112" s="235"/>
      <c r="GVX112" s="226"/>
      <c r="GVY112" s="248"/>
      <c r="GVZ112" s="253"/>
      <c r="GWA112" s="228"/>
      <c r="GWB112" s="229"/>
      <c r="GWC112" s="99"/>
      <c r="GWD112" s="254"/>
      <c r="GWE112" s="235"/>
      <c r="GWF112" s="231"/>
      <c r="GWG112" s="235"/>
      <c r="GWH112" s="6"/>
      <c r="GWI112" s="6"/>
      <c r="GWJ112" s="6"/>
      <c r="GWK112" s="246"/>
      <c r="GWL112" s="251"/>
      <c r="GWM112" s="257"/>
      <c r="GWN112" s="235"/>
      <c r="GWO112" s="235"/>
      <c r="GWP112" s="235"/>
      <c r="GWQ112" s="99"/>
      <c r="GWR112" s="235"/>
      <c r="GWS112" s="235"/>
      <c r="GWT112" s="235"/>
      <c r="GWU112" s="226"/>
      <c r="GWV112" s="248"/>
      <c r="GWW112" s="253"/>
      <c r="GWX112" s="228"/>
      <c r="GWY112" s="229"/>
      <c r="GWZ112" s="99"/>
      <c r="GXA112" s="254"/>
      <c r="GXB112" s="235"/>
      <c r="GXC112" s="231"/>
      <c r="GXD112" s="235"/>
      <c r="GXE112" s="6"/>
      <c r="GXF112" s="6"/>
      <c r="GXG112" s="6"/>
      <c r="GXH112" s="246"/>
      <c r="GXI112" s="251"/>
      <c r="GXJ112" s="257"/>
      <c r="GXK112" s="235"/>
      <c r="GXL112" s="235"/>
      <c r="GXM112" s="235"/>
      <c r="GXN112" s="99"/>
      <c r="GXO112" s="235"/>
      <c r="GXP112" s="235"/>
      <c r="GXQ112" s="235"/>
      <c r="GXR112" s="226"/>
      <c r="GXS112" s="248"/>
      <c r="GXT112" s="253"/>
      <c r="GXU112" s="228"/>
      <c r="GXV112" s="229"/>
      <c r="GXW112" s="99"/>
      <c r="GXX112" s="254"/>
      <c r="GXY112" s="235"/>
      <c r="GXZ112" s="231"/>
      <c r="GYA112" s="235"/>
      <c r="GYB112" s="6"/>
      <c r="GYC112" s="6"/>
      <c r="GYD112" s="6"/>
      <c r="GYE112" s="246"/>
      <c r="GYF112" s="251"/>
      <c r="GYG112" s="257"/>
      <c r="GYH112" s="235"/>
      <c r="GYI112" s="235"/>
      <c r="GYJ112" s="235"/>
      <c r="GYK112" s="99"/>
      <c r="GYL112" s="235"/>
      <c r="GYM112" s="235"/>
      <c r="GYN112" s="235"/>
      <c r="GYO112" s="226"/>
      <c r="GYP112" s="248"/>
      <c r="GYQ112" s="253"/>
      <c r="GYR112" s="228"/>
      <c r="GYS112" s="229"/>
      <c r="GYT112" s="99"/>
      <c r="GYU112" s="254"/>
      <c r="GYV112" s="235"/>
      <c r="GYW112" s="231"/>
      <c r="GYX112" s="235"/>
      <c r="GYY112" s="6"/>
      <c r="GYZ112" s="6"/>
      <c r="GZA112" s="6"/>
      <c r="GZB112" s="246"/>
      <c r="GZC112" s="251"/>
      <c r="GZD112" s="257"/>
      <c r="GZE112" s="235"/>
      <c r="GZF112" s="235"/>
      <c r="GZG112" s="235"/>
      <c r="GZH112" s="99"/>
      <c r="GZI112" s="235"/>
      <c r="GZJ112" s="235"/>
      <c r="GZK112" s="235"/>
      <c r="GZL112" s="226"/>
      <c r="GZM112" s="248"/>
      <c r="GZN112" s="253"/>
      <c r="GZO112" s="228"/>
      <c r="GZP112" s="229"/>
      <c r="GZQ112" s="99"/>
      <c r="GZR112" s="254"/>
      <c r="GZS112" s="235"/>
      <c r="GZT112" s="231"/>
      <c r="GZU112" s="235"/>
      <c r="GZV112" s="6"/>
      <c r="GZW112" s="6"/>
      <c r="GZX112" s="6"/>
      <c r="GZY112" s="246"/>
      <c r="GZZ112" s="251"/>
      <c r="HAA112" s="257"/>
      <c r="HAB112" s="235"/>
      <c r="HAC112" s="235"/>
      <c r="HAD112" s="235"/>
      <c r="HAE112" s="99"/>
      <c r="HAF112" s="235"/>
      <c r="HAG112" s="235"/>
      <c r="HAH112" s="235"/>
      <c r="HAI112" s="226"/>
      <c r="HAJ112" s="248"/>
      <c r="HAK112" s="253"/>
      <c r="HAL112" s="228"/>
      <c r="HAM112" s="229"/>
      <c r="HAN112" s="99"/>
      <c r="HAO112" s="254"/>
      <c r="HAP112" s="235"/>
      <c r="HAQ112" s="231"/>
      <c r="HAR112" s="235"/>
      <c r="HAS112" s="6"/>
      <c r="HAT112" s="6"/>
      <c r="HAU112" s="6"/>
      <c r="HAV112" s="246"/>
      <c r="HAW112" s="251"/>
      <c r="HAX112" s="257"/>
      <c r="HAY112" s="235"/>
      <c r="HAZ112" s="235"/>
      <c r="HBA112" s="235"/>
      <c r="HBB112" s="99"/>
      <c r="HBC112" s="235"/>
      <c r="HBD112" s="235"/>
      <c r="HBE112" s="235"/>
      <c r="HBF112" s="226"/>
      <c r="HBG112" s="248"/>
      <c r="HBH112" s="253"/>
      <c r="HBI112" s="228"/>
      <c r="HBJ112" s="229"/>
      <c r="HBK112" s="99"/>
      <c r="HBL112" s="254"/>
      <c r="HBM112" s="235"/>
      <c r="HBN112" s="231"/>
      <c r="HBO112" s="235"/>
      <c r="HBP112" s="6"/>
      <c r="HBQ112" s="6"/>
      <c r="HBR112" s="6"/>
      <c r="HBS112" s="246"/>
      <c r="HBT112" s="251"/>
      <c r="HBU112" s="257"/>
      <c r="HBV112" s="235"/>
      <c r="HBW112" s="235"/>
      <c r="HBX112" s="235"/>
      <c r="HBY112" s="99"/>
      <c r="HBZ112" s="235"/>
      <c r="HCA112" s="235"/>
      <c r="HCB112" s="235"/>
      <c r="HCC112" s="226"/>
      <c r="HCD112" s="248"/>
      <c r="HCE112" s="253"/>
      <c r="HCF112" s="228"/>
      <c r="HCG112" s="229"/>
      <c r="HCH112" s="99"/>
      <c r="HCI112" s="254"/>
      <c r="HCJ112" s="235"/>
      <c r="HCK112" s="231"/>
      <c r="HCL112" s="235"/>
      <c r="HCM112" s="6"/>
      <c r="HCN112" s="6"/>
      <c r="HCO112" s="6"/>
      <c r="HCP112" s="246"/>
      <c r="HCQ112" s="251"/>
      <c r="HCR112" s="257"/>
      <c r="HCS112" s="235"/>
      <c r="HCT112" s="235"/>
      <c r="HCU112" s="235"/>
      <c r="HCV112" s="99"/>
      <c r="HCW112" s="235"/>
      <c r="HCX112" s="235"/>
      <c r="HCY112" s="235"/>
      <c r="HCZ112" s="226"/>
      <c r="HDA112" s="248"/>
      <c r="HDB112" s="253"/>
      <c r="HDC112" s="228"/>
      <c r="HDD112" s="229"/>
      <c r="HDE112" s="99"/>
      <c r="HDF112" s="254"/>
      <c r="HDG112" s="235"/>
      <c r="HDH112" s="231"/>
      <c r="HDI112" s="235"/>
      <c r="HDJ112" s="6"/>
      <c r="HDK112" s="6"/>
      <c r="HDL112" s="6"/>
      <c r="HDM112" s="246"/>
      <c r="HDN112" s="251"/>
      <c r="HDO112" s="257"/>
      <c r="HDP112" s="235"/>
      <c r="HDQ112" s="235"/>
      <c r="HDR112" s="235"/>
      <c r="HDS112" s="99"/>
      <c r="HDT112" s="235"/>
      <c r="HDU112" s="235"/>
      <c r="HDV112" s="235"/>
      <c r="HDW112" s="226"/>
      <c r="HDX112" s="248"/>
      <c r="HDY112" s="253"/>
      <c r="HDZ112" s="228"/>
      <c r="HEA112" s="229"/>
      <c r="HEB112" s="99"/>
      <c r="HEC112" s="254"/>
      <c r="HED112" s="235"/>
      <c r="HEE112" s="231"/>
      <c r="HEF112" s="235"/>
      <c r="HEG112" s="6"/>
      <c r="HEH112" s="6"/>
      <c r="HEI112" s="6"/>
      <c r="HEJ112" s="246"/>
      <c r="HEK112" s="251"/>
      <c r="HEL112" s="257"/>
      <c r="HEM112" s="235"/>
      <c r="HEN112" s="235"/>
      <c r="HEO112" s="235"/>
      <c r="HEP112" s="99"/>
      <c r="HEQ112" s="235"/>
      <c r="HER112" s="235"/>
      <c r="HES112" s="235"/>
      <c r="HET112" s="226"/>
      <c r="HEU112" s="248"/>
      <c r="HEV112" s="253"/>
      <c r="HEW112" s="228"/>
      <c r="HEX112" s="229"/>
      <c r="HEY112" s="99"/>
      <c r="HEZ112" s="254"/>
      <c r="HFA112" s="235"/>
      <c r="HFB112" s="231"/>
      <c r="HFC112" s="235"/>
      <c r="HFD112" s="6"/>
      <c r="HFE112" s="6"/>
      <c r="HFF112" s="6"/>
      <c r="HFG112" s="246"/>
      <c r="HFH112" s="251"/>
      <c r="HFI112" s="257"/>
      <c r="HFJ112" s="235"/>
      <c r="HFK112" s="235"/>
      <c r="HFL112" s="235"/>
      <c r="HFM112" s="99"/>
      <c r="HFN112" s="235"/>
      <c r="HFO112" s="235"/>
      <c r="HFP112" s="235"/>
      <c r="HFQ112" s="226"/>
      <c r="HFR112" s="248"/>
      <c r="HFS112" s="253"/>
      <c r="HFT112" s="228"/>
      <c r="HFU112" s="229"/>
      <c r="HFV112" s="99"/>
      <c r="HFW112" s="254"/>
      <c r="HFX112" s="235"/>
      <c r="HFY112" s="231"/>
      <c r="HFZ112" s="235"/>
      <c r="HGA112" s="6"/>
      <c r="HGB112" s="6"/>
      <c r="HGC112" s="6"/>
      <c r="HGD112" s="246"/>
      <c r="HGE112" s="251"/>
      <c r="HGF112" s="257"/>
      <c r="HGG112" s="235"/>
      <c r="HGH112" s="235"/>
      <c r="HGI112" s="235"/>
      <c r="HGJ112" s="99"/>
      <c r="HGK112" s="235"/>
      <c r="HGL112" s="235"/>
      <c r="HGM112" s="235"/>
      <c r="HGN112" s="226"/>
      <c r="HGO112" s="248"/>
      <c r="HGP112" s="253"/>
      <c r="HGQ112" s="228"/>
      <c r="HGR112" s="229"/>
      <c r="HGS112" s="99"/>
      <c r="HGT112" s="254"/>
      <c r="HGU112" s="235"/>
      <c r="HGV112" s="231"/>
      <c r="HGW112" s="235"/>
      <c r="HGX112" s="6"/>
      <c r="HGY112" s="6"/>
      <c r="HGZ112" s="6"/>
      <c r="HHA112" s="246"/>
      <c r="HHB112" s="251"/>
      <c r="HHC112" s="257"/>
      <c r="HHD112" s="235"/>
      <c r="HHE112" s="235"/>
      <c r="HHF112" s="235"/>
      <c r="HHG112" s="99"/>
      <c r="HHH112" s="235"/>
      <c r="HHI112" s="235"/>
      <c r="HHJ112" s="235"/>
      <c r="HHK112" s="226"/>
      <c r="HHL112" s="248"/>
      <c r="HHM112" s="253"/>
      <c r="HHN112" s="228"/>
      <c r="HHO112" s="229"/>
      <c r="HHP112" s="99"/>
      <c r="HHQ112" s="254"/>
      <c r="HHR112" s="235"/>
      <c r="HHS112" s="231"/>
      <c r="HHT112" s="235"/>
      <c r="HHU112" s="6"/>
      <c r="HHV112" s="6"/>
      <c r="HHW112" s="6"/>
      <c r="HHX112" s="246"/>
      <c r="HHY112" s="251"/>
      <c r="HHZ112" s="257"/>
      <c r="HIA112" s="235"/>
      <c r="HIB112" s="235"/>
      <c r="HIC112" s="235"/>
      <c r="HID112" s="99"/>
      <c r="HIE112" s="235"/>
      <c r="HIF112" s="235"/>
      <c r="HIG112" s="235"/>
      <c r="HIH112" s="226"/>
      <c r="HII112" s="248"/>
      <c r="HIJ112" s="253"/>
      <c r="HIK112" s="228"/>
      <c r="HIL112" s="229"/>
      <c r="HIM112" s="99"/>
      <c r="HIN112" s="254"/>
      <c r="HIO112" s="235"/>
      <c r="HIP112" s="231"/>
      <c r="HIQ112" s="235"/>
      <c r="HIR112" s="6"/>
      <c r="HIS112" s="6"/>
      <c r="HIT112" s="6"/>
      <c r="HIU112" s="246"/>
      <c r="HIV112" s="251"/>
      <c r="HIW112" s="257"/>
      <c r="HIX112" s="235"/>
      <c r="HIY112" s="235"/>
      <c r="HIZ112" s="235"/>
      <c r="HJA112" s="99"/>
      <c r="HJB112" s="235"/>
      <c r="HJC112" s="235"/>
      <c r="HJD112" s="235"/>
      <c r="HJE112" s="226"/>
      <c r="HJF112" s="248"/>
      <c r="HJG112" s="253"/>
      <c r="HJH112" s="228"/>
      <c r="HJI112" s="229"/>
      <c r="HJJ112" s="99"/>
      <c r="HJK112" s="254"/>
      <c r="HJL112" s="235"/>
      <c r="HJM112" s="231"/>
      <c r="HJN112" s="235"/>
      <c r="HJO112" s="6"/>
      <c r="HJP112" s="6"/>
      <c r="HJQ112" s="6"/>
      <c r="HJR112" s="246"/>
      <c r="HJS112" s="251"/>
      <c r="HJT112" s="257"/>
      <c r="HJU112" s="235"/>
      <c r="HJV112" s="235"/>
      <c r="HJW112" s="235"/>
      <c r="HJX112" s="99"/>
      <c r="HJY112" s="235"/>
      <c r="HJZ112" s="235"/>
      <c r="HKA112" s="235"/>
      <c r="HKB112" s="226"/>
      <c r="HKC112" s="248"/>
      <c r="HKD112" s="253"/>
      <c r="HKE112" s="228"/>
      <c r="HKF112" s="229"/>
      <c r="HKG112" s="99"/>
      <c r="HKH112" s="254"/>
      <c r="HKI112" s="235"/>
      <c r="HKJ112" s="231"/>
      <c r="HKK112" s="235"/>
      <c r="HKL112" s="6"/>
      <c r="HKM112" s="6"/>
      <c r="HKN112" s="6"/>
      <c r="HKO112" s="246"/>
      <c r="HKP112" s="251"/>
      <c r="HKQ112" s="257"/>
      <c r="HKR112" s="235"/>
      <c r="HKS112" s="235"/>
      <c r="HKT112" s="235"/>
      <c r="HKU112" s="99"/>
      <c r="HKV112" s="235"/>
      <c r="HKW112" s="235"/>
      <c r="HKX112" s="235"/>
      <c r="HKY112" s="226"/>
      <c r="HKZ112" s="248"/>
      <c r="HLA112" s="253"/>
      <c r="HLB112" s="228"/>
      <c r="HLC112" s="229"/>
      <c r="HLD112" s="99"/>
      <c r="HLE112" s="254"/>
      <c r="HLF112" s="235"/>
      <c r="HLG112" s="231"/>
      <c r="HLH112" s="235"/>
      <c r="HLI112" s="6"/>
      <c r="HLJ112" s="6"/>
      <c r="HLK112" s="6"/>
      <c r="HLL112" s="246"/>
      <c r="HLM112" s="251"/>
      <c r="HLN112" s="257"/>
      <c r="HLO112" s="235"/>
      <c r="HLP112" s="235"/>
      <c r="HLQ112" s="235"/>
      <c r="HLR112" s="99"/>
      <c r="HLS112" s="235"/>
      <c r="HLT112" s="235"/>
      <c r="HLU112" s="235"/>
      <c r="HLV112" s="226"/>
      <c r="HLW112" s="248"/>
      <c r="HLX112" s="253"/>
      <c r="HLY112" s="228"/>
      <c r="HLZ112" s="229"/>
      <c r="HMA112" s="99"/>
      <c r="HMB112" s="254"/>
      <c r="HMC112" s="235"/>
      <c r="HMD112" s="231"/>
      <c r="HME112" s="235"/>
      <c r="HMF112" s="6"/>
      <c r="HMG112" s="6"/>
      <c r="HMH112" s="6"/>
      <c r="HMI112" s="246"/>
      <c r="HMJ112" s="251"/>
      <c r="HMK112" s="257"/>
      <c r="HML112" s="235"/>
      <c r="HMM112" s="235"/>
      <c r="HMN112" s="235"/>
      <c r="HMO112" s="99"/>
      <c r="HMP112" s="235"/>
      <c r="HMQ112" s="235"/>
      <c r="HMR112" s="235"/>
      <c r="HMS112" s="226"/>
      <c r="HMT112" s="248"/>
      <c r="HMU112" s="253"/>
      <c r="HMV112" s="228"/>
      <c r="HMW112" s="229"/>
      <c r="HMX112" s="99"/>
      <c r="HMY112" s="254"/>
      <c r="HMZ112" s="235"/>
      <c r="HNA112" s="231"/>
      <c r="HNB112" s="235"/>
      <c r="HNC112" s="6"/>
      <c r="HND112" s="6"/>
      <c r="HNE112" s="6"/>
      <c r="HNF112" s="246"/>
      <c r="HNG112" s="251"/>
      <c r="HNH112" s="257"/>
      <c r="HNI112" s="235"/>
      <c r="HNJ112" s="235"/>
      <c r="HNK112" s="235"/>
      <c r="HNL112" s="99"/>
      <c r="HNM112" s="235"/>
      <c r="HNN112" s="235"/>
      <c r="HNO112" s="235"/>
      <c r="HNP112" s="226"/>
      <c r="HNQ112" s="248"/>
      <c r="HNR112" s="253"/>
      <c r="HNS112" s="228"/>
      <c r="HNT112" s="229"/>
      <c r="HNU112" s="99"/>
      <c r="HNV112" s="254"/>
      <c r="HNW112" s="235"/>
      <c r="HNX112" s="231"/>
      <c r="HNY112" s="235"/>
      <c r="HNZ112" s="6"/>
      <c r="HOA112" s="6"/>
      <c r="HOB112" s="6"/>
      <c r="HOC112" s="246"/>
      <c r="HOD112" s="251"/>
      <c r="HOE112" s="257"/>
      <c r="HOF112" s="235"/>
      <c r="HOG112" s="235"/>
      <c r="HOH112" s="235"/>
      <c r="HOI112" s="99"/>
      <c r="HOJ112" s="235"/>
      <c r="HOK112" s="235"/>
      <c r="HOL112" s="235"/>
      <c r="HOM112" s="226"/>
      <c r="HON112" s="248"/>
      <c r="HOO112" s="253"/>
      <c r="HOP112" s="228"/>
      <c r="HOQ112" s="229"/>
      <c r="HOR112" s="99"/>
      <c r="HOS112" s="254"/>
      <c r="HOT112" s="235"/>
      <c r="HOU112" s="231"/>
      <c r="HOV112" s="235"/>
      <c r="HOW112" s="6"/>
      <c r="HOX112" s="6"/>
      <c r="HOY112" s="6"/>
      <c r="HOZ112" s="246"/>
      <c r="HPA112" s="251"/>
      <c r="HPB112" s="257"/>
      <c r="HPC112" s="235"/>
      <c r="HPD112" s="235"/>
      <c r="HPE112" s="235"/>
      <c r="HPF112" s="99"/>
      <c r="HPG112" s="235"/>
      <c r="HPH112" s="235"/>
      <c r="HPI112" s="235"/>
      <c r="HPJ112" s="226"/>
      <c r="HPK112" s="248"/>
      <c r="HPL112" s="253"/>
      <c r="HPM112" s="228"/>
      <c r="HPN112" s="229"/>
      <c r="HPO112" s="99"/>
      <c r="HPP112" s="254"/>
      <c r="HPQ112" s="235"/>
      <c r="HPR112" s="231"/>
      <c r="HPS112" s="235"/>
      <c r="HPT112" s="6"/>
      <c r="HPU112" s="6"/>
      <c r="HPV112" s="6"/>
      <c r="HPW112" s="246"/>
      <c r="HPX112" s="251"/>
      <c r="HPY112" s="257"/>
      <c r="HPZ112" s="235"/>
      <c r="HQA112" s="235"/>
      <c r="HQB112" s="235"/>
      <c r="HQC112" s="99"/>
      <c r="HQD112" s="235"/>
      <c r="HQE112" s="235"/>
      <c r="HQF112" s="235"/>
      <c r="HQG112" s="226"/>
      <c r="HQH112" s="248"/>
      <c r="HQI112" s="253"/>
      <c r="HQJ112" s="228"/>
      <c r="HQK112" s="229"/>
      <c r="HQL112" s="99"/>
      <c r="HQM112" s="254"/>
      <c r="HQN112" s="235"/>
      <c r="HQO112" s="231"/>
      <c r="HQP112" s="235"/>
      <c r="HQQ112" s="6"/>
      <c r="HQR112" s="6"/>
      <c r="HQS112" s="6"/>
      <c r="HQT112" s="246"/>
      <c r="HQU112" s="251"/>
      <c r="HQV112" s="257"/>
      <c r="HQW112" s="235"/>
      <c r="HQX112" s="235"/>
      <c r="HQY112" s="235"/>
      <c r="HQZ112" s="99"/>
      <c r="HRA112" s="235"/>
      <c r="HRB112" s="235"/>
      <c r="HRC112" s="235"/>
      <c r="HRD112" s="226"/>
      <c r="HRE112" s="248"/>
      <c r="HRF112" s="253"/>
      <c r="HRG112" s="228"/>
      <c r="HRH112" s="229"/>
      <c r="HRI112" s="99"/>
      <c r="HRJ112" s="254"/>
      <c r="HRK112" s="235"/>
      <c r="HRL112" s="231"/>
      <c r="HRM112" s="235"/>
      <c r="HRN112" s="6"/>
      <c r="HRO112" s="6"/>
      <c r="HRP112" s="6"/>
      <c r="HRQ112" s="246"/>
      <c r="HRR112" s="251"/>
      <c r="HRS112" s="257"/>
      <c r="HRT112" s="235"/>
      <c r="HRU112" s="235"/>
      <c r="HRV112" s="235"/>
      <c r="HRW112" s="99"/>
      <c r="HRX112" s="235"/>
      <c r="HRY112" s="235"/>
      <c r="HRZ112" s="235"/>
      <c r="HSA112" s="226"/>
      <c r="HSB112" s="248"/>
      <c r="HSC112" s="253"/>
      <c r="HSD112" s="228"/>
      <c r="HSE112" s="229"/>
      <c r="HSF112" s="99"/>
      <c r="HSG112" s="254"/>
      <c r="HSH112" s="235"/>
      <c r="HSI112" s="231"/>
      <c r="HSJ112" s="235"/>
      <c r="HSK112" s="6"/>
      <c r="HSL112" s="6"/>
      <c r="HSM112" s="6"/>
      <c r="HSN112" s="246"/>
      <c r="HSO112" s="251"/>
      <c r="HSP112" s="257"/>
      <c r="HSQ112" s="235"/>
      <c r="HSR112" s="235"/>
      <c r="HSS112" s="235"/>
      <c r="HST112" s="99"/>
      <c r="HSU112" s="235"/>
      <c r="HSV112" s="235"/>
      <c r="HSW112" s="235"/>
      <c r="HSX112" s="226"/>
      <c r="HSY112" s="248"/>
      <c r="HSZ112" s="253"/>
      <c r="HTA112" s="228"/>
      <c r="HTB112" s="229"/>
      <c r="HTC112" s="99"/>
      <c r="HTD112" s="254"/>
      <c r="HTE112" s="235"/>
      <c r="HTF112" s="231"/>
      <c r="HTG112" s="235"/>
      <c r="HTH112" s="6"/>
      <c r="HTI112" s="6"/>
      <c r="HTJ112" s="6"/>
      <c r="HTK112" s="246"/>
      <c r="HTL112" s="251"/>
      <c r="HTM112" s="257"/>
      <c r="HTN112" s="235"/>
      <c r="HTO112" s="235"/>
      <c r="HTP112" s="235"/>
      <c r="HTQ112" s="99"/>
      <c r="HTR112" s="235"/>
      <c r="HTS112" s="235"/>
      <c r="HTT112" s="235"/>
      <c r="HTU112" s="226"/>
      <c r="HTV112" s="248"/>
      <c r="HTW112" s="253"/>
      <c r="HTX112" s="228"/>
      <c r="HTY112" s="229"/>
      <c r="HTZ112" s="99"/>
      <c r="HUA112" s="254"/>
      <c r="HUB112" s="235"/>
      <c r="HUC112" s="231"/>
      <c r="HUD112" s="235"/>
      <c r="HUE112" s="6"/>
      <c r="HUF112" s="6"/>
      <c r="HUG112" s="6"/>
      <c r="HUH112" s="246"/>
      <c r="HUI112" s="251"/>
      <c r="HUJ112" s="257"/>
      <c r="HUK112" s="235"/>
      <c r="HUL112" s="235"/>
      <c r="HUM112" s="235"/>
      <c r="HUN112" s="99"/>
      <c r="HUO112" s="235"/>
      <c r="HUP112" s="235"/>
      <c r="HUQ112" s="235"/>
      <c r="HUR112" s="226"/>
      <c r="HUS112" s="248"/>
      <c r="HUT112" s="253"/>
      <c r="HUU112" s="228"/>
      <c r="HUV112" s="229"/>
      <c r="HUW112" s="99"/>
      <c r="HUX112" s="254"/>
      <c r="HUY112" s="235"/>
      <c r="HUZ112" s="231"/>
      <c r="HVA112" s="235"/>
      <c r="HVB112" s="6"/>
      <c r="HVC112" s="6"/>
      <c r="HVD112" s="6"/>
      <c r="HVE112" s="246"/>
      <c r="HVF112" s="251"/>
      <c r="HVG112" s="257"/>
      <c r="HVH112" s="235"/>
      <c r="HVI112" s="235"/>
      <c r="HVJ112" s="235"/>
      <c r="HVK112" s="99"/>
      <c r="HVL112" s="235"/>
      <c r="HVM112" s="235"/>
      <c r="HVN112" s="235"/>
      <c r="HVO112" s="226"/>
      <c r="HVP112" s="248"/>
      <c r="HVQ112" s="253"/>
      <c r="HVR112" s="228"/>
      <c r="HVS112" s="229"/>
      <c r="HVT112" s="99"/>
      <c r="HVU112" s="254"/>
      <c r="HVV112" s="235"/>
      <c r="HVW112" s="231"/>
      <c r="HVX112" s="235"/>
      <c r="HVY112" s="6"/>
      <c r="HVZ112" s="6"/>
      <c r="HWA112" s="6"/>
      <c r="HWB112" s="246"/>
      <c r="HWC112" s="251"/>
      <c r="HWD112" s="257"/>
      <c r="HWE112" s="235"/>
      <c r="HWF112" s="235"/>
      <c r="HWG112" s="235"/>
      <c r="HWH112" s="99"/>
      <c r="HWI112" s="235"/>
      <c r="HWJ112" s="235"/>
      <c r="HWK112" s="235"/>
      <c r="HWL112" s="226"/>
      <c r="HWM112" s="248"/>
      <c r="HWN112" s="253"/>
      <c r="HWO112" s="228"/>
      <c r="HWP112" s="229"/>
      <c r="HWQ112" s="99"/>
      <c r="HWR112" s="254"/>
      <c r="HWS112" s="235"/>
      <c r="HWT112" s="231"/>
      <c r="HWU112" s="235"/>
      <c r="HWV112" s="6"/>
      <c r="HWW112" s="6"/>
      <c r="HWX112" s="6"/>
      <c r="HWY112" s="246"/>
      <c r="HWZ112" s="251"/>
      <c r="HXA112" s="257"/>
      <c r="HXB112" s="235"/>
      <c r="HXC112" s="235"/>
      <c r="HXD112" s="235"/>
      <c r="HXE112" s="99"/>
      <c r="HXF112" s="235"/>
      <c r="HXG112" s="235"/>
      <c r="HXH112" s="235"/>
      <c r="HXI112" s="226"/>
      <c r="HXJ112" s="248"/>
      <c r="HXK112" s="253"/>
      <c r="HXL112" s="228"/>
      <c r="HXM112" s="229"/>
      <c r="HXN112" s="99"/>
      <c r="HXO112" s="254"/>
      <c r="HXP112" s="235"/>
      <c r="HXQ112" s="231"/>
      <c r="HXR112" s="235"/>
      <c r="HXS112" s="6"/>
      <c r="HXT112" s="6"/>
      <c r="HXU112" s="6"/>
      <c r="HXV112" s="246"/>
      <c r="HXW112" s="251"/>
      <c r="HXX112" s="257"/>
      <c r="HXY112" s="235"/>
      <c r="HXZ112" s="235"/>
      <c r="HYA112" s="235"/>
      <c r="HYB112" s="99"/>
      <c r="HYC112" s="235"/>
      <c r="HYD112" s="235"/>
      <c r="HYE112" s="235"/>
      <c r="HYF112" s="226"/>
      <c r="HYG112" s="248"/>
      <c r="HYH112" s="253"/>
      <c r="HYI112" s="228"/>
      <c r="HYJ112" s="229"/>
      <c r="HYK112" s="99"/>
      <c r="HYL112" s="254"/>
      <c r="HYM112" s="235"/>
      <c r="HYN112" s="231"/>
      <c r="HYO112" s="235"/>
      <c r="HYP112" s="6"/>
      <c r="HYQ112" s="6"/>
      <c r="HYR112" s="6"/>
      <c r="HYS112" s="246"/>
      <c r="HYT112" s="251"/>
      <c r="HYU112" s="257"/>
      <c r="HYV112" s="235"/>
      <c r="HYW112" s="235"/>
      <c r="HYX112" s="235"/>
      <c r="HYY112" s="99"/>
      <c r="HYZ112" s="235"/>
      <c r="HZA112" s="235"/>
      <c r="HZB112" s="235"/>
      <c r="HZC112" s="226"/>
      <c r="HZD112" s="248"/>
      <c r="HZE112" s="253"/>
      <c r="HZF112" s="228"/>
      <c r="HZG112" s="229"/>
      <c r="HZH112" s="99"/>
      <c r="HZI112" s="254"/>
      <c r="HZJ112" s="235"/>
      <c r="HZK112" s="231"/>
      <c r="HZL112" s="235"/>
      <c r="HZM112" s="6"/>
      <c r="HZN112" s="6"/>
      <c r="HZO112" s="6"/>
      <c r="HZP112" s="246"/>
      <c r="HZQ112" s="251"/>
      <c r="HZR112" s="257"/>
      <c r="HZS112" s="235"/>
      <c r="HZT112" s="235"/>
      <c r="HZU112" s="235"/>
      <c r="HZV112" s="99"/>
      <c r="HZW112" s="235"/>
      <c r="HZX112" s="235"/>
      <c r="HZY112" s="235"/>
      <c r="HZZ112" s="226"/>
      <c r="IAA112" s="248"/>
      <c r="IAB112" s="253"/>
      <c r="IAC112" s="228"/>
      <c r="IAD112" s="229"/>
      <c r="IAE112" s="99"/>
      <c r="IAF112" s="254"/>
      <c r="IAG112" s="235"/>
      <c r="IAH112" s="231"/>
      <c r="IAI112" s="235"/>
      <c r="IAJ112" s="6"/>
      <c r="IAK112" s="6"/>
      <c r="IAL112" s="6"/>
      <c r="IAM112" s="246"/>
      <c r="IAN112" s="251"/>
      <c r="IAO112" s="257"/>
      <c r="IAP112" s="235"/>
      <c r="IAQ112" s="235"/>
      <c r="IAR112" s="235"/>
      <c r="IAS112" s="99"/>
      <c r="IAT112" s="235"/>
      <c r="IAU112" s="235"/>
      <c r="IAV112" s="235"/>
      <c r="IAW112" s="226"/>
      <c r="IAX112" s="248"/>
      <c r="IAY112" s="253"/>
      <c r="IAZ112" s="228"/>
      <c r="IBA112" s="229"/>
      <c r="IBB112" s="99"/>
      <c r="IBC112" s="254"/>
      <c r="IBD112" s="235"/>
      <c r="IBE112" s="231"/>
      <c r="IBF112" s="235"/>
      <c r="IBG112" s="6"/>
      <c r="IBH112" s="6"/>
      <c r="IBI112" s="6"/>
      <c r="IBJ112" s="246"/>
      <c r="IBK112" s="251"/>
      <c r="IBL112" s="257"/>
      <c r="IBM112" s="235"/>
      <c r="IBN112" s="235"/>
      <c r="IBO112" s="235"/>
      <c r="IBP112" s="99"/>
      <c r="IBQ112" s="235"/>
      <c r="IBR112" s="235"/>
      <c r="IBS112" s="235"/>
      <c r="IBT112" s="226"/>
      <c r="IBU112" s="248"/>
      <c r="IBV112" s="253"/>
      <c r="IBW112" s="228"/>
      <c r="IBX112" s="229"/>
      <c r="IBY112" s="99"/>
      <c r="IBZ112" s="254"/>
      <c r="ICA112" s="235"/>
      <c r="ICB112" s="231"/>
      <c r="ICC112" s="235"/>
      <c r="ICD112" s="6"/>
      <c r="ICE112" s="6"/>
      <c r="ICF112" s="6"/>
      <c r="ICG112" s="246"/>
      <c r="ICH112" s="251"/>
      <c r="ICI112" s="257"/>
      <c r="ICJ112" s="235"/>
      <c r="ICK112" s="235"/>
      <c r="ICL112" s="235"/>
      <c r="ICM112" s="99"/>
      <c r="ICN112" s="235"/>
      <c r="ICO112" s="235"/>
      <c r="ICP112" s="235"/>
      <c r="ICQ112" s="226"/>
      <c r="ICR112" s="248"/>
      <c r="ICS112" s="253"/>
      <c r="ICT112" s="228"/>
      <c r="ICU112" s="229"/>
      <c r="ICV112" s="99"/>
      <c r="ICW112" s="254"/>
      <c r="ICX112" s="235"/>
      <c r="ICY112" s="231"/>
      <c r="ICZ112" s="235"/>
      <c r="IDA112" s="6"/>
      <c r="IDB112" s="6"/>
      <c r="IDC112" s="6"/>
      <c r="IDD112" s="246"/>
      <c r="IDE112" s="251"/>
      <c r="IDF112" s="257"/>
      <c r="IDG112" s="235"/>
      <c r="IDH112" s="235"/>
      <c r="IDI112" s="235"/>
      <c r="IDJ112" s="99"/>
      <c r="IDK112" s="235"/>
      <c r="IDL112" s="235"/>
      <c r="IDM112" s="235"/>
      <c r="IDN112" s="226"/>
      <c r="IDO112" s="248"/>
      <c r="IDP112" s="253"/>
      <c r="IDQ112" s="228"/>
      <c r="IDR112" s="229"/>
      <c r="IDS112" s="99"/>
      <c r="IDT112" s="254"/>
      <c r="IDU112" s="235"/>
      <c r="IDV112" s="231"/>
      <c r="IDW112" s="235"/>
      <c r="IDX112" s="6"/>
      <c r="IDY112" s="6"/>
      <c r="IDZ112" s="6"/>
      <c r="IEA112" s="246"/>
      <c r="IEB112" s="251"/>
      <c r="IEC112" s="257"/>
      <c r="IED112" s="235"/>
      <c r="IEE112" s="235"/>
      <c r="IEF112" s="235"/>
      <c r="IEG112" s="99"/>
      <c r="IEH112" s="235"/>
      <c r="IEI112" s="235"/>
      <c r="IEJ112" s="235"/>
      <c r="IEK112" s="226"/>
      <c r="IEL112" s="248"/>
      <c r="IEM112" s="253"/>
      <c r="IEN112" s="228"/>
      <c r="IEO112" s="229"/>
      <c r="IEP112" s="99"/>
      <c r="IEQ112" s="254"/>
      <c r="IER112" s="235"/>
      <c r="IES112" s="231"/>
      <c r="IET112" s="235"/>
      <c r="IEU112" s="6"/>
      <c r="IEV112" s="6"/>
      <c r="IEW112" s="6"/>
      <c r="IEX112" s="246"/>
      <c r="IEY112" s="251"/>
      <c r="IEZ112" s="257"/>
      <c r="IFA112" s="235"/>
      <c r="IFB112" s="235"/>
      <c r="IFC112" s="235"/>
      <c r="IFD112" s="99"/>
      <c r="IFE112" s="235"/>
      <c r="IFF112" s="235"/>
      <c r="IFG112" s="235"/>
      <c r="IFH112" s="226"/>
      <c r="IFI112" s="248"/>
      <c r="IFJ112" s="253"/>
      <c r="IFK112" s="228"/>
      <c r="IFL112" s="229"/>
      <c r="IFM112" s="99"/>
      <c r="IFN112" s="254"/>
      <c r="IFO112" s="235"/>
      <c r="IFP112" s="231"/>
      <c r="IFQ112" s="235"/>
      <c r="IFR112" s="6"/>
      <c r="IFS112" s="6"/>
      <c r="IFT112" s="6"/>
      <c r="IFU112" s="246"/>
      <c r="IFV112" s="251"/>
      <c r="IFW112" s="257"/>
      <c r="IFX112" s="235"/>
      <c r="IFY112" s="235"/>
      <c r="IFZ112" s="235"/>
      <c r="IGA112" s="99"/>
      <c r="IGB112" s="235"/>
      <c r="IGC112" s="235"/>
      <c r="IGD112" s="235"/>
      <c r="IGE112" s="226"/>
      <c r="IGF112" s="248"/>
      <c r="IGG112" s="253"/>
      <c r="IGH112" s="228"/>
      <c r="IGI112" s="229"/>
      <c r="IGJ112" s="99"/>
      <c r="IGK112" s="254"/>
      <c r="IGL112" s="235"/>
      <c r="IGM112" s="231"/>
      <c r="IGN112" s="235"/>
      <c r="IGO112" s="6"/>
      <c r="IGP112" s="6"/>
      <c r="IGQ112" s="6"/>
      <c r="IGR112" s="246"/>
      <c r="IGS112" s="251"/>
      <c r="IGT112" s="257"/>
      <c r="IGU112" s="235"/>
      <c r="IGV112" s="235"/>
      <c r="IGW112" s="235"/>
      <c r="IGX112" s="99"/>
      <c r="IGY112" s="235"/>
      <c r="IGZ112" s="235"/>
      <c r="IHA112" s="235"/>
      <c r="IHB112" s="226"/>
      <c r="IHC112" s="248"/>
      <c r="IHD112" s="253"/>
      <c r="IHE112" s="228"/>
      <c r="IHF112" s="229"/>
      <c r="IHG112" s="99"/>
      <c r="IHH112" s="254"/>
      <c r="IHI112" s="235"/>
      <c r="IHJ112" s="231"/>
      <c r="IHK112" s="235"/>
      <c r="IHL112" s="6"/>
      <c r="IHM112" s="6"/>
      <c r="IHN112" s="6"/>
      <c r="IHO112" s="246"/>
      <c r="IHP112" s="251"/>
      <c r="IHQ112" s="257"/>
      <c r="IHR112" s="235"/>
      <c r="IHS112" s="235"/>
      <c r="IHT112" s="235"/>
      <c r="IHU112" s="99"/>
      <c r="IHV112" s="235"/>
      <c r="IHW112" s="235"/>
      <c r="IHX112" s="235"/>
      <c r="IHY112" s="226"/>
      <c r="IHZ112" s="248"/>
      <c r="IIA112" s="253"/>
      <c r="IIB112" s="228"/>
      <c r="IIC112" s="229"/>
      <c r="IID112" s="99"/>
      <c r="IIE112" s="254"/>
      <c r="IIF112" s="235"/>
      <c r="IIG112" s="231"/>
      <c r="IIH112" s="235"/>
      <c r="III112" s="6"/>
      <c r="IIJ112" s="6"/>
      <c r="IIK112" s="6"/>
      <c r="IIL112" s="246"/>
      <c r="IIM112" s="251"/>
      <c r="IIN112" s="257"/>
      <c r="IIO112" s="235"/>
      <c r="IIP112" s="235"/>
      <c r="IIQ112" s="235"/>
      <c r="IIR112" s="99"/>
      <c r="IIS112" s="235"/>
      <c r="IIT112" s="235"/>
      <c r="IIU112" s="235"/>
      <c r="IIV112" s="226"/>
      <c r="IIW112" s="248"/>
      <c r="IIX112" s="253"/>
      <c r="IIY112" s="228"/>
      <c r="IIZ112" s="229"/>
      <c r="IJA112" s="99"/>
      <c r="IJB112" s="254"/>
      <c r="IJC112" s="235"/>
      <c r="IJD112" s="231"/>
      <c r="IJE112" s="235"/>
      <c r="IJF112" s="6"/>
      <c r="IJG112" s="6"/>
      <c r="IJH112" s="6"/>
      <c r="IJI112" s="246"/>
      <c r="IJJ112" s="251"/>
      <c r="IJK112" s="257"/>
      <c r="IJL112" s="235"/>
      <c r="IJM112" s="235"/>
      <c r="IJN112" s="235"/>
      <c r="IJO112" s="99"/>
      <c r="IJP112" s="235"/>
      <c r="IJQ112" s="235"/>
      <c r="IJR112" s="235"/>
      <c r="IJS112" s="226"/>
      <c r="IJT112" s="248"/>
      <c r="IJU112" s="253"/>
      <c r="IJV112" s="228"/>
      <c r="IJW112" s="229"/>
      <c r="IJX112" s="99"/>
      <c r="IJY112" s="254"/>
      <c r="IJZ112" s="235"/>
      <c r="IKA112" s="231"/>
      <c r="IKB112" s="235"/>
      <c r="IKC112" s="6"/>
      <c r="IKD112" s="6"/>
      <c r="IKE112" s="6"/>
      <c r="IKF112" s="246"/>
      <c r="IKG112" s="251"/>
      <c r="IKH112" s="257"/>
      <c r="IKI112" s="235"/>
      <c r="IKJ112" s="235"/>
      <c r="IKK112" s="235"/>
      <c r="IKL112" s="99"/>
      <c r="IKM112" s="235"/>
      <c r="IKN112" s="235"/>
      <c r="IKO112" s="235"/>
      <c r="IKP112" s="226"/>
      <c r="IKQ112" s="248"/>
      <c r="IKR112" s="253"/>
      <c r="IKS112" s="228"/>
      <c r="IKT112" s="229"/>
      <c r="IKU112" s="99"/>
      <c r="IKV112" s="254"/>
      <c r="IKW112" s="235"/>
      <c r="IKX112" s="231"/>
      <c r="IKY112" s="235"/>
      <c r="IKZ112" s="6"/>
      <c r="ILA112" s="6"/>
      <c r="ILB112" s="6"/>
      <c r="ILC112" s="246"/>
      <c r="ILD112" s="251"/>
      <c r="ILE112" s="257"/>
      <c r="ILF112" s="235"/>
      <c r="ILG112" s="235"/>
      <c r="ILH112" s="235"/>
      <c r="ILI112" s="99"/>
      <c r="ILJ112" s="235"/>
      <c r="ILK112" s="235"/>
      <c r="ILL112" s="235"/>
      <c r="ILM112" s="226"/>
      <c r="ILN112" s="248"/>
      <c r="ILO112" s="253"/>
      <c r="ILP112" s="228"/>
      <c r="ILQ112" s="229"/>
      <c r="ILR112" s="99"/>
      <c r="ILS112" s="254"/>
      <c r="ILT112" s="235"/>
      <c r="ILU112" s="231"/>
      <c r="ILV112" s="235"/>
      <c r="ILW112" s="6"/>
      <c r="ILX112" s="6"/>
      <c r="ILY112" s="6"/>
      <c r="ILZ112" s="246"/>
      <c r="IMA112" s="251"/>
      <c r="IMB112" s="257"/>
      <c r="IMC112" s="235"/>
      <c r="IMD112" s="235"/>
      <c r="IME112" s="235"/>
      <c r="IMF112" s="99"/>
      <c r="IMG112" s="235"/>
      <c r="IMH112" s="235"/>
      <c r="IMI112" s="235"/>
      <c r="IMJ112" s="226"/>
      <c r="IMK112" s="248"/>
      <c r="IML112" s="253"/>
      <c r="IMM112" s="228"/>
      <c r="IMN112" s="229"/>
      <c r="IMO112" s="99"/>
      <c r="IMP112" s="254"/>
      <c r="IMQ112" s="235"/>
      <c r="IMR112" s="231"/>
      <c r="IMS112" s="235"/>
      <c r="IMT112" s="6"/>
      <c r="IMU112" s="6"/>
      <c r="IMV112" s="6"/>
      <c r="IMW112" s="246"/>
      <c r="IMX112" s="251"/>
      <c r="IMY112" s="257"/>
      <c r="IMZ112" s="235"/>
      <c r="INA112" s="235"/>
      <c r="INB112" s="235"/>
      <c r="INC112" s="99"/>
      <c r="IND112" s="235"/>
      <c r="INE112" s="235"/>
      <c r="INF112" s="235"/>
      <c r="ING112" s="226"/>
      <c r="INH112" s="248"/>
      <c r="INI112" s="253"/>
      <c r="INJ112" s="228"/>
      <c r="INK112" s="229"/>
      <c r="INL112" s="99"/>
      <c r="INM112" s="254"/>
      <c r="INN112" s="235"/>
      <c r="INO112" s="231"/>
      <c r="INP112" s="235"/>
      <c r="INQ112" s="6"/>
      <c r="INR112" s="6"/>
      <c r="INS112" s="6"/>
      <c r="INT112" s="246"/>
      <c r="INU112" s="251"/>
      <c r="INV112" s="257"/>
      <c r="INW112" s="235"/>
      <c r="INX112" s="235"/>
      <c r="INY112" s="235"/>
      <c r="INZ112" s="99"/>
      <c r="IOA112" s="235"/>
      <c r="IOB112" s="235"/>
      <c r="IOC112" s="235"/>
      <c r="IOD112" s="226"/>
      <c r="IOE112" s="248"/>
      <c r="IOF112" s="253"/>
      <c r="IOG112" s="228"/>
      <c r="IOH112" s="229"/>
      <c r="IOI112" s="99"/>
      <c r="IOJ112" s="254"/>
      <c r="IOK112" s="235"/>
      <c r="IOL112" s="231"/>
      <c r="IOM112" s="235"/>
      <c r="ION112" s="6"/>
      <c r="IOO112" s="6"/>
      <c r="IOP112" s="6"/>
      <c r="IOQ112" s="246"/>
      <c r="IOR112" s="251"/>
      <c r="IOS112" s="257"/>
      <c r="IOT112" s="235"/>
      <c r="IOU112" s="235"/>
      <c r="IOV112" s="235"/>
      <c r="IOW112" s="99"/>
      <c r="IOX112" s="235"/>
      <c r="IOY112" s="235"/>
      <c r="IOZ112" s="235"/>
      <c r="IPA112" s="226"/>
      <c r="IPB112" s="248"/>
      <c r="IPC112" s="253"/>
      <c r="IPD112" s="228"/>
      <c r="IPE112" s="229"/>
      <c r="IPF112" s="99"/>
      <c r="IPG112" s="254"/>
      <c r="IPH112" s="235"/>
      <c r="IPI112" s="231"/>
      <c r="IPJ112" s="235"/>
      <c r="IPK112" s="6"/>
      <c r="IPL112" s="6"/>
      <c r="IPM112" s="6"/>
      <c r="IPN112" s="246"/>
      <c r="IPO112" s="251"/>
      <c r="IPP112" s="257"/>
      <c r="IPQ112" s="235"/>
      <c r="IPR112" s="235"/>
      <c r="IPS112" s="235"/>
      <c r="IPT112" s="99"/>
      <c r="IPU112" s="235"/>
      <c r="IPV112" s="235"/>
      <c r="IPW112" s="235"/>
      <c r="IPX112" s="226"/>
      <c r="IPY112" s="248"/>
      <c r="IPZ112" s="253"/>
      <c r="IQA112" s="228"/>
      <c r="IQB112" s="229"/>
      <c r="IQC112" s="99"/>
      <c r="IQD112" s="254"/>
      <c r="IQE112" s="235"/>
      <c r="IQF112" s="231"/>
      <c r="IQG112" s="235"/>
      <c r="IQH112" s="6"/>
      <c r="IQI112" s="6"/>
      <c r="IQJ112" s="6"/>
      <c r="IQK112" s="246"/>
      <c r="IQL112" s="251"/>
      <c r="IQM112" s="257"/>
      <c r="IQN112" s="235"/>
      <c r="IQO112" s="235"/>
      <c r="IQP112" s="235"/>
      <c r="IQQ112" s="99"/>
      <c r="IQR112" s="235"/>
      <c r="IQS112" s="235"/>
      <c r="IQT112" s="235"/>
      <c r="IQU112" s="226"/>
      <c r="IQV112" s="248"/>
      <c r="IQW112" s="253"/>
      <c r="IQX112" s="228"/>
      <c r="IQY112" s="229"/>
      <c r="IQZ112" s="99"/>
      <c r="IRA112" s="254"/>
      <c r="IRB112" s="235"/>
      <c r="IRC112" s="231"/>
      <c r="IRD112" s="235"/>
      <c r="IRE112" s="6"/>
      <c r="IRF112" s="6"/>
      <c r="IRG112" s="6"/>
      <c r="IRH112" s="246"/>
      <c r="IRI112" s="251"/>
      <c r="IRJ112" s="257"/>
      <c r="IRK112" s="235"/>
      <c r="IRL112" s="235"/>
      <c r="IRM112" s="235"/>
      <c r="IRN112" s="99"/>
      <c r="IRO112" s="235"/>
      <c r="IRP112" s="235"/>
      <c r="IRQ112" s="235"/>
      <c r="IRR112" s="226"/>
      <c r="IRS112" s="248"/>
      <c r="IRT112" s="253"/>
      <c r="IRU112" s="228"/>
      <c r="IRV112" s="229"/>
      <c r="IRW112" s="99"/>
      <c r="IRX112" s="254"/>
      <c r="IRY112" s="235"/>
      <c r="IRZ112" s="231"/>
      <c r="ISA112" s="235"/>
      <c r="ISB112" s="6"/>
      <c r="ISC112" s="6"/>
      <c r="ISD112" s="6"/>
      <c r="ISE112" s="246"/>
      <c r="ISF112" s="251"/>
      <c r="ISG112" s="257"/>
      <c r="ISH112" s="235"/>
      <c r="ISI112" s="235"/>
      <c r="ISJ112" s="235"/>
      <c r="ISK112" s="99"/>
      <c r="ISL112" s="235"/>
      <c r="ISM112" s="235"/>
      <c r="ISN112" s="235"/>
      <c r="ISO112" s="226"/>
      <c r="ISP112" s="248"/>
      <c r="ISQ112" s="253"/>
      <c r="ISR112" s="228"/>
      <c r="ISS112" s="229"/>
      <c r="IST112" s="99"/>
      <c r="ISU112" s="254"/>
      <c r="ISV112" s="235"/>
      <c r="ISW112" s="231"/>
      <c r="ISX112" s="235"/>
      <c r="ISY112" s="6"/>
      <c r="ISZ112" s="6"/>
      <c r="ITA112" s="6"/>
      <c r="ITB112" s="246"/>
      <c r="ITC112" s="251"/>
      <c r="ITD112" s="257"/>
      <c r="ITE112" s="235"/>
      <c r="ITF112" s="235"/>
      <c r="ITG112" s="235"/>
      <c r="ITH112" s="99"/>
      <c r="ITI112" s="235"/>
      <c r="ITJ112" s="235"/>
      <c r="ITK112" s="235"/>
      <c r="ITL112" s="226"/>
      <c r="ITM112" s="248"/>
      <c r="ITN112" s="253"/>
      <c r="ITO112" s="228"/>
      <c r="ITP112" s="229"/>
      <c r="ITQ112" s="99"/>
      <c r="ITR112" s="254"/>
      <c r="ITS112" s="235"/>
      <c r="ITT112" s="231"/>
      <c r="ITU112" s="235"/>
      <c r="ITV112" s="6"/>
      <c r="ITW112" s="6"/>
      <c r="ITX112" s="6"/>
      <c r="ITY112" s="246"/>
      <c r="ITZ112" s="251"/>
      <c r="IUA112" s="257"/>
      <c r="IUB112" s="235"/>
      <c r="IUC112" s="235"/>
      <c r="IUD112" s="235"/>
      <c r="IUE112" s="99"/>
      <c r="IUF112" s="235"/>
      <c r="IUG112" s="235"/>
      <c r="IUH112" s="235"/>
      <c r="IUI112" s="226"/>
      <c r="IUJ112" s="248"/>
      <c r="IUK112" s="253"/>
      <c r="IUL112" s="228"/>
      <c r="IUM112" s="229"/>
      <c r="IUN112" s="99"/>
      <c r="IUO112" s="254"/>
      <c r="IUP112" s="235"/>
      <c r="IUQ112" s="231"/>
      <c r="IUR112" s="235"/>
      <c r="IUS112" s="6"/>
      <c r="IUT112" s="6"/>
      <c r="IUU112" s="6"/>
      <c r="IUV112" s="246"/>
      <c r="IUW112" s="251"/>
      <c r="IUX112" s="257"/>
      <c r="IUY112" s="235"/>
      <c r="IUZ112" s="235"/>
      <c r="IVA112" s="235"/>
      <c r="IVB112" s="99"/>
      <c r="IVC112" s="235"/>
      <c r="IVD112" s="235"/>
      <c r="IVE112" s="235"/>
      <c r="IVF112" s="226"/>
      <c r="IVG112" s="248"/>
      <c r="IVH112" s="253"/>
      <c r="IVI112" s="228"/>
      <c r="IVJ112" s="229"/>
      <c r="IVK112" s="99"/>
      <c r="IVL112" s="254"/>
      <c r="IVM112" s="235"/>
      <c r="IVN112" s="231"/>
      <c r="IVO112" s="235"/>
      <c r="IVP112" s="6"/>
      <c r="IVQ112" s="6"/>
      <c r="IVR112" s="6"/>
      <c r="IVS112" s="246"/>
      <c r="IVT112" s="251"/>
      <c r="IVU112" s="257"/>
      <c r="IVV112" s="235"/>
      <c r="IVW112" s="235"/>
      <c r="IVX112" s="235"/>
      <c r="IVY112" s="99"/>
      <c r="IVZ112" s="235"/>
      <c r="IWA112" s="235"/>
      <c r="IWB112" s="235"/>
      <c r="IWC112" s="226"/>
      <c r="IWD112" s="248"/>
      <c r="IWE112" s="253"/>
      <c r="IWF112" s="228"/>
      <c r="IWG112" s="229"/>
      <c r="IWH112" s="99"/>
      <c r="IWI112" s="254"/>
      <c r="IWJ112" s="235"/>
      <c r="IWK112" s="231"/>
      <c r="IWL112" s="235"/>
      <c r="IWM112" s="6"/>
      <c r="IWN112" s="6"/>
      <c r="IWO112" s="6"/>
      <c r="IWP112" s="246"/>
      <c r="IWQ112" s="251"/>
      <c r="IWR112" s="257"/>
      <c r="IWS112" s="235"/>
      <c r="IWT112" s="235"/>
      <c r="IWU112" s="235"/>
      <c r="IWV112" s="99"/>
      <c r="IWW112" s="235"/>
      <c r="IWX112" s="235"/>
      <c r="IWY112" s="235"/>
      <c r="IWZ112" s="226"/>
      <c r="IXA112" s="248"/>
      <c r="IXB112" s="253"/>
      <c r="IXC112" s="228"/>
      <c r="IXD112" s="229"/>
      <c r="IXE112" s="99"/>
      <c r="IXF112" s="254"/>
      <c r="IXG112" s="235"/>
      <c r="IXH112" s="231"/>
      <c r="IXI112" s="235"/>
      <c r="IXJ112" s="6"/>
      <c r="IXK112" s="6"/>
      <c r="IXL112" s="6"/>
      <c r="IXM112" s="246"/>
      <c r="IXN112" s="251"/>
      <c r="IXO112" s="257"/>
      <c r="IXP112" s="235"/>
      <c r="IXQ112" s="235"/>
      <c r="IXR112" s="235"/>
      <c r="IXS112" s="99"/>
      <c r="IXT112" s="235"/>
      <c r="IXU112" s="235"/>
      <c r="IXV112" s="235"/>
      <c r="IXW112" s="226"/>
      <c r="IXX112" s="248"/>
      <c r="IXY112" s="253"/>
      <c r="IXZ112" s="228"/>
      <c r="IYA112" s="229"/>
      <c r="IYB112" s="99"/>
      <c r="IYC112" s="254"/>
      <c r="IYD112" s="235"/>
      <c r="IYE112" s="231"/>
      <c r="IYF112" s="235"/>
      <c r="IYG112" s="6"/>
      <c r="IYH112" s="6"/>
      <c r="IYI112" s="6"/>
      <c r="IYJ112" s="246"/>
      <c r="IYK112" s="251"/>
      <c r="IYL112" s="257"/>
      <c r="IYM112" s="235"/>
      <c r="IYN112" s="235"/>
      <c r="IYO112" s="235"/>
      <c r="IYP112" s="99"/>
      <c r="IYQ112" s="235"/>
      <c r="IYR112" s="235"/>
      <c r="IYS112" s="235"/>
      <c r="IYT112" s="226"/>
      <c r="IYU112" s="248"/>
      <c r="IYV112" s="253"/>
      <c r="IYW112" s="228"/>
      <c r="IYX112" s="229"/>
      <c r="IYY112" s="99"/>
      <c r="IYZ112" s="254"/>
      <c r="IZA112" s="235"/>
      <c r="IZB112" s="231"/>
      <c r="IZC112" s="235"/>
      <c r="IZD112" s="6"/>
      <c r="IZE112" s="6"/>
      <c r="IZF112" s="6"/>
      <c r="IZG112" s="246"/>
      <c r="IZH112" s="251"/>
      <c r="IZI112" s="257"/>
      <c r="IZJ112" s="235"/>
      <c r="IZK112" s="235"/>
      <c r="IZL112" s="235"/>
      <c r="IZM112" s="99"/>
      <c r="IZN112" s="235"/>
      <c r="IZO112" s="235"/>
      <c r="IZP112" s="235"/>
      <c r="IZQ112" s="226"/>
      <c r="IZR112" s="248"/>
      <c r="IZS112" s="253"/>
      <c r="IZT112" s="228"/>
      <c r="IZU112" s="229"/>
      <c r="IZV112" s="99"/>
      <c r="IZW112" s="254"/>
      <c r="IZX112" s="235"/>
      <c r="IZY112" s="231"/>
      <c r="IZZ112" s="235"/>
      <c r="JAA112" s="6"/>
      <c r="JAB112" s="6"/>
      <c r="JAC112" s="6"/>
      <c r="JAD112" s="246"/>
      <c r="JAE112" s="251"/>
      <c r="JAF112" s="257"/>
      <c r="JAG112" s="235"/>
      <c r="JAH112" s="235"/>
      <c r="JAI112" s="235"/>
      <c r="JAJ112" s="99"/>
      <c r="JAK112" s="235"/>
      <c r="JAL112" s="235"/>
      <c r="JAM112" s="235"/>
      <c r="JAN112" s="226"/>
      <c r="JAO112" s="248"/>
      <c r="JAP112" s="253"/>
      <c r="JAQ112" s="228"/>
      <c r="JAR112" s="229"/>
      <c r="JAS112" s="99"/>
      <c r="JAT112" s="254"/>
      <c r="JAU112" s="235"/>
      <c r="JAV112" s="231"/>
      <c r="JAW112" s="235"/>
      <c r="JAX112" s="6"/>
      <c r="JAY112" s="6"/>
      <c r="JAZ112" s="6"/>
      <c r="JBA112" s="246"/>
      <c r="JBB112" s="251"/>
      <c r="JBC112" s="257"/>
      <c r="JBD112" s="235"/>
      <c r="JBE112" s="235"/>
      <c r="JBF112" s="235"/>
      <c r="JBG112" s="99"/>
      <c r="JBH112" s="235"/>
      <c r="JBI112" s="235"/>
      <c r="JBJ112" s="235"/>
      <c r="JBK112" s="226"/>
      <c r="JBL112" s="248"/>
      <c r="JBM112" s="253"/>
      <c r="JBN112" s="228"/>
      <c r="JBO112" s="229"/>
      <c r="JBP112" s="99"/>
      <c r="JBQ112" s="254"/>
      <c r="JBR112" s="235"/>
      <c r="JBS112" s="231"/>
      <c r="JBT112" s="235"/>
      <c r="JBU112" s="6"/>
      <c r="JBV112" s="6"/>
      <c r="JBW112" s="6"/>
      <c r="JBX112" s="246"/>
      <c r="JBY112" s="251"/>
      <c r="JBZ112" s="257"/>
      <c r="JCA112" s="235"/>
      <c r="JCB112" s="235"/>
      <c r="JCC112" s="235"/>
      <c r="JCD112" s="99"/>
      <c r="JCE112" s="235"/>
      <c r="JCF112" s="235"/>
      <c r="JCG112" s="235"/>
      <c r="JCH112" s="226"/>
      <c r="JCI112" s="248"/>
      <c r="JCJ112" s="253"/>
      <c r="JCK112" s="228"/>
      <c r="JCL112" s="229"/>
      <c r="JCM112" s="99"/>
      <c r="JCN112" s="254"/>
      <c r="JCO112" s="235"/>
      <c r="JCP112" s="231"/>
      <c r="JCQ112" s="235"/>
      <c r="JCR112" s="6"/>
      <c r="JCS112" s="6"/>
      <c r="JCT112" s="6"/>
      <c r="JCU112" s="246"/>
      <c r="JCV112" s="251"/>
      <c r="JCW112" s="257"/>
      <c r="JCX112" s="235"/>
      <c r="JCY112" s="235"/>
      <c r="JCZ112" s="235"/>
      <c r="JDA112" s="99"/>
      <c r="JDB112" s="235"/>
      <c r="JDC112" s="235"/>
      <c r="JDD112" s="235"/>
      <c r="JDE112" s="226"/>
      <c r="JDF112" s="248"/>
      <c r="JDG112" s="253"/>
      <c r="JDH112" s="228"/>
      <c r="JDI112" s="229"/>
      <c r="JDJ112" s="99"/>
      <c r="JDK112" s="254"/>
      <c r="JDL112" s="235"/>
      <c r="JDM112" s="231"/>
      <c r="JDN112" s="235"/>
      <c r="JDO112" s="6"/>
      <c r="JDP112" s="6"/>
      <c r="JDQ112" s="6"/>
      <c r="JDR112" s="246"/>
      <c r="JDS112" s="251"/>
      <c r="JDT112" s="257"/>
      <c r="JDU112" s="235"/>
      <c r="JDV112" s="235"/>
      <c r="JDW112" s="235"/>
      <c r="JDX112" s="99"/>
      <c r="JDY112" s="235"/>
      <c r="JDZ112" s="235"/>
      <c r="JEA112" s="235"/>
      <c r="JEB112" s="226"/>
      <c r="JEC112" s="248"/>
      <c r="JED112" s="253"/>
      <c r="JEE112" s="228"/>
      <c r="JEF112" s="229"/>
      <c r="JEG112" s="99"/>
      <c r="JEH112" s="254"/>
      <c r="JEI112" s="235"/>
      <c r="JEJ112" s="231"/>
      <c r="JEK112" s="235"/>
      <c r="JEL112" s="6"/>
      <c r="JEM112" s="6"/>
      <c r="JEN112" s="6"/>
      <c r="JEO112" s="246"/>
      <c r="JEP112" s="251"/>
      <c r="JEQ112" s="257"/>
      <c r="JER112" s="235"/>
      <c r="JES112" s="235"/>
      <c r="JET112" s="235"/>
      <c r="JEU112" s="99"/>
      <c r="JEV112" s="235"/>
      <c r="JEW112" s="235"/>
      <c r="JEX112" s="235"/>
      <c r="JEY112" s="226"/>
      <c r="JEZ112" s="248"/>
      <c r="JFA112" s="253"/>
      <c r="JFB112" s="228"/>
      <c r="JFC112" s="229"/>
      <c r="JFD112" s="99"/>
      <c r="JFE112" s="254"/>
      <c r="JFF112" s="235"/>
      <c r="JFG112" s="231"/>
      <c r="JFH112" s="235"/>
      <c r="JFI112" s="6"/>
      <c r="JFJ112" s="6"/>
      <c r="JFK112" s="6"/>
      <c r="JFL112" s="246"/>
      <c r="JFM112" s="251"/>
      <c r="JFN112" s="257"/>
      <c r="JFO112" s="235"/>
      <c r="JFP112" s="235"/>
      <c r="JFQ112" s="235"/>
      <c r="JFR112" s="99"/>
      <c r="JFS112" s="235"/>
      <c r="JFT112" s="235"/>
      <c r="JFU112" s="235"/>
      <c r="JFV112" s="226"/>
      <c r="JFW112" s="248"/>
      <c r="JFX112" s="253"/>
      <c r="JFY112" s="228"/>
      <c r="JFZ112" s="229"/>
      <c r="JGA112" s="99"/>
      <c r="JGB112" s="254"/>
      <c r="JGC112" s="235"/>
      <c r="JGD112" s="231"/>
      <c r="JGE112" s="235"/>
      <c r="JGF112" s="6"/>
      <c r="JGG112" s="6"/>
      <c r="JGH112" s="6"/>
      <c r="JGI112" s="246"/>
      <c r="JGJ112" s="251"/>
      <c r="JGK112" s="257"/>
      <c r="JGL112" s="235"/>
      <c r="JGM112" s="235"/>
      <c r="JGN112" s="235"/>
      <c r="JGO112" s="99"/>
      <c r="JGP112" s="235"/>
      <c r="JGQ112" s="235"/>
      <c r="JGR112" s="235"/>
      <c r="JGS112" s="226"/>
      <c r="JGT112" s="248"/>
      <c r="JGU112" s="253"/>
      <c r="JGV112" s="228"/>
      <c r="JGW112" s="229"/>
      <c r="JGX112" s="99"/>
      <c r="JGY112" s="254"/>
      <c r="JGZ112" s="235"/>
      <c r="JHA112" s="231"/>
      <c r="JHB112" s="235"/>
      <c r="JHC112" s="6"/>
      <c r="JHD112" s="6"/>
      <c r="JHE112" s="6"/>
      <c r="JHF112" s="246"/>
      <c r="JHG112" s="251"/>
      <c r="JHH112" s="257"/>
      <c r="JHI112" s="235"/>
      <c r="JHJ112" s="235"/>
      <c r="JHK112" s="235"/>
      <c r="JHL112" s="99"/>
      <c r="JHM112" s="235"/>
      <c r="JHN112" s="235"/>
      <c r="JHO112" s="235"/>
      <c r="JHP112" s="226"/>
      <c r="JHQ112" s="248"/>
      <c r="JHR112" s="253"/>
      <c r="JHS112" s="228"/>
      <c r="JHT112" s="229"/>
      <c r="JHU112" s="99"/>
      <c r="JHV112" s="254"/>
      <c r="JHW112" s="235"/>
      <c r="JHX112" s="231"/>
      <c r="JHY112" s="235"/>
      <c r="JHZ112" s="6"/>
      <c r="JIA112" s="6"/>
      <c r="JIB112" s="6"/>
      <c r="JIC112" s="246"/>
      <c r="JID112" s="251"/>
      <c r="JIE112" s="257"/>
      <c r="JIF112" s="235"/>
      <c r="JIG112" s="235"/>
      <c r="JIH112" s="235"/>
      <c r="JII112" s="99"/>
      <c r="JIJ112" s="235"/>
      <c r="JIK112" s="235"/>
      <c r="JIL112" s="235"/>
      <c r="JIM112" s="226"/>
      <c r="JIN112" s="248"/>
      <c r="JIO112" s="253"/>
      <c r="JIP112" s="228"/>
      <c r="JIQ112" s="229"/>
      <c r="JIR112" s="99"/>
      <c r="JIS112" s="254"/>
      <c r="JIT112" s="235"/>
      <c r="JIU112" s="231"/>
      <c r="JIV112" s="235"/>
      <c r="JIW112" s="6"/>
      <c r="JIX112" s="6"/>
      <c r="JIY112" s="6"/>
      <c r="JIZ112" s="246"/>
      <c r="JJA112" s="251"/>
      <c r="JJB112" s="257"/>
      <c r="JJC112" s="235"/>
      <c r="JJD112" s="235"/>
      <c r="JJE112" s="235"/>
      <c r="JJF112" s="99"/>
      <c r="JJG112" s="235"/>
      <c r="JJH112" s="235"/>
      <c r="JJI112" s="235"/>
      <c r="JJJ112" s="226"/>
      <c r="JJK112" s="248"/>
      <c r="JJL112" s="253"/>
      <c r="JJM112" s="228"/>
      <c r="JJN112" s="229"/>
      <c r="JJO112" s="99"/>
      <c r="JJP112" s="254"/>
      <c r="JJQ112" s="235"/>
      <c r="JJR112" s="231"/>
      <c r="JJS112" s="235"/>
      <c r="JJT112" s="6"/>
      <c r="JJU112" s="6"/>
      <c r="JJV112" s="6"/>
      <c r="JJW112" s="246"/>
      <c r="JJX112" s="251"/>
      <c r="JJY112" s="257"/>
      <c r="JJZ112" s="235"/>
      <c r="JKA112" s="235"/>
      <c r="JKB112" s="235"/>
      <c r="JKC112" s="99"/>
      <c r="JKD112" s="235"/>
      <c r="JKE112" s="235"/>
      <c r="JKF112" s="235"/>
      <c r="JKG112" s="226"/>
      <c r="JKH112" s="248"/>
      <c r="JKI112" s="253"/>
      <c r="JKJ112" s="228"/>
      <c r="JKK112" s="229"/>
      <c r="JKL112" s="99"/>
      <c r="JKM112" s="254"/>
      <c r="JKN112" s="235"/>
      <c r="JKO112" s="231"/>
      <c r="JKP112" s="235"/>
      <c r="JKQ112" s="6"/>
      <c r="JKR112" s="6"/>
      <c r="JKS112" s="6"/>
      <c r="JKT112" s="246"/>
      <c r="JKU112" s="251"/>
      <c r="JKV112" s="257"/>
      <c r="JKW112" s="235"/>
      <c r="JKX112" s="235"/>
      <c r="JKY112" s="235"/>
      <c r="JKZ112" s="99"/>
      <c r="JLA112" s="235"/>
      <c r="JLB112" s="235"/>
      <c r="JLC112" s="235"/>
      <c r="JLD112" s="226"/>
      <c r="JLE112" s="248"/>
      <c r="JLF112" s="253"/>
      <c r="JLG112" s="228"/>
      <c r="JLH112" s="229"/>
      <c r="JLI112" s="99"/>
      <c r="JLJ112" s="254"/>
      <c r="JLK112" s="235"/>
      <c r="JLL112" s="231"/>
      <c r="JLM112" s="235"/>
      <c r="JLN112" s="6"/>
      <c r="JLO112" s="6"/>
      <c r="JLP112" s="6"/>
      <c r="JLQ112" s="246"/>
      <c r="JLR112" s="251"/>
      <c r="JLS112" s="257"/>
      <c r="JLT112" s="235"/>
      <c r="JLU112" s="235"/>
      <c r="JLV112" s="235"/>
      <c r="JLW112" s="99"/>
      <c r="JLX112" s="235"/>
      <c r="JLY112" s="235"/>
      <c r="JLZ112" s="235"/>
      <c r="JMA112" s="226"/>
      <c r="JMB112" s="248"/>
      <c r="JMC112" s="253"/>
      <c r="JMD112" s="228"/>
      <c r="JME112" s="229"/>
      <c r="JMF112" s="99"/>
      <c r="JMG112" s="254"/>
      <c r="JMH112" s="235"/>
      <c r="JMI112" s="231"/>
      <c r="JMJ112" s="235"/>
      <c r="JMK112" s="6"/>
      <c r="JML112" s="6"/>
      <c r="JMM112" s="6"/>
      <c r="JMN112" s="246"/>
      <c r="JMO112" s="251"/>
      <c r="JMP112" s="257"/>
      <c r="JMQ112" s="235"/>
      <c r="JMR112" s="235"/>
      <c r="JMS112" s="235"/>
      <c r="JMT112" s="99"/>
      <c r="JMU112" s="235"/>
      <c r="JMV112" s="235"/>
      <c r="JMW112" s="235"/>
      <c r="JMX112" s="226"/>
      <c r="JMY112" s="248"/>
      <c r="JMZ112" s="253"/>
      <c r="JNA112" s="228"/>
      <c r="JNB112" s="229"/>
      <c r="JNC112" s="99"/>
      <c r="JND112" s="254"/>
      <c r="JNE112" s="235"/>
      <c r="JNF112" s="231"/>
      <c r="JNG112" s="235"/>
      <c r="JNH112" s="6"/>
      <c r="JNI112" s="6"/>
      <c r="JNJ112" s="6"/>
      <c r="JNK112" s="246"/>
      <c r="JNL112" s="251"/>
      <c r="JNM112" s="257"/>
      <c r="JNN112" s="235"/>
      <c r="JNO112" s="235"/>
      <c r="JNP112" s="235"/>
      <c r="JNQ112" s="99"/>
      <c r="JNR112" s="235"/>
      <c r="JNS112" s="235"/>
      <c r="JNT112" s="235"/>
      <c r="JNU112" s="226"/>
      <c r="JNV112" s="248"/>
      <c r="JNW112" s="253"/>
      <c r="JNX112" s="228"/>
      <c r="JNY112" s="229"/>
      <c r="JNZ112" s="99"/>
      <c r="JOA112" s="254"/>
      <c r="JOB112" s="235"/>
      <c r="JOC112" s="231"/>
      <c r="JOD112" s="235"/>
      <c r="JOE112" s="6"/>
      <c r="JOF112" s="6"/>
      <c r="JOG112" s="6"/>
      <c r="JOH112" s="246"/>
      <c r="JOI112" s="251"/>
      <c r="JOJ112" s="257"/>
      <c r="JOK112" s="235"/>
      <c r="JOL112" s="235"/>
      <c r="JOM112" s="235"/>
      <c r="JON112" s="99"/>
      <c r="JOO112" s="235"/>
      <c r="JOP112" s="235"/>
      <c r="JOQ112" s="235"/>
      <c r="JOR112" s="226"/>
      <c r="JOS112" s="248"/>
      <c r="JOT112" s="253"/>
      <c r="JOU112" s="228"/>
      <c r="JOV112" s="229"/>
      <c r="JOW112" s="99"/>
      <c r="JOX112" s="254"/>
      <c r="JOY112" s="235"/>
      <c r="JOZ112" s="231"/>
      <c r="JPA112" s="235"/>
      <c r="JPB112" s="6"/>
      <c r="JPC112" s="6"/>
      <c r="JPD112" s="6"/>
      <c r="JPE112" s="246"/>
      <c r="JPF112" s="251"/>
      <c r="JPG112" s="257"/>
      <c r="JPH112" s="235"/>
      <c r="JPI112" s="235"/>
      <c r="JPJ112" s="235"/>
      <c r="JPK112" s="99"/>
      <c r="JPL112" s="235"/>
      <c r="JPM112" s="235"/>
      <c r="JPN112" s="235"/>
      <c r="JPO112" s="226"/>
      <c r="JPP112" s="248"/>
      <c r="JPQ112" s="253"/>
      <c r="JPR112" s="228"/>
      <c r="JPS112" s="229"/>
      <c r="JPT112" s="99"/>
      <c r="JPU112" s="254"/>
      <c r="JPV112" s="235"/>
      <c r="JPW112" s="231"/>
      <c r="JPX112" s="235"/>
      <c r="JPY112" s="6"/>
      <c r="JPZ112" s="6"/>
      <c r="JQA112" s="6"/>
      <c r="JQB112" s="246"/>
      <c r="JQC112" s="251"/>
      <c r="JQD112" s="257"/>
      <c r="JQE112" s="235"/>
      <c r="JQF112" s="235"/>
      <c r="JQG112" s="235"/>
      <c r="JQH112" s="99"/>
      <c r="JQI112" s="235"/>
      <c r="JQJ112" s="235"/>
      <c r="JQK112" s="235"/>
      <c r="JQL112" s="226"/>
      <c r="JQM112" s="248"/>
      <c r="JQN112" s="253"/>
      <c r="JQO112" s="228"/>
      <c r="JQP112" s="229"/>
      <c r="JQQ112" s="99"/>
      <c r="JQR112" s="254"/>
      <c r="JQS112" s="235"/>
      <c r="JQT112" s="231"/>
      <c r="JQU112" s="235"/>
      <c r="JQV112" s="6"/>
      <c r="JQW112" s="6"/>
      <c r="JQX112" s="6"/>
      <c r="JQY112" s="246"/>
      <c r="JQZ112" s="251"/>
      <c r="JRA112" s="257"/>
      <c r="JRB112" s="235"/>
      <c r="JRC112" s="235"/>
      <c r="JRD112" s="235"/>
      <c r="JRE112" s="99"/>
      <c r="JRF112" s="235"/>
      <c r="JRG112" s="235"/>
      <c r="JRH112" s="235"/>
      <c r="JRI112" s="226"/>
      <c r="JRJ112" s="248"/>
      <c r="JRK112" s="253"/>
      <c r="JRL112" s="228"/>
      <c r="JRM112" s="229"/>
      <c r="JRN112" s="99"/>
      <c r="JRO112" s="254"/>
      <c r="JRP112" s="235"/>
      <c r="JRQ112" s="231"/>
      <c r="JRR112" s="235"/>
      <c r="JRS112" s="6"/>
      <c r="JRT112" s="6"/>
      <c r="JRU112" s="6"/>
      <c r="JRV112" s="246"/>
      <c r="JRW112" s="251"/>
      <c r="JRX112" s="257"/>
      <c r="JRY112" s="235"/>
      <c r="JRZ112" s="235"/>
      <c r="JSA112" s="235"/>
      <c r="JSB112" s="99"/>
      <c r="JSC112" s="235"/>
      <c r="JSD112" s="235"/>
      <c r="JSE112" s="235"/>
      <c r="JSF112" s="226"/>
      <c r="JSG112" s="248"/>
      <c r="JSH112" s="253"/>
      <c r="JSI112" s="228"/>
      <c r="JSJ112" s="229"/>
      <c r="JSK112" s="99"/>
      <c r="JSL112" s="254"/>
      <c r="JSM112" s="235"/>
      <c r="JSN112" s="231"/>
      <c r="JSO112" s="235"/>
      <c r="JSP112" s="6"/>
      <c r="JSQ112" s="6"/>
      <c r="JSR112" s="6"/>
      <c r="JSS112" s="246"/>
      <c r="JST112" s="251"/>
      <c r="JSU112" s="257"/>
      <c r="JSV112" s="235"/>
      <c r="JSW112" s="235"/>
      <c r="JSX112" s="235"/>
      <c r="JSY112" s="99"/>
      <c r="JSZ112" s="235"/>
      <c r="JTA112" s="235"/>
      <c r="JTB112" s="235"/>
      <c r="JTC112" s="226"/>
      <c r="JTD112" s="248"/>
      <c r="JTE112" s="253"/>
      <c r="JTF112" s="228"/>
      <c r="JTG112" s="229"/>
      <c r="JTH112" s="99"/>
      <c r="JTI112" s="254"/>
      <c r="JTJ112" s="235"/>
      <c r="JTK112" s="231"/>
      <c r="JTL112" s="235"/>
      <c r="JTM112" s="6"/>
      <c r="JTN112" s="6"/>
      <c r="JTO112" s="6"/>
      <c r="JTP112" s="246"/>
      <c r="JTQ112" s="251"/>
      <c r="JTR112" s="257"/>
      <c r="JTS112" s="235"/>
      <c r="JTT112" s="235"/>
      <c r="JTU112" s="235"/>
      <c r="JTV112" s="99"/>
      <c r="JTW112" s="235"/>
      <c r="JTX112" s="235"/>
      <c r="JTY112" s="235"/>
      <c r="JTZ112" s="226"/>
      <c r="JUA112" s="248"/>
      <c r="JUB112" s="253"/>
      <c r="JUC112" s="228"/>
      <c r="JUD112" s="229"/>
      <c r="JUE112" s="99"/>
      <c r="JUF112" s="254"/>
      <c r="JUG112" s="235"/>
      <c r="JUH112" s="231"/>
      <c r="JUI112" s="235"/>
      <c r="JUJ112" s="6"/>
      <c r="JUK112" s="6"/>
      <c r="JUL112" s="6"/>
      <c r="JUM112" s="246"/>
      <c r="JUN112" s="251"/>
      <c r="JUO112" s="257"/>
      <c r="JUP112" s="235"/>
      <c r="JUQ112" s="235"/>
      <c r="JUR112" s="235"/>
      <c r="JUS112" s="99"/>
      <c r="JUT112" s="235"/>
      <c r="JUU112" s="235"/>
      <c r="JUV112" s="235"/>
      <c r="JUW112" s="226"/>
      <c r="JUX112" s="248"/>
      <c r="JUY112" s="253"/>
      <c r="JUZ112" s="228"/>
      <c r="JVA112" s="229"/>
      <c r="JVB112" s="99"/>
      <c r="JVC112" s="254"/>
      <c r="JVD112" s="235"/>
      <c r="JVE112" s="231"/>
      <c r="JVF112" s="235"/>
      <c r="JVG112" s="6"/>
      <c r="JVH112" s="6"/>
      <c r="JVI112" s="6"/>
      <c r="JVJ112" s="246"/>
      <c r="JVK112" s="251"/>
      <c r="JVL112" s="257"/>
      <c r="JVM112" s="235"/>
      <c r="JVN112" s="235"/>
      <c r="JVO112" s="235"/>
      <c r="JVP112" s="99"/>
      <c r="JVQ112" s="235"/>
      <c r="JVR112" s="235"/>
      <c r="JVS112" s="235"/>
      <c r="JVT112" s="226"/>
      <c r="JVU112" s="248"/>
      <c r="JVV112" s="253"/>
      <c r="JVW112" s="228"/>
      <c r="JVX112" s="229"/>
      <c r="JVY112" s="99"/>
      <c r="JVZ112" s="254"/>
      <c r="JWA112" s="235"/>
      <c r="JWB112" s="231"/>
      <c r="JWC112" s="235"/>
      <c r="JWD112" s="6"/>
      <c r="JWE112" s="6"/>
      <c r="JWF112" s="6"/>
      <c r="JWG112" s="246"/>
      <c r="JWH112" s="251"/>
      <c r="JWI112" s="257"/>
      <c r="JWJ112" s="235"/>
      <c r="JWK112" s="235"/>
      <c r="JWL112" s="235"/>
      <c r="JWM112" s="99"/>
      <c r="JWN112" s="235"/>
      <c r="JWO112" s="235"/>
      <c r="JWP112" s="235"/>
      <c r="JWQ112" s="226"/>
      <c r="JWR112" s="248"/>
      <c r="JWS112" s="253"/>
      <c r="JWT112" s="228"/>
      <c r="JWU112" s="229"/>
      <c r="JWV112" s="99"/>
      <c r="JWW112" s="254"/>
      <c r="JWX112" s="235"/>
      <c r="JWY112" s="231"/>
      <c r="JWZ112" s="235"/>
      <c r="JXA112" s="6"/>
      <c r="JXB112" s="6"/>
      <c r="JXC112" s="6"/>
      <c r="JXD112" s="246"/>
      <c r="JXE112" s="251"/>
      <c r="JXF112" s="257"/>
      <c r="JXG112" s="235"/>
      <c r="JXH112" s="235"/>
      <c r="JXI112" s="235"/>
      <c r="JXJ112" s="99"/>
      <c r="JXK112" s="235"/>
      <c r="JXL112" s="235"/>
      <c r="JXM112" s="235"/>
      <c r="JXN112" s="226"/>
      <c r="JXO112" s="248"/>
      <c r="JXP112" s="253"/>
      <c r="JXQ112" s="228"/>
      <c r="JXR112" s="229"/>
      <c r="JXS112" s="99"/>
      <c r="JXT112" s="254"/>
      <c r="JXU112" s="235"/>
      <c r="JXV112" s="231"/>
      <c r="JXW112" s="235"/>
      <c r="JXX112" s="6"/>
      <c r="JXY112" s="6"/>
      <c r="JXZ112" s="6"/>
      <c r="JYA112" s="246"/>
      <c r="JYB112" s="251"/>
      <c r="JYC112" s="257"/>
      <c r="JYD112" s="235"/>
      <c r="JYE112" s="235"/>
      <c r="JYF112" s="235"/>
      <c r="JYG112" s="99"/>
      <c r="JYH112" s="235"/>
      <c r="JYI112" s="235"/>
      <c r="JYJ112" s="235"/>
      <c r="JYK112" s="226"/>
      <c r="JYL112" s="248"/>
      <c r="JYM112" s="253"/>
      <c r="JYN112" s="228"/>
      <c r="JYO112" s="229"/>
      <c r="JYP112" s="99"/>
      <c r="JYQ112" s="254"/>
      <c r="JYR112" s="235"/>
      <c r="JYS112" s="231"/>
      <c r="JYT112" s="235"/>
      <c r="JYU112" s="6"/>
      <c r="JYV112" s="6"/>
      <c r="JYW112" s="6"/>
      <c r="JYX112" s="246"/>
      <c r="JYY112" s="251"/>
      <c r="JYZ112" s="257"/>
      <c r="JZA112" s="235"/>
      <c r="JZB112" s="235"/>
      <c r="JZC112" s="235"/>
      <c r="JZD112" s="99"/>
      <c r="JZE112" s="235"/>
      <c r="JZF112" s="235"/>
      <c r="JZG112" s="235"/>
      <c r="JZH112" s="226"/>
      <c r="JZI112" s="248"/>
      <c r="JZJ112" s="253"/>
      <c r="JZK112" s="228"/>
      <c r="JZL112" s="229"/>
      <c r="JZM112" s="99"/>
      <c r="JZN112" s="254"/>
      <c r="JZO112" s="235"/>
      <c r="JZP112" s="231"/>
      <c r="JZQ112" s="235"/>
      <c r="JZR112" s="6"/>
      <c r="JZS112" s="6"/>
      <c r="JZT112" s="6"/>
      <c r="JZU112" s="246"/>
      <c r="JZV112" s="251"/>
      <c r="JZW112" s="257"/>
      <c r="JZX112" s="235"/>
      <c r="JZY112" s="235"/>
      <c r="JZZ112" s="235"/>
      <c r="KAA112" s="99"/>
      <c r="KAB112" s="235"/>
      <c r="KAC112" s="235"/>
      <c r="KAD112" s="235"/>
      <c r="KAE112" s="226"/>
      <c r="KAF112" s="248"/>
      <c r="KAG112" s="253"/>
      <c r="KAH112" s="228"/>
      <c r="KAI112" s="229"/>
      <c r="KAJ112" s="99"/>
      <c r="KAK112" s="254"/>
      <c r="KAL112" s="235"/>
      <c r="KAM112" s="231"/>
      <c r="KAN112" s="235"/>
      <c r="KAO112" s="6"/>
      <c r="KAP112" s="6"/>
      <c r="KAQ112" s="6"/>
      <c r="KAR112" s="246"/>
      <c r="KAS112" s="251"/>
      <c r="KAT112" s="257"/>
      <c r="KAU112" s="235"/>
      <c r="KAV112" s="235"/>
      <c r="KAW112" s="235"/>
      <c r="KAX112" s="99"/>
      <c r="KAY112" s="235"/>
      <c r="KAZ112" s="235"/>
      <c r="KBA112" s="235"/>
      <c r="KBB112" s="226"/>
      <c r="KBC112" s="248"/>
      <c r="KBD112" s="253"/>
      <c r="KBE112" s="228"/>
      <c r="KBF112" s="229"/>
      <c r="KBG112" s="99"/>
      <c r="KBH112" s="254"/>
      <c r="KBI112" s="235"/>
      <c r="KBJ112" s="231"/>
      <c r="KBK112" s="235"/>
      <c r="KBL112" s="6"/>
      <c r="KBM112" s="6"/>
      <c r="KBN112" s="6"/>
      <c r="KBO112" s="246"/>
      <c r="KBP112" s="251"/>
      <c r="KBQ112" s="257"/>
      <c r="KBR112" s="235"/>
      <c r="KBS112" s="235"/>
      <c r="KBT112" s="235"/>
      <c r="KBU112" s="99"/>
      <c r="KBV112" s="235"/>
      <c r="KBW112" s="235"/>
      <c r="KBX112" s="235"/>
      <c r="KBY112" s="226"/>
      <c r="KBZ112" s="248"/>
      <c r="KCA112" s="253"/>
      <c r="KCB112" s="228"/>
      <c r="KCC112" s="229"/>
      <c r="KCD112" s="99"/>
      <c r="KCE112" s="254"/>
      <c r="KCF112" s="235"/>
      <c r="KCG112" s="231"/>
      <c r="KCH112" s="235"/>
      <c r="KCI112" s="6"/>
      <c r="KCJ112" s="6"/>
      <c r="KCK112" s="6"/>
      <c r="KCL112" s="246"/>
      <c r="KCM112" s="251"/>
      <c r="KCN112" s="257"/>
      <c r="KCO112" s="235"/>
      <c r="KCP112" s="235"/>
      <c r="KCQ112" s="235"/>
      <c r="KCR112" s="99"/>
      <c r="KCS112" s="235"/>
      <c r="KCT112" s="235"/>
      <c r="KCU112" s="235"/>
      <c r="KCV112" s="226"/>
      <c r="KCW112" s="248"/>
      <c r="KCX112" s="253"/>
      <c r="KCY112" s="228"/>
      <c r="KCZ112" s="229"/>
      <c r="KDA112" s="99"/>
      <c r="KDB112" s="254"/>
      <c r="KDC112" s="235"/>
      <c r="KDD112" s="231"/>
      <c r="KDE112" s="235"/>
      <c r="KDF112" s="6"/>
      <c r="KDG112" s="6"/>
      <c r="KDH112" s="6"/>
      <c r="KDI112" s="246"/>
      <c r="KDJ112" s="251"/>
      <c r="KDK112" s="257"/>
      <c r="KDL112" s="235"/>
      <c r="KDM112" s="235"/>
      <c r="KDN112" s="235"/>
      <c r="KDO112" s="99"/>
      <c r="KDP112" s="235"/>
      <c r="KDQ112" s="235"/>
      <c r="KDR112" s="235"/>
      <c r="KDS112" s="226"/>
      <c r="KDT112" s="248"/>
      <c r="KDU112" s="253"/>
      <c r="KDV112" s="228"/>
      <c r="KDW112" s="229"/>
      <c r="KDX112" s="99"/>
      <c r="KDY112" s="254"/>
      <c r="KDZ112" s="235"/>
      <c r="KEA112" s="231"/>
      <c r="KEB112" s="235"/>
      <c r="KEC112" s="6"/>
      <c r="KED112" s="6"/>
      <c r="KEE112" s="6"/>
      <c r="KEF112" s="246"/>
      <c r="KEG112" s="251"/>
      <c r="KEH112" s="257"/>
      <c r="KEI112" s="235"/>
      <c r="KEJ112" s="235"/>
      <c r="KEK112" s="235"/>
      <c r="KEL112" s="99"/>
      <c r="KEM112" s="235"/>
      <c r="KEN112" s="235"/>
      <c r="KEO112" s="235"/>
      <c r="KEP112" s="226"/>
      <c r="KEQ112" s="248"/>
      <c r="KER112" s="253"/>
      <c r="KES112" s="228"/>
      <c r="KET112" s="229"/>
      <c r="KEU112" s="99"/>
      <c r="KEV112" s="254"/>
      <c r="KEW112" s="235"/>
      <c r="KEX112" s="231"/>
      <c r="KEY112" s="235"/>
      <c r="KEZ112" s="6"/>
      <c r="KFA112" s="6"/>
      <c r="KFB112" s="6"/>
      <c r="KFC112" s="246"/>
      <c r="KFD112" s="251"/>
      <c r="KFE112" s="257"/>
      <c r="KFF112" s="235"/>
      <c r="KFG112" s="235"/>
      <c r="KFH112" s="235"/>
      <c r="KFI112" s="99"/>
      <c r="KFJ112" s="235"/>
      <c r="KFK112" s="235"/>
      <c r="KFL112" s="235"/>
      <c r="KFM112" s="226"/>
      <c r="KFN112" s="248"/>
      <c r="KFO112" s="253"/>
      <c r="KFP112" s="228"/>
      <c r="KFQ112" s="229"/>
      <c r="KFR112" s="99"/>
      <c r="KFS112" s="254"/>
      <c r="KFT112" s="235"/>
      <c r="KFU112" s="231"/>
      <c r="KFV112" s="235"/>
      <c r="KFW112" s="6"/>
      <c r="KFX112" s="6"/>
      <c r="KFY112" s="6"/>
      <c r="KFZ112" s="246"/>
      <c r="KGA112" s="251"/>
      <c r="KGB112" s="257"/>
      <c r="KGC112" s="235"/>
      <c r="KGD112" s="235"/>
      <c r="KGE112" s="235"/>
      <c r="KGF112" s="99"/>
      <c r="KGG112" s="235"/>
      <c r="KGH112" s="235"/>
      <c r="KGI112" s="235"/>
      <c r="KGJ112" s="226"/>
      <c r="KGK112" s="248"/>
      <c r="KGL112" s="253"/>
      <c r="KGM112" s="228"/>
      <c r="KGN112" s="229"/>
      <c r="KGO112" s="99"/>
      <c r="KGP112" s="254"/>
      <c r="KGQ112" s="235"/>
      <c r="KGR112" s="231"/>
      <c r="KGS112" s="235"/>
      <c r="KGT112" s="6"/>
      <c r="KGU112" s="6"/>
      <c r="KGV112" s="6"/>
      <c r="KGW112" s="246"/>
      <c r="KGX112" s="251"/>
      <c r="KGY112" s="257"/>
      <c r="KGZ112" s="235"/>
      <c r="KHA112" s="235"/>
      <c r="KHB112" s="235"/>
      <c r="KHC112" s="99"/>
      <c r="KHD112" s="235"/>
      <c r="KHE112" s="235"/>
      <c r="KHF112" s="235"/>
      <c r="KHG112" s="226"/>
      <c r="KHH112" s="248"/>
      <c r="KHI112" s="253"/>
      <c r="KHJ112" s="228"/>
      <c r="KHK112" s="229"/>
      <c r="KHL112" s="99"/>
      <c r="KHM112" s="254"/>
      <c r="KHN112" s="235"/>
      <c r="KHO112" s="231"/>
      <c r="KHP112" s="235"/>
      <c r="KHQ112" s="6"/>
      <c r="KHR112" s="6"/>
      <c r="KHS112" s="6"/>
      <c r="KHT112" s="246"/>
      <c r="KHU112" s="251"/>
      <c r="KHV112" s="257"/>
      <c r="KHW112" s="235"/>
      <c r="KHX112" s="235"/>
      <c r="KHY112" s="235"/>
      <c r="KHZ112" s="99"/>
      <c r="KIA112" s="235"/>
      <c r="KIB112" s="235"/>
      <c r="KIC112" s="235"/>
      <c r="KID112" s="226"/>
      <c r="KIE112" s="248"/>
      <c r="KIF112" s="253"/>
      <c r="KIG112" s="228"/>
      <c r="KIH112" s="229"/>
      <c r="KII112" s="99"/>
      <c r="KIJ112" s="254"/>
      <c r="KIK112" s="235"/>
      <c r="KIL112" s="231"/>
      <c r="KIM112" s="235"/>
      <c r="KIN112" s="6"/>
      <c r="KIO112" s="6"/>
      <c r="KIP112" s="6"/>
      <c r="KIQ112" s="246"/>
      <c r="KIR112" s="251"/>
      <c r="KIS112" s="257"/>
      <c r="KIT112" s="235"/>
      <c r="KIU112" s="235"/>
      <c r="KIV112" s="235"/>
      <c r="KIW112" s="99"/>
      <c r="KIX112" s="235"/>
      <c r="KIY112" s="235"/>
      <c r="KIZ112" s="235"/>
      <c r="KJA112" s="226"/>
      <c r="KJB112" s="248"/>
      <c r="KJC112" s="253"/>
      <c r="KJD112" s="228"/>
      <c r="KJE112" s="229"/>
      <c r="KJF112" s="99"/>
      <c r="KJG112" s="254"/>
      <c r="KJH112" s="235"/>
      <c r="KJI112" s="231"/>
      <c r="KJJ112" s="235"/>
      <c r="KJK112" s="6"/>
      <c r="KJL112" s="6"/>
      <c r="KJM112" s="6"/>
      <c r="KJN112" s="246"/>
      <c r="KJO112" s="251"/>
      <c r="KJP112" s="257"/>
      <c r="KJQ112" s="235"/>
      <c r="KJR112" s="235"/>
      <c r="KJS112" s="235"/>
      <c r="KJT112" s="99"/>
      <c r="KJU112" s="235"/>
      <c r="KJV112" s="235"/>
      <c r="KJW112" s="235"/>
      <c r="KJX112" s="226"/>
      <c r="KJY112" s="248"/>
      <c r="KJZ112" s="253"/>
      <c r="KKA112" s="228"/>
      <c r="KKB112" s="229"/>
      <c r="KKC112" s="99"/>
      <c r="KKD112" s="254"/>
      <c r="KKE112" s="235"/>
      <c r="KKF112" s="231"/>
      <c r="KKG112" s="235"/>
      <c r="KKH112" s="6"/>
      <c r="KKI112" s="6"/>
      <c r="KKJ112" s="6"/>
      <c r="KKK112" s="246"/>
      <c r="KKL112" s="251"/>
      <c r="KKM112" s="257"/>
      <c r="KKN112" s="235"/>
      <c r="KKO112" s="235"/>
      <c r="KKP112" s="235"/>
      <c r="KKQ112" s="99"/>
      <c r="KKR112" s="235"/>
      <c r="KKS112" s="235"/>
      <c r="KKT112" s="235"/>
      <c r="KKU112" s="226"/>
      <c r="KKV112" s="248"/>
      <c r="KKW112" s="253"/>
      <c r="KKX112" s="228"/>
      <c r="KKY112" s="229"/>
      <c r="KKZ112" s="99"/>
      <c r="KLA112" s="254"/>
      <c r="KLB112" s="235"/>
      <c r="KLC112" s="231"/>
      <c r="KLD112" s="235"/>
      <c r="KLE112" s="6"/>
      <c r="KLF112" s="6"/>
      <c r="KLG112" s="6"/>
      <c r="KLH112" s="246"/>
      <c r="KLI112" s="251"/>
      <c r="KLJ112" s="257"/>
      <c r="KLK112" s="235"/>
      <c r="KLL112" s="235"/>
      <c r="KLM112" s="235"/>
      <c r="KLN112" s="99"/>
      <c r="KLO112" s="235"/>
      <c r="KLP112" s="235"/>
      <c r="KLQ112" s="235"/>
      <c r="KLR112" s="226"/>
      <c r="KLS112" s="248"/>
      <c r="KLT112" s="253"/>
      <c r="KLU112" s="228"/>
      <c r="KLV112" s="229"/>
      <c r="KLW112" s="99"/>
      <c r="KLX112" s="254"/>
      <c r="KLY112" s="235"/>
      <c r="KLZ112" s="231"/>
      <c r="KMA112" s="235"/>
      <c r="KMB112" s="6"/>
      <c r="KMC112" s="6"/>
      <c r="KMD112" s="6"/>
      <c r="KME112" s="246"/>
      <c r="KMF112" s="251"/>
      <c r="KMG112" s="257"/>
      <c r="KMH112" s="235"/>
      <c r="KMI112" s="235"/>
      <c r="KMJ112" s="235"/>
      <c r="KMK112" s="99"/>
      <c r="KML112" s="235"/>
      <c r="KMM112" s="235"/>
      <c r="KMN112" s="235"/>
      <c r="KMO112" s="226"/>
      <c r="KMP112" s="248"/>
      <c r="KMQ112" s="253"/>
      <c r="KMR112" s="228"/>
      <c r="KMS112" s="229"/>
      <c r="KMT112" s="99"/>
      <c r="KMU112" s="254"/>
      <c r="KMV112" s="235"/>
      <c r="KMW112" s="231"/>
      <c r="KMX112" s="235"/>
      <c r="KMY112" s="6"/>
      <c r="KMZ112" s="6"/>
      <c r="KNA112" s="6"/>
      <c r="KNB112" s="246"/>
      <c r="KNC112" s="251"/>
      <c r="KND112" s="257"/>
      <c r="KNE112" s="235"/>
      <c r="KNF112" s="235"/>
      <c r="KNG112" s="235"/>
      <c r="KNH112" s="99"/>
      <c r="KNI112" s="235"/>
      <c r="KNJ112" s="235"/>
      <c r="KNK112" s="235"/>
      <c r="KNL112" s="226"/>
      <c r="KNM112" s="248"/>
      <c r="KNN112" s="253"/>
      <c r="KNO112" s="228"/>
      <c r="KNP112" s="229"/>
      <c r="KNQ112" s="99"/>
      <c r="KNR112" s="254"/>
      <c r="KNS112" s="235"/>
      <c r="KNT112" s="231"/>
      <c r="KNU112" s="235"/>
      <c r="KNV112" s="6"/>
      <c r="KNW112" s="6"/>
      <c r="KNX112" s="6"/>
      <c r="KNY112" s="246"/>
      <c r="KNZ112" s="251"/>
      <c r="KOA112" s="257"/>
      <c r="KOB112" s="235"/>
      <c r="KOC112" s="235"/>
      <c r="KOD112" s="235"/>
      <c r="KOE112" s="99"/>
      <c r="KOF112" s="235"/>
      <c r="KOG112" s="235"/>
      <c r="KOH112" s="235"/>
      <c r="KOI112" s="226"/>
      <c r="KOJ112" s="248"/>
      <c r="KOK112" s="253"/>
      <c r="KOL112" s="228"/>
      <c r="KOM112" s="229"/>
      <c r="KON112" s="99"/>
      <c r="KOO112" s="254"/>
      <c r="KOP112" s="235"/>
      <c r="KOQ112" s="231"/>
      <c r="KOR112" s="235"/>
      <c r="KOS112" s="6"/>
      <c r="KOT112" s="6"/>
      <c r="KOU112" s="6"/>
      <c r="KOV112" s="246"/>
      <c r="KOW112" s="251"/>
      <c r="KOX112" s="257"/>
      <c r="KOY112" s="235"/>
      <c r="KOZ112" s="235"/>
      <c r="KPA112" s="235"/>
      <c r="KPB112" s="99"/>
      <c r="KPC112" s="235"/>
      <c r="KPD112" s="235"/>
      <c r="KPE112" s="235"/>
      <c r="KPF112" s="226"/>
      <c r="KPG112" s="248"/>
      <c r="KPH112" s="253"/>
      <c r="KPI112" s="228"/>
      <c r="KPJ112" s="229"/>
      <c r="KPK112" s="99"/>
      <c r="KPL112" s="254"/>
      <c r="KPM112" s="235"/>
      <c r="KPN112" s="231"/>
      <c r="KPO112" s="235"/>
      <c r="KPP112" s="6"/>
      <c r="KPQ112" s="6"/>
      <c r="KPR112" s="6"/>
      <c r="KPS112" s="246"/>
      <c r="KPT112" s="251"/>
      <c r="KPU112" s="257"/>
      <c r="KPV112" s="235"/>
      <c r="KPW112" s="235"/>
      <c r="KPX112" s="235"/>
      <c r="KPY112" s="99"/>
      <c r="KPZ112" s="235"/>
      <c r="KQA112" s="235"/>
      <c r="KQB112" s="235"/>
      <c r="KQC112" s="226"/>
      <c r="KQD112" s="248"/>
      <c r="KQE112" s="253"/>
      <c r="KQF112" s="228"/>
      <c r="KQG112" s="229"/>
      <c r="KQH112" s="99"/>
      <c r="KQI112" s="254"/>
      <c r="KQJ112" s="235"/>
      <c r="KQK112" s="231"/>
      <c r="KQL112" s="235"/>
      <c r="KQM112" s="6"/>
      <c r="KQN112" s="6"/>
      <c r="KQO112" s="6"/>
      <c r="KQP112" s="246"/>
      <c r="KQQ112" s="251"/>
      <c r="KQR112" s="257"/>
      <c r="KQS112" s="235"/>
      <c r="KQT112" s="235"/>
      <c r="KQU112" s="235"/>
      <c r="KQV112" s="99"/>
      <c r="KQW112" s="235"/>
      <c r="KQX112" s="235"/>
      <c r="KQY112" s="235"/>
      <c r="KQZ112" s="226"/>
      <c r="KRA112" s="248"/>
      <c r="KRB112" s="253"/>
      <c r="KRC112" s="228"/>
      <c r="KRD112" s="229"/>
      <c r="KRE112" s="99"/>
      <c r="KRF112" s="254"/>
      <c r="KRG112" s="235"/>
      <c r="KRH112" s="231"/>
      <c r="KRI112" s="235"/>
      <c r="KRJ112" s="6"/>
      <c r="KRK112" s="6"/>
      <c r="KRL112" s="6"/>
      <c r="KRM112" s="246"/>
      <c r="KRN112" s="251"/>
      <c r="KRO112" s="257"/>
      <c r="KRP112" s="235"/>
      <c r="KRQ112" s="235"/>
      <c r="KRR112" s="235"/>
      <c r="KRS112" s="99"/>
      <c r="KRT112" s="235"/>
      <c r="KRU112" s="235"/>
      <c r="KRV112" s="235"/>
      <c r="KRW112" s="226"/>
      <c r="KRX112" s="248"/>
      <c r="KRY112" s="253"/>
      <c r="KRZ112" s="228"/>
      <c r="KSA112" s="229"/>
      <c r="KSB112" s="99"/>
      <c r="KSC112" s="254"/>
      <c r="KSD112" s="235"/>
      <c r="KSE112" s="231"/>
      <c r="KSF112" s="235"/>
      <c r="KSG112" s="6"/>
      <c r="KSH112" s="6"/>
      <c r="KSI112" s="6"/>
      <c r="KSJ112" s="246"/>
      <c r="KSK112" s="251"/>
      <c r="KSL112" s="257"/>
      <c r="KSM112" s="235"/>
      <c r="KSN112" s="235"/>
      <c r="KSO112" s="235"/>
      <c r="KSP112" s="99"/>
      <c r="KSQ112" s="235"/>
      <c r="KSR112" s="235"/>
      <c r="KSS112" s="235"/>
      <c r="KST112" s="226"/>
      <c r="KSU112" s="248"/>
      <c r="KSV112" s="253"/>
      <c r="KSW112" s="228"/>
      <c r="KSX112" s="229"/>
      <c r="KSY112" s="99"/>
      <c r="KSZ112" s="254"/>
      <c r="KTA112" s="235"/>
      <c r="KTB112" s="231"/>
      <c r="KTC112" s="235"/>
      <c r="KTD112" s="6"/>
      <c r="KTE112" s="6"/>
      <c r="KTF112" s="6"/>
      <c r="KTG112" s="246"/>
      <c r="KTH112" s="251"/>
      <c r="KTI112" s="257"/>
      <c r="KTJ112" s="235"/>
      <c r="KTK112" s="235"/>
      <c r="KTL112" s="235"/>
      <c r="KTM112" s="99"/>
      <c r="KTN112" s="235"/>
      <c r="KTO112" s="235"/>
      <c r="KTP112" s="235"/>
      <c r="KTQ112" s="226"/>
      <c r="KTR112" s="248"/>
      <c r="KTS112" s="253"/>
      <c r="KTT112" s="228"/>
      <c r="KTU112" s="229"/>
      <c r="KTV112" s="99"/>
      <c r="KTW112" s="254"/>
      <c r="KTX112" s="235"/>
      <c r="KTY112" s="231"/>
      <c r="KTZ112" s="235"/>
      <c r="KUA112" s="6"/>
      <c r="KUB112" s="6"/>
      <c r="KUC112" s="6"/>
      <c r="KUD112" s="246"/>
      <c r="KUE112" s="251"/>
      <c r="KUF112" s="257"/>
      <c r="KUG112" s="235"/>
      <c r="KUH112" s="235"/>
      <c r="KUI112" s="235"/>
      <c r="KUJ112" s="99"/>
      <c r="KUK112" s="235"/>
      <c r="KUL112" s="235"/>
      <c r="KUM112" s="235"/>
      <c r="KUN112" s="226"/>
      <c r="KUO112" s="248"/>
      <c r="KUP112" s="253"/>
      <c r="KUQ112" s="228"/>
      <c r="KUR112" s="229"/>
      <c r="KUS112" s="99"/>
      <c r="KUT112" s="254"/>
      <c r="KUU112" s="235"/>
      <c r="KUV112" s="231"/>
      <c r="KUW112" s="235"/>
      <c r="KUX112" s="6"/>
      <c r="KUY112" s="6"/>
      <c r="KUZ112" s="6"/>
      <c r="KVA112" s="246"/>
      <c r="KVB112" s="251"/>
      <c r="KVC112" s="257"/>
      <c r="KVD112" s="235"/>
      <c r="KVE112" s="235"/>
      <c r="KVF112" s="235"/>
      <c r="KVG112" s="99"/>
      <c r="KVH112" s="235"/>
      <c r="KVI112" s="235"/>
      <c r="KVJ112" s="235"/>
      <c r="KVK112" s="226"/>
      <c r="KVL112" s="248"/>
      <c r="KVM112" s="253"/>
      <c r="KVN112" s="228"/>
      <c r="KVO112" s="229"/>
      <c r="KVP112" s="99"/>
      <c r="KVQ112" s="254"/>
      <c r="KVR112" s="235"/>
      <c r="KVS112" s="231"/>
      <c r="KVT112" s="235"/>
      <c r="KVU112" s="6"/>
      <c r="KVV112" s="6"/>
      <c r="KVW112" s="6"/>
      <c r="KVX112" s="246"/>
      <c r="KVY112" s="251"/>
      <c r="KVZ112" s="257"/>
      <c r="KWA112" s="235"/>
      <c r="KWB112" s="235"/>
      <c r="KWC112" s="235"/>
      <c r="KWD112" s="99"/>
      <c r="KWE112" s="235"/>
      <c r="KWF112" s="235"/>
      <c r="KWG112" s="235"/>
      <c r="KWH112" s="226"/>
      <c r="KWI112" s="248"/>
      <c r="KWJ112" s="253"/>
      <c r="KWK112" s="228"/>
      <c r="KWL112" s="229"/>
      <c r="KWM112" s="99"/>
      <c r="KWN112" s="254"/>
      <c r="KWO112" s="235"/>
      <c r="KWP112" s="231"/>
      <c r="KWQ112" s="235"/>
      <c r="KWR112" s="6"/>
      <c r="KWS112" s="6"/>
      <c r="KWT112" s="6"/>
      <c r="KWU112" s="246"/>
      <c r="KWV112" s="251"/>
      <c r="KWW112" s="257"/>
      <c r="KWX112" s="235"/>
      <c r="KWY112" s="235"/>
      <c r="KWZ112" s="235"/>
      <c r="KXA112" s="99"/>
      <c r="KXB112" s="235"/>
      <c r="KXC112" s="235"/>
      <c r="KXD112" s="235"/>
      <c r="KXE112" s="226"/>
      <c r="KXF112" s="248"/>
      <c r="KXG112" s="253"/>
      <c r="KXH112" s="228"/>
      <c r="KXI112" s="229"/>
      <c r="KXJ112" s="99"/>
      <c r="KXK112" s="254"/>
      <c r="KXL112" s="235"/>
      <c r="KXM112" s="231"/>
      <c r="KXN112" s="235"/>
      <c r="KXO112" s="6"/>
      <c r="KXP112" s="6"/>
      <c r="KXQ112" s="6"/>
      <c r="KXR112" s="246"/>
      <c r="KXS112" s="251"/>
      <c r="KXT112" s="257"/>
      <c r="KXU112" s="235"/>
      <c r="KXV112" s="235"/>
      <c r="KXW112" s="235"/>
      <c r="KXX112" s="99"/>
      <c r="KXY112" s="235"/>
      <c r="KXZ112" s="235"/>
      <c r="KYA112" s="235"/>
      <c r="KYB112" s="226"/>
      <c r="KYC112" s="248"/>
      <c r="KYD112" s="253"/>
      <c r="KYE112" s="228"/>
      <c r="KYF112" s="229"/>
      <c r="KYG112" s="99"/>
      <c r="KYH112" s="254"/>
      <c r="KYI112" s="235"/>
      <c r="KYJ112" s="231"/>
      <c r="KYK112" s="235"/>
      <c r="KYL112" s="6"/>
      <c r="KYM112" s="6"/>
      <c r="KYN112" s="6"/>
      <c r="KYO112" s="246"/>
      <c r="KYP112" s="251"/>
      <c r="KYQ112" s="257"/>
      <c r="KYR112" s="235"/>
      <c r="KYS112" s="235"/>
      <c r="KYT112" s="235"/>
      <c r="KYU112" s="99"/>
      <c r="KYV112" s="235"/>
      <c r="KYW112" s="235"/>
      <c r="KYX112" s="235"/>
      <c r="KYY112" s="226"/>
      <c r="KYZ112" s="248"/>
      <c r="KZA112" s="253"/>
      <c r="KZB112" s="228"/>
      <c r="KZC112" s="229"/>
      <c r="KZD112" s="99"/>
      <c r="KZE112" s="254"/>
      <c r="KZF112" s="235"/>
      <c r="KZG112" s="231"/>
      <c r="KZH112" s="235"/>
      <c r="KZI112" s="6"/>
      <c r="KZJ112" s="6"/>
      <c r="KZK112" s="6"/>
      <c r="KZL112" s="246"/>
      <c r="KZM112" s="251"/>
      <c r="KZN112" s="257"/>
      <c r="KZO112" s="235"/>
      <c r="KZP112" s="235"/>
      <c r="KZQ112" s="235"/>
      <c r="KZR112" s="99"/>
      <c r="KZS112" s="235"/>
      <c r="KZT112" s="235"/>
      <c r="KZU112" s="235"/>
      <c r="KZV112" s="226"/>
      <c r="KZW112" s="248"/>
      <c r="KZX112" s="253"/>
      <c r="KZY112" s="228"/>
      <c r="KZZ112" s="229"/>
      <c r="LAA112" s="99"/>
      <c r="LAB112" s="254"/>
      <c r="LAC112" s="235"/>
      <c r="LAD112" s="231"/>
      <c r="LAE112" s="235"/>
      <c r="LAF112" s="6"/>
      <c r="LAG112" s="6"/>
      <c r="LAH112" s="6"/>
      <c r="LAI112" s="246"/>
      <c r="LAJ112" s="251"/>
      <c r="LAK112" s="257"/>
      <c r="LAL112" s="235"/>
      <c r="LAM112" s="235"/>
      <c r="LAN112" s="235"/>
      <c r="LAO112" s="99"/>
      <c r="LAP112" s="235"/>
      <c r="LAQ112" s="235"/>
      <c r="LAR112" s="235"/>
      <c r="LAS112" s="226"/>
      <c r="LAT112" s="248"/>
      <c r="LAU112" s="253"/>
      <c r="LAV112" s="228"/>
      <c r="LAW112" s="229"/>
      <c r="LAX112" s="99"/>
      <c r="LAY112" s="254"/>
      <c r="LAZ112" s="235"/>
      <c r="LBA112" s="231"/>
      <c r="LBB112" s="235"/>
      <c r="LBC112" s="6"/>
      <c r="LBD112" s="6"/>
      <c r="LBE112" s="6"/>
      <c r="LBF112" s="246"/>
      <c r="LBG112" s="251"/>
      <c r="LBH112" s="257"/>
      <c r="LBI112" s="235"/>
      <c r="LBJ112" s="235"/>
      <c r="LBK112" s="235"/>
      <c r="LBL112" s="99"/>
      <c r="LBM112" s="235"/>
      <c r="LBN112" s="235"/>
      <c r="LBO112" s="235"/>
      <c r="LBP112" s="226"/>
      <c r="LBQ112" s="248"/>
      <c r="LBR112" s="253"/>
      <c r="LBS112" s="228"/>
      <c r="LBT112" s="229"/>
      <c r="LBU112" s="99"/>
      <c r="LBV112" s="254"/>
      <c r="LBW112" s="235"/>
      <c r="LBX112" s="231"/>
      <c r="LBY112" s="235"/>
      <c r="LBZ112" s="6"/>
      <c r="LCA112" s="6"/>
      <c r="LCB112" s="6"/>
      <c r="LCC112" s="246"/>
      <c r="LCD112" s="251"/>
      <c r="LCE112" s="257"/>
      <c r="LCF112" s="235"/>
      <c r="LCG112" s="235"/>
      <c r="LCH112" s="235"/>
      <c r="LCI112" s="99"/>
      <c r="LCJ112" s="235"/>
      <c r="LCK112" s="235"/>
      <c r="LCL112" s="235"/>
      <c r="LCM112" s="226"/>
      <c r="LCN112" s="248"/>
      <c r="LCO112" s="253"/>
      <c r="LCP112" s="228"/>
      <c r="LCQ112" s="229"/>
      <c r="LCR112" s="99"/>
      <c r="LCS112" s="254"/>
      <c r="LCT112" s="235"/>
      <c r="LCU112" s="231"/>
      <c r="LCV112" s="235"/>
      <c r="LCW112" s="6"/>
      <c r="LCX112" s="6"/>
      <c r="LCY112" s="6"/>
      <c r="LCZ112" s="246"/>
      <c r="LDA112" s="251"/>
      <c r="LDB112" s="257"/>
      <c r="LDC112" s="235"/>
      <c r="LDD112" s="235"/>
      <c r="LDE112" s="235"/>
      <c r="LDF112" s="99"/>
      <c r="LDG112" s="235"/>
      <c r="LDH112" s="235"/>
      <c r="LDI112" s="235"/>
      <c r="LDJ112" s="226"/>
      <c r="LDK112" s="248"/>
      <c r="LDL112" s="253"/>
      <c r="LDM112" s="228"/>
      <c r="LDN112" s="229"/>
      <c r="LDO112" s="99"/>
      <c r="LDP112" s="254"/>
      <c r="LDQ112" s="235"/>
      <c r="LDR112" s="231"/>
      <c r="LDS112" s="235"/>
      <c r="LDT112" s="6"/>
      <c r="LDU112" s="6"/>
      <c r="LDV112" s="6"/>
      <c r="LDW112" s="246"/>
      <c r="LDX112" s="251"/>
      <c r="LDY112" s="257"/>
      <c r="LDZ112" s="235"/>
      <c r="LEA112" s="235"/>
      <c r="LEB112" s="235"/>
      <c r="LEC112" s="99"/>
      <c r="LED112" s="235"/>
      <c r="LEE112" s="235"/>
      <c r="LEF112" s="235"/>
      <c r="LEG112" s="226"/>
      <c r="LEH112" s="248"/>
      <c r="LEI112" s="253"/>
      <c r="LEJ112" s="228"/>
      <c r="LEK112" s="229"/>
      <c r="LEL112" s="99"/>
      <c r="LEM112" s="254"/>
      <c r="LEN112" s="235"/>
      <c r="LEO112" s="231"/>
      <c r="LEP112" s="235"/>
      <c r="LEQ112" s="6"/>
      <c r="LER112" s="6"/>
      <c r="LES112" s="6"/>
      <c r="LET112" s="246"/>
      <c r="LEU112" s="251"/>
      <c r="LEV112" s="257"/>
      <c r="LEW112" s="235"/>
      <c r="LEX112" s="235"/>
      <c r="LEY112" s="235"/>
      <c r="LEZ112" s="99"/>
      <c r="LFA112" s="235"/>
      <c r="LFB112" s="235"/>
      <c r="LFC112" s="235"/>
      <c r="LFD112" s="226"/>
      <c r="LFE112" s="248"/>
      <c r="LFF112" s="253"/>
      <c r="LFG112" s="228"/>
      <c r="LFH112" s="229"/>
      <c r="LFI112" s="99"/>
      <c r="LFJ112" s="254"/>
      <c r="LFK112" s="235"/>
      <c r="LFL112" s="231"/>
      <c r="LFM112" s="235"/>
      <c r="LFN112" s="6"/>
      <c r="LFO112" s="6"/>
      <c r="LFP112" s="6"/>
      <c r="LFQ112" s="246"/>
      <c r="LFR112" s="251"/>
      <c r="LFS112" s="257"/>
      <c r="LFT112" s="235"/>
      <c r="LFU112" s="235"/>
      <c r="LFV112" s="235"/>
      <c r="LFW112" s="99"/>
      <c r="LFX112" s="235"/>
      <c r="LFY112" s="235"/>
      <c r="LFZ112" s="235"/>
      <c r="LGA112" s="226"/>
      <c r="LGB112" s="248"/>
      <c r="LGC112" s="253"/>
      <c r="LGD112" s="228"/>
      <c r="LGE112" s="229"/>
      <c r="LGF112" s="99"/>
      <c r="LGG112" s="254"/>
      <c r="LGH112" s="235"/>
      <c r="LGI112" s="231"/>
      <c r="LGJ112" s="235"/>
      <c r="LGK112" s="6"/>
      <c r="LGL112" s="6"/>
      <c r="LGM112" s="6"/>
      <c r="LGN112" s="246"/>
      <c r="LGO112" s="251"/>
      <c r="LGP112" s="257"/>
      <c r="LGQ112" s="235"/>
      <c r="LGR112" s="235"/>
      <c r="LGS112" s="235"/>
      <c r="LGT112" s="99"/>
      <c r="LGU112" s="235"/>
      <c r="LGV112" s="235"/>
      <c r="LGW112" s="235"/>
      <c r="LGX112" s="226"/>
      <c r="LGY112" s="248"/>
      <c r="LGZ112" s="253"/>
      <c r="LHA112" s="228"/>
      <c r="LHB112" s="229"/>
      <c r="LHC112" s="99"/>
      <c r="LHD112" s="254"/>
      <c r="LHE112" s="235"/>
      <c r="LHF112" s="231"/>
      <c r="LHG112" s="235"/>
      <c r="LHH112" s="6"/>
      <c r="LHI112" s="6"/>
      <c r="LHJ112" s="6"/>
      <c r="LHK112" s="246"/>
      <c r="LHL112" s="251"/>
      <c r="LHM112" s="257"/>
      <c r="LHN112" s="235"/>
      <c r="LHO112" s="235"/>
      <c r="LHP112" s="235"/>
      <c r="LHQ112" s="99"/>
      <c r="LHR112" s="235"/>
      <c r="LHS112" s="235"/>
      <c r="LHT112" s="235"/>
      <c r="LHU112" s="226"/>
      <c r="LHV112" s="248"/>
      <c r="LHW112" s="253"/>
      <c r="LHX112" s="228"/>
      <c r="LHY112" s="229"/>
      <c r="LHZ112" s="99"/>
      <c r="LIA112" s="254"/>
      <c r="LIB112" s="235"/>
      <c r="LIC112" s="231"/>
      <c r="LID112" s="235"/>
      <c r="LIE112" s="6"/>
      <c r="LIF112" s="6"/>
      <c r="LIG112" s="6"/>
      <c r="LIH112" s="246"/>
      <c r="LII112" s="251"/>
      <c r="LIJ112" s="257"/>
      <c r="LIK112" s="235"/>
      <c r="LIL112" s="235"/>
      <c r="LIM112" s="235"/>
      <c r="LIN112" s="99"/>
      <c r="LIO112" s="235"/>
      <c r="LIP112" s="235"/>
      <c r="LIQ112" s="235"/>
      <c r="LIR112" s="226"/>
      <c r="LIS112" s="248"/>
      <c r="LIT112" s="253"/>
      <c r="LIU112" s="228"/>
      <c r="LIV112" s="229"/>
      <c r="LIW112" s="99"/>
      <c r="LIX112" s="254"/>
      <c r="LIY112" s="235"/>
      <c r="LIZ112" s="231"/>
      <c r="LJA112" s="235"/>
      <c r="LJB112" s="6"/>
      <c r="LJC112" s="6"/>
      <c r="LJD112" s="6"/>
      <c r="LJE112" s="246"/>
      <c r="LJF112" s="251"/>
      <c r="LJG112" s="257"/>
      <c r="LJH112" s="235"/>
      <c r="LJI112" s="235"/>
      <c r="LJJ112" s="235"/>
      <c r="LJK112" s="99"/>
      <c r="LJL112" s="235"/>
      <c r="LJM112" s="235"/>
      <c r="LJN112" s="235"/>
      <c r="LJO112" s="226"/>
      <c r="LJP112" s="248"/>
      <c r="LJQ112" s="253"/>
      <c r="LJR112" s="228"/>
      <c r="LJS112" s="229"/>
      <c r="LJT112" s="99"/>
      <c r="LJU112" s="254"/>
      <c r="LJV112" s="235"/>
      <c r="LJW112" s="231"/>
      <c r="LJX112" s="235"/>
      <c r="LJY112" s="6"/>
      <c r="LJZ112" s="6"/>
      <c r="LKA112" s="6"/>
      <c r="LKB112" s="246"/>
      <c r="LKC112" s="251"/>
      <c r="LKD112" s="257"/>
      <c r="LKE112" s="235"/>
      <c r="LKF112" s="235"/>
      <c r="LKG112" s="235"/>
      <c r="LKH112" s="99"/>
      <c r="LKI112" s="235"/>
      <c r="LKJ112" s="235"/>
      <c r="LKK112" s="235"/>
      <c r="LKL112" s="226"/>
      <c r="LKM112" s="248"/>
      <c r="LKN112" s="253"/>
      <c r="LKO112" s="228"/>
      <c r="LKP112" s="229"/>
      <c r="LKQ112" s="99"/>
      <c r="LKR112" s="254"/>
      <c r="LKS112" s="235"/>
      <c r="LKT112" s="231"/>
      <c r="LKU112" s="235"/>
      <c r="LKV112" s="6"/>
      <c r="LKW112" s="6"/>
      <c r="LKX112" s="6"/>
      <c r="LKY112" s="246"/>
      <c r="LKZ112" s="251"/>
      <c r="LLA112" s="257"/>
      <c r="LLB112" s="235"/>
      <c r="LLC112" s="235"/>
      <c r="LLD112" s="235"/>
      <c r="LLE112" s="99"/>
      <c r="LLF112" s="235"/>
      <c r="LLG112" s="235"/>
      <c r="LLH112" s="235"/>
      <c r="LLI112" s="226"/>
      <c r="LLJ112" s="248"/>
      <c r="LLK112" s="253"/>
      <c r="LLL112" s="228"/>
      <c r="LLM112" s="229"/>
      <c r="LLN112" s="99"/>
      <c r="LLO112" s="254"/>
      <c r="LLP112" s="235"/>
      <c r="LLQ112" s="231"/>
      <c r="LLR112" s="235"/>
      <c r="LLS112" s="6"/>
      <c r="LLT112" s="6"/>
      <c r="LLU112" s="6"/>
      <c r="LLV112" s="246"/>
      <c r="LLW112" s="251"/>
      <c r="LLX112" s="257"/>
      <c r="LLY112" s="235"/>
      <c r="LLZ112" s="235"/>
      <c r="LMA112" s="235"/>
      <c r="LMB112" s="99"/>
      <c r="LMC112" s="235"/>
      <c r="LMD112" s="235"/>
      <c r="LME112" s="235"/>
      <c r="LMF112" s="226"/>
      <c r="LMG112" s="248"/>
      <c r="LMH112" s="253"/>
      <c r="LMI112" s="228"/>
      <c r="LMJ112" s="229"/>
      <c r="LMK112" s="99"/>
      <c r="LML112" s="254"/>
      <c r="LMM112" s="235"/>
      <c r="LMN112" s="231"/>
      <c r="LMO112" s="235"/>
      <c r="LMP112" s="6"/>
      <c r="LMQ112" s="6"/>
      <c r="LMR112" s="6"/>
      <c r="LMS112" s="246"/>
      <c r="LMT112" s="251"/>
      <c r="LMU112" s="257"/>
      <c r="LMV112" s="235"/>
      <c r="LMW112" s="235"/>
      <c r="LMX112" s="235"/>
      <c r="LMY112" s="99"/>
      <c r="LMZ112" s="235"/>
      <c r="LNA112" s="235"/>
      <c r="LNB112" s="235"/>
      <c r="LNC112" s="226"/>
      <c r="LND112" s="248"/>
      <c r="LNE112" s="253"/>
      <c r="LNF112" s="228"/>
      <c r="LNG112" s="229"/>
      <c r="LNH112" s="99"/>
      <c r="LNI112" s="254"/>
      <c r="LNJ112" s="235"/>
      <c r="LNK112" s="231"/>
      <c r="LNL112" s="235"/>
      <c r="LNM112" s="6"/>
      <c r="LNN112" s="6"/>
      <c r="LNO112" s="6"/>
      <c r="LNP112" s="246"/>
      <c r="LNQ112" s="251"/>
      <c r="LNR112" s="257"/>
      <c r="LNS112" s="235"/>
      <c r="LNT112" s="235"/>
      <c r="LNU112" s="235"/>
      <c r="LNV112" s="99"/>
      <c r="LNW112" s="235"/>
      <c r="LNX112" s="235"/>
      <c r="LNY112" s="235"/>
      <c r="LNZ112" s="226"/>
      <c r="LOA112" s="248"/>
      <c r="LOB112" s="253"/>
      <c r="LOC112" s="228"/>
      <c r="LOD112" s="229"/>
      <c r="LOE112" s="99"/>
      <c r="LOF112" s="254"/>
      <c r="LOG112" s="235"/>
      <c r="LOH112" s="231"/>
      <c r="LOI112" s="235"/>
      <c r="LOJ112" s="6"/>
      <c r="LOK112" s="6"/>
      <c r="LOL112" s="6"/>
      <c r="LOM112" s="246"/>
      <c r="LON112" s="251"/>
      <c r="LOO112" s="257"/>
      <c r="LOP112" s="235"/>
      <c r="LOQ112" s="235"/>
      <c r="LOR112" s="235"/>
      <c r="LOS112" s="99"/>
      <c r="LOT112" s="235"/>
      <c r="LOU112" s="235"/>
      <c r="LOV112" s="235"/>
      <c r="LOW112" s="226"/>
      <c r="LOX112" s="248"/>
      <c r="LOY112" s="253"/>
      <c r="LOZ112" s="228"/>
      <c r="LPA112" s="229"/>
      <c r="LPB112" s="99"/>
      <c r="LPC112" s="254"/>
      <c r="LPD112" s="235"/>
      <c r="LPE112" s="231"/>
      <c r="LPF112" s="235"/>
      <c r="LPG112" s="6"/>
      <c r="LPH112" s="6"/>
      <c r="LPI112" s="6"/>
      <c r="LPJ112" s="246"/>
      <c r="LPK112" s="251"/>
      <c r="LPL112" s="257"/>
      <c r="LPM112" s="235"/>
      <c r="LPN112" s="235"/>
      <c r="LPO112" s="235"/>
      <c r="LPP112" s="99"/>
      <c r="LPQ112" s="235"/>
      <c r="LPR112" s="235"/>
      <c r="LPS112" s="235"/>
      <c r="LPT112" s="226"/>
      <c r="LPU112" s="248"/>
      <c r="LPV112" s="253"/>
      <c r="LPW112" s="228"/>
      <c r="LPX112" s="229"/>
      <c r="LPY112" s="99"/>
      <c r="LPZ112" s="254"/>
      <c r="LQA112" s="235"/>
      <c r="LQB112" s="231"/>
      <c r="LQC112" s="235"/>
      <c r="LQD112" s="6"/>
      <c r="LQE112" s="6"/>
      <c r="LQF112" s="6"/>
      <c r="LQG112" s="246"/>
      <c r="LQH112" s="251"/>
      <c r="LQI112" s="257"/>
      <c r="LQJ112" s="235"/>
      <c r="LQK112" s="235"/>
      <c r="LQL112" s="235"/>
      <c r="LQM112" s="99"/>
      <c r="LQN112" s="235"/>
      <c r="LQO112" s="235"/>
      <c r="LQP112" s="235"/>
      <c r="LQQ112" s="226"/>
      <c r="LQR112" s="248"/>
      <c r="LQS112" s="253"/>
      <c r="LQT112" s="228"/>
      <c r="LQU112" s="229"/>
      <c r="LQV112" s="99"/>
      <c r="LQW112" s="254"/>
      <c r="LQX112" s="235"/>
      <c r="LQY112" s="231"/>
      <c r="LQZ112" s="235"/>
      <c r="LRA112" s="6"/>
      <c r="LRB112" s="6"/>
      <c r="LRC112" s="6"/>
      <c r="LRD112" s="246"/>
      <c r="LRE112" s="251"/>
      <c r="LRF112" s="257"/>
      <c r="LRG112" s="235"/>
      <c r="LRH112" s="235"/>
      <c r="LRI112" s="235"/>
      <c r="LRJ112" s="99"/>
      <c r="LRK112" s="235"/>
      <c r="LRL112" s="235"/>
      <c r="LRM112" s="235"/>
      <c r="LRN112" s="226"/>
      <c r="LRO112" s="248"/>
      <c r="LRP112" s="253"/>
      <c r="LRQ112" s="228"/>
      <c r="LRR112" s="229"/>
      <c r="LRS112" s="99"/>
      <c r="LRT112" s="254"/>
      <c r="LRU112" s="235"/>
      <c r="LRV112" s="231"/>
      <c r="LRW112" s="235"/>
      <c r="LRX112" s="6"/>
      <c r="LRY112" s="6"/>
      <c r="LRZ112" s="6"/>
      <c r="LSA112" s="246"/>
      <c r="LSB112" s="251"/>
      <c r="LSC112" s="257"/>
      <c r="LSD112" s="235"/>
      <c r="LSE112" s="235"/>
      <c r="LSF112" s="235"/>
      <c r="LSG112" s="99"/>
      <c r="LSH112" s="235"/>
      <c r="LSI112" s="235"/>
      <c r="LSJ112" s="235"/>
      <c r="LSK112" s="226"/>
      <c r="LSL112" s="248"/>
      <c r="LSM112" s="253"/>
      <c r="LSN112" s="228"/>
      <c r="LSO112" s="229"/>
      <c r="LSP112" s="99"/>
      <c r="LSQ112" s="254"/>
      <c r="LSR112" s="235"/>
      <c r="LSS112" s="231"/>
      <c r="LST112" s="235"/>
      <c r="LSU112" s="6"/>
      <c r="LSV112" s="6"/>
      <c r="LSW112" s="6"/>
      <c r="LSX112" s="246"/>
      <c r="LSY112" s="251"/>
      <c r="LSZ112" s="257"/>
      <c r="LTA112" s="235"/>
      <c r="LTB112" s="235"/>
      <c r="LTC112" s="235"/>
      <c r="LTD112" s="99"/>
      <c r="LTE112" s="235"/>
      <c r="LTF112" s="235"/>
      <c r="LTG112" s="235"/>
      <c r="LTH112" s="226"/>
      <c r="LTI112" s="248"/>
      <c r="LTJ112" s="253"/>
      <c r="LTK112" s="228"/>
      <c r="LTL112" s="229"/>
      <c r="LTM112" s="99"/>
      <c r="LTN112" s="254"/>
      <c r="LTO112" s="235"/>
      <c r="LTP112" s="231"/>
      <c r="LTQ112" s="235"/>
      <c r="LTR112" s="6"/>
      <c r="LTS112" s="6"/>
      <c r="LTT112" s="6"/>
      <c r="LTU112" s="246"/>
      <c r="LTV112" s="251"/>
      <c r="LTW112" s="257"/>
      <c r="LTX112" s="235"/>
      <c r="LTY112" s="235"/>
      <c r="LTZ112" s="235"/>
      <c r="LUA112" s="99"/>
      <c r="LUB112" s="235"/>
      <c r="LUC112" s="235"/>
      <c r="LUD112" s="235"/>
      <c r="LUE112" s="226"/>
      <c r="LUF112" s="248"/>
      <c r="LUG112" s="253"/>
      <c r="LUH112" s="228"/>
      <c r="LUI112" s="229"/>
      <c r="LUJ112" s="99"/>
      <c r="LUK112" s="254"/>
      <c r="LUL112" s="235"/>
      <c r="LUM112" s="231"/>
      <c r="LUN112" s="235"/>
      <c r="LUO112" s="6"/>
      <c r="LUP112" s="6"/>
      <c r="LUQ112" s="6"/>
      <c r="LUR112" s="246"/>
      <c r="LUS112" s="251"/>
      <c r="LUT112" s="257"/>
      <c r="LUU112" s="235"/>
      <c r="LUV112" s="235"/>
      <c r="LUW112" s="235"/>
      <c r="LUX112" s="99"/>
      <c r="LUY112" s="235"/>
      <c r="LUZ112" s="235"/>
      <c r="LVA112" s="235"/>
      <c r="LVB112" s="226"/>
      <c r="LVC112" s="248"/>
      <c r="LVD112" s="253"/>
      <c r="LVE112" s="228"/>
      <c r="LVF112" s="229"/>
      <c r="LVG112" s="99"/>
      <c r="LVH112" s="254"/>
      <c r="LVI112" s="235"/>
      <c r="LVJ112" s="231"/>
      <c r="LVK112" s="235"/>
      <c r="LVL112" s="6"/>
      <c r="LVM112" s="6"/>
      <c r="LVN112" s="6"/>
      <c r="LVO112" s="246"/>
      <c r="LVP112" s="251"/>
      <c r="LVQ112" s="257"/>
      <c r="LVR112" s="235"/>
      <c r="LVS112" s="235"/>
      <c r="LVT112" s="235"/>
      <c r="LVU112" s="99"/>
      <c r="LVV112" s="235"/>
      <c r="LVW112" s="235"/>
      <c r="LVX112" s="235"/>
      <c r="LVY112" s="226"/>
      <c r="LVZ112" s="248"/>
      <c r="LWA112" s="253"/>
      <c r="LWB112" s="228"/>
      <c r="LWC112" s="229"/>
      <c r="LWD112" s="99"/>
      <c r="LWE112" s="254"/>
      <c r="LWF112" s="235"/>
      <c r="LWG112" s="231"/>
      <c r="LWH112" s="235"/>
      <c r="LWI112" s="6"/>
      <c r="LWJ112" s="6"/>
      <c r="LWK112" s="6"/>
      <c r="LWL112" s="246"/>
      <c r="LWM112" s="251"/>
      <c r="LWN112" s="257"/>
      <c r="LWO112" s="235"/>
      <c r="LWP112" s="235"/>
      <c r="LWQ112" s="235"/>
      <c r="LWR112" s="99"/>
      <c r="LWS112" s="235"/>
      <c r="LWT112" s="235"/>
      <c r="LWU112" s="235"/>
      <c r="LWV112" s="226"/>
      <c r="LWW112" s="248"/>
      <c r="LWX112" s="253"/>
      <c r="LWY112" s="228"/>
      <c r="LWZ112" s="229"/>
      <c r="LXA112" s="99"/>
      <c r="LXB112" s="254"/>
      <c r="LXC112" s="235"/>
      <c r="LXD112" s="231"/>
      <c r="LXE112" s="235"/>
      <c r="LXF112" s="6"/>
      <c r="LXG112" s="6"/>
      <c r="LXH112" s="6"/>
      <c r="LXI112" s="246"/>
      <c r="LXJ112" s="251"/>
      <c r="LXK112" s="257"/>
      <c r="LXL112" s="235"/>
      <c r="LXM112" s="235"/>
      <c r="LXN112" s="235"/>
      <c r="LXO112" s="99"/>
      <c r="LXP112" s="235"/>
      <c r="LXQ112" s="235"/>
      <c r="LXR112" s="235"/>
      <c r="LXS112" s="226"/>
      <c r="LXT112" s="248"/>
      <c r="LXU112" s="253"/>
      <c r="LXV112" s="228"/>
      <c r="LXW112" s="229"/>
      <c r="LXX112" s="99"/>
      <c r="LXY112" s="254"/>
      <c r="LXZ112" s="235"/>
      <c r="LYA112" s="231"/>
      <c r="LYB112" s="235"/>
      <c r="LYC112" s="6"/>
      <c r="LYD112" s="6"/>
      <c r="LYE112" s="6"/>
      <c r="LYF112" s="246"/>
      <c r="LYG112" s="251"/>
      <c r="LYH112" s="257"/>
      <c r="LYI112" s="235"/>
      <c r="LYJ112" s="235"/>
      <c r="LYK112" s="235"/>
      <c r="LYL112" s="99"/>
      <c r="LYM112" s="235"/>
      <c r="LYN112" s="235"/>
      <c r="LYO112" s="235"/>
      <c r="LYP112" s="226"/>
      <c r="LYQ112" s="248"/>
      <c r="LYR112" s="253"/>
      <c r="LYS112" s="228"/>
      <c r="LYT112" s="229"/>
      <c r="LYU112" s="99"/>
      <c r="LYV112" s="254"/>
      <c r="LYW112" s="235"/>
      <c r="LYX112" s="231"/>
      <c r="LYY112" s="235"/>
      <c r="LYZ112" s="6"/>
      <c r="LZA112" s="6"/>
      <c r="LZB112" s="6"/>
      <c r="LZC112" s="246"/>
      <c r="LZD112" s="251"/>
      <c r="LZE112" s="257"/>
      <c r="LZF112" s="235"/>
      <c r="LZG112" s="235"/>
      <c r="LZH112" s="235"/>
      <c r="LZI112" s="99"/>
      <c r="LZJ112" s="235"/>
      <c r="LZK112" s="235"/>
      <c r="LZL112" s="235"/>
      <c r="LZM112" s="226"/>
      <c r="LZN112" s="248"/>
      <c r="LZO112" s="253"/>
      <c r="LZP112" s="228"/>
      <c r="LZQ112" s="229"/>
      <c r="LZR112" s="99"/>
      <c r="LZS112" s="254"/>
      <c r="LZT112" s="235"/>
      <c r="LZU112" s="231"/>
      <c r="LZV112" s="235"/>
      <c r="LZW112" s="6"/>
      <c r="LZX112" s="6"/>
      <c r="LZY112" s="6"/>
      <c r="LZZ112" s="246"/>
      <c r="MAA112" s="251"/>
      <c r="MAB112" s="257"/>
      <c r="MAC112" s="235"/>
      <c r="MAD112" s="235"/>
      <c r="MAE112" s="235"/>
      <c r="MAF112" s="99"/>
      <c r="MAG112" s="235"/>
      <c r="MAH112" s="235"/>
      <c r="MAI112" s="235"/>
      <c r="MAJ112" s="226"/>
      <c r="MAK112" s="248"/>
      <c r="MAL112" s="253"/>
      <c r="MAM112" s="228"/>
      <c r="MAN112" s="229"/>
      <c r="MAO112" s="99"/>
      <c r="MAP112" s="254"/>
      <c r="MAQ112" s="235"/>
      <c r="MAR112" s="231"/>
      <c r="MAS112" s="235"/>
      <c r="MAT112" s="6"/>
      <c r="MAU112" s="6"/>
      <c r="MAV112" s="6"/>
      <c r="MAW112" s="246"/>
      <c r="MAX112" s="251"/>
      <c r="MAY112" s="257"/>
      <c r="MAZ112" s="235"/>
      <c r="MBA112" s="235"/>
      <c r="MBB112" s="235"/>
      <c r="MBC112" s="99"/>
      <c r="MBD112" s="235"/>
      <c r="MBE112" s="235"/>
      <c r="MBF112" s="235"/>
      <c r="MBG112" s="226"/>
      <c r="MBH112" s="248"/>
      <c r="MBI112" s="253"/>
      <c r="MBJ112" s="228"/>
      <c r="MBK112" s="229"/>
      <c r="MBL112" s="99"/>
      <c r="MBM112" s="254"/>
      <c r="MBN112" s="235"/>
      <c r="MBO112" s="231"/>
      <c r="MBP112" s="235"/>
      <c r="MBQ112" s="6"/>
      <c r="MBR112" s="6"/>
      <c r="MBS112" s="6"/>
      <c r="MBT112" s="246"/>
      <c r="MBU112" s="251"/>
      <c r="MBV112" s="257"/>
      <c r="MBW112" s="235"/>
      <c r="MBX112" s="235"/>
      <c r="MBY112" s="235"/>
      <c r="MBZ112" s="99"/>
      <c r="MCA112" s="235"/>
      <c r="MCB112" s="235"/>
      <c r="MCC112" s="235"/>
      <c r="MCD112" s="226"/>
      <c r="MCE112" s="248"/>
      <c r="MCF112" s="253"/>
      <c r="MCG112" s="228"/>
      <c r="MCH112" s="229"/>
      <c r="MCI112" s="99"/>
      <c r="MCJ112" s="254"/>
      <c r="MCK112" s="235"/>
      <c r="MCL112" s="231"/>
      <c r="MCM112" s="235"/>
      <c r="MCN112" s="6"/>
      <c r="MCO112" s="6"/>
      <c r="MCP112" s="6"/>
      <c r="MCQ112" s="246"/>
      <c r="MCR112" s="251"/>
      <c r="MCS112" s="257"/>
      <c r="MCT112" s="235"/>
      <c r="MCU112" s="235"/>
      <c r="MCV112" s="235"/>
      <c r="MCW112" s="99"/>
      <c r="MCX112" s="235"/>
      <c r="MCY112" s="235"/>
      <c r="MCZ112" s="235"/>
      <c r="MDA112" s="226"/>
      <c r="MDB112" s="248"/>
      <c r="MDC112" s="253"/>
      <c r="MDD112" s="228"/>
      <c r="MDE112" s="229"/>
      <c r="MDF112" s="99"/>
      <c r="MDG112" s="254"/>
      <c r="MDH112" s="235"/>
      <c r="MDI112" s="231"/>
      <c r="MDJ112" s="235"/>
      <c r="MDK112" s="6"/>
      <c r="MDL112" s="6"/>
      <c r="MDM112" s="6"/>
      <c r="MDN112" s="246"/>
      <c r="MDO112" s="251"/>
      <c r="MDP112" s="257"/>
      <c r="MDQ112" s="235"/>
      <c r="MDR112" s="235"/>
      <c r="MDS112" s="235"/>
      <c r="MDT112" s="99"/>
      <c r="MDU112" s="235"/>
      <c r="MDV112" s="235"/>
      <c r="MDW112" s="235"/>
      <c r="MDX112" s="226"/>
      <c r="MDY112" s="248"/>
      <c r="MDZ112" s="253"/>
      <c r="MEA112" s="228"/>
      <c r="MEB112" s="229"/>
      <c r="MEC112" s="99"/>
      <c r="MED112" s="254"/>
      <c r="MEE112" s="235"/>
      <c r="MEF112" s="231"/>
      <c r="MEG112" s="235"/>
      <c r="MEH112" s="6"/>
      <c r="MEI112" s="6"/>
      <c r="MEJ112" s="6"/>
      <c r="MEK112" s="246"/>
      <c r="MEL112" s="251"/>
      <c r="MEM112" s="257"/>
      <c r="MEN112" s="235"/>
      <c r="MEO112" s="235"/>
      <c r="MEP112" s="235"/>
      <c r="MEQ112" s="99"/>
      <c r="MER112" s="235"/>
      <c r="MES112" s="235"/>
      <c r="MET112" s="235"/>
      <c r="MEU112" s="226"/>
      <c r="MEV112" s="248"/>
      <c r="MEW112" s="253"/>
      <c r="MEX112" s="228"/>
      <c r="MEY112" s="229"/>
      <c r="MEZ112" s="99"/>
      <c r="MFA112" s="254"/>
      <c r="MFB112" s="235"/>
      <c r="MFC112" s="231"/>
      <c r="MFD112" s="235"/>
      <c r="MFE112" s="6"/>
      <c r="MFF112" s="6"/>
      <c r="MFG112" s="6"/>
      <c r="MFH112" s="246"/>
      <c r="MFI112" s="251"/>
      <c r="MFJ112" s="257"/>
      <c r="MFK112" s="235"/>
      <c r="MFL112" s="235"/>
      <c r="MFM112" s="235"/>
      <c r="MFN112" s="99"/>
      <c r="MFO112" s="235"/>
      <c r="MFP112" s="235"/>
      <c r="MFQ112" s="235"/>
      <c r="MFR112" s="226"/>
      <c r="MFS112" s="248"/>
      <c r="MFT112" s="253"/>
      <c r="MFU112" s="228"/>
      <c r="MFV112" s="229"/>
      <c r="MFW112" s="99"/>
      <c r="MFX112" s="254"/>
      <c r="MFY112" s="235"/>
      <c r="MFZ112" s="231"/>
      <c r="MGA112" s="235"/>
      <c r="MGB112" s="6"/>
      <c r="MGC112" s="6"/>
      <c r="MGD112" s="6"/>
      <c r="MGE112" s="246"/>
      <c r="MGF112" s="251"/>
      <c r="MGG112" s="257"/>
      <c r="MGH112" s="235"/>
      <c r="MGI112" s="235"/>
      <c r="MGJ112" s="235"/>
      <c r="MGK112" s="99"/>
      <c r="MGL112" s="235"/>
      <c r="MGM112" s="235"/>
      <c r="MGN112" s="235"/>
      <c r="MGO112" s="226"/>
      <c r="MGP112" s="248"/>
      <c r="MGQ112" s="253"/>
      <c r="MGR112" s="228"/>
      <c r="MGS112" s="229"/>
      <c r="MGT112" s="99"/>
      <c r="MGU112" s="254"/>
      <c r="MGV112" s="235"/>
      <c r="MGW112" s="231"/>
      <c r="MGX112" s="235"/>
      <c r="MGY112" s="6"/>
      <c r="MGZ112" s="6"/>
      <c r="MHA112" s="6"/>
      <c r="MHB112" s="246"/>
      <c r="MHC112" s="251"/>
      <c r="MHD112" s="257"/>
      <c r="MHE112" s="235"/>
      <c r="MHF112" s="235"/>
      <c r="MHG112" s="235"/>
      <c r="MHH112" s="99"/>
      <c r="MHI112" s="235"/>
      <c r="MHJ112" s="235"/>
      <c r="MHK112" s="235"/>
      <c r="MHL112" s="226"/>
      <c r="MHM112" s="248"/>
      <c r="MHN112" s="253"/>
      <c r="MHO112" s="228"/>
      <c r="MHP112" s="229"/>
      <c r="MHQ112" s="99"/>
      <c r="MHR112" s="254"/>
      <c r="MHS112" s="235"/>
      <c r="MHT112" s="231"/>
      <c r="MHU112" s="235"/>
      <c r="MHV112" s="6"/>
      <c r="MHW112" s="6"/>
      <c r="MHX112" s="6"/>
      <c r="MHY112" s="246"/>
      <c r="MHZ112" s="251"/>
      <c r="MIA112" s="257"/>
      <c r="MIB112" s="235"/>
      <c r="MIC112" s="235"/>
      <c r="MID112" s="235"/>
      <c r="MIE112" s="99"/>
      <c r="MIF112" s="235"/>
      <c r="MIG112" s="235"/>
      <c r="MIH112" s="235"/>
      <c r="MII112" s="226"/>
      <c r="MIJ112" s="248"/>
      <c r="MIK112" s="253"/>
      <c r="MIL112" s="228"/>
      <c r="MIM112" s="229"/>
      <c r="MIN112" s="99"/>
      <c r="MIO112" s="254"/>
      <c r="MIP112" s="235"/>
      <c r="MIQ112" s="231"/>
      <c r="MIR112" s="235"/>
      <c r="MIS112" s="6"/>
      <c r="MIT112" s="6"/>
      <c r="MIU112" s="6"/>
      <c r="MIV112" s="246"/>
      <c r="MIW112" s="251"/>
      <c r="MIX112" s="257"/>
      <c r="MIY112" s="235"/>
      <c r="MIZ112" s="235"/>
      <c r="MJA112" s="235"/>
      <c r="MJB112" s="99"/>
      <c r="MJC112" s="235"/>
      <c r="MJD112" s="235"/>
      <c r="MJE112" s="235"/>
      <c r="MJF112" s="226"/>
      <c r="MJG112" s="248"/>
      <c r="MJH112" s="253"/>
      <c r="MJI112" s="228"/>
      <c r="MJJ112" s="229"/>
      <c r="MJK112" s="99"/>
      <c r="MJL112" s="254"/>
      <c r="MJM112" s="235"/>
      <c r="MJN112" s="231"/>
      <c r="MJO112" s="235"/>
      <c r="MJP112" s="6"/>
      <c r="MJQ112" s="6"/>
      <c r="MJR112" s="6"/>
      <c r="MJS112" s="246"/>
      <c r="MJT112" s="251"/>
      <c r="MJU112" s="257"/>
      <c r="MJV112" s="235"/>
      <c r="MJW112" s="235"/>
      <c r="MJX112" s="235"/>
      <c r="MJY112" s="99"/>
      <c r="MJZ112" s="235"/>
      <c r="MKA112" s="235"/>
      <c r="MKB112" s="235"/>
      <c r="MKC112" s="226"/>
      <c r="MKD112" s="248"/>
      <c r="MKE112" s="253"/>
      <c r="MKF112" s="228"/>
      <c r="MKG112" s="229"/>
      <c r="MKH112" s="99"/>
      <c r="MKI112" s="254"/>
      <c r="MKJ112" s="235"/>
      <c r="MKK112" s="231"/>
      <c r="MKL112" s="235"/>
      <c r="MKM112" s="6"/>
      <c r="MKN112" s="6"/>
      <c r="MKO112" s="6"/>
      <c r="MKP112" s="246"/>
      <c r="MKQ112" s="251"/>
      <c r="MKR112" s="257"/>
      <c r="MKS112" s="235"/>
      <c r="MKT112" s="235"/>
      <c r="MKU112" s="235"/>
      <c r="MKV112" s="99"/>
      <c r="MKW112" s="235"/>
      <c r="MKX112" s="235"/>
      <c r="MKY112" s="235"/>
      <c r="MKZ112" s="226"/>
      <c r="MLA112" s="248"/>
      <c r="MLB112" s="253"/>
      <c r="MLC112" s="228"/>
      <c r="MLD112" s="229"/>
      <c r="MLE112" s="99"/>
      <c r="MLF112" s="254"/>
      <c r="MLG112" s="235"/>
      <c r="MLH112" s="231"/>
      <c r="MLI112" s="235"/>
      <c r="MLJ112" s="6"/>
      <c r="MLK112" s="6"/>
      <c r="MLL112" s="6"/>
      <c r="MLM112" s="246"/>
      <c r="MLN112" s="251"/>
      <c r="MLO112" s="257"/>
      <c r="MLP112" s="235"/>
      <c r="MLQ112" s="235"/>
      <c r="MLR112" s="235"/>
      <c r="MLS112" s="99"/>
      <c r="MLT112" s="235"/>
      <c r="MLU112" s="235"/>
      <c r="MLV112" s="235"/>
      <c r="MLW112" s="226"/>
      <c r="MLX112" s="248"/>
      <c r="MLY112" s="253"/>
      <c r="MLZ112" s="228"/>
      <c r="MMA112" s="229"/>
      <c r="MMB112" s="99"/>
      <c r="MMC112" s="254"/>
      <c r="MMD112" s="235"/>
      <c r="MME112" s="231"/>
      <c r="MMF112" s="235"/>
      <c r="MMG112" s="6"/>
      <c r="MMH112" s="6"/>
      <c r="MMI112" s="6"/>
      <c r="MMJ112" s="246"/>
      <c r="MMK112" s="251"/>
      <c r="MML112" s="257"/>
      <c r="MMM112" s="235"/>
      <c r="MMN112" s="235"/>
      <c r="MMO112" s="235"/>
      <c r="MMP112" s="99"/>
      <c r="MMQ112" s="235"/>
      <c r="MMR112" s="235"/>
      <c r="MMS112" s="235"/>
      <c r="MMT112" s="226"/>
      <c r="MMU112" s="248"/>
      <c r="MMV112" s="253"/>
      <c r="MMW112" s="228"/>
      <c r="MMX112" s="229"/>
      <c r="MMY112" s="99"/>
      <c r="MMZ112" s="254"/>
      <c r="MNA112" s="235"/>
      <c r="MNB112" s="231"/>
      <c r="MNC112" s="235"/>
      <c r="MND112" s="6"/>
      <c r="MNE112" s="6"/>
      <c r="MNF112" s="6"/>
      <c r="MNG112" s="246"/>
      <c r="MNH112" s="251"/>
      <c r="MNI112" s="257"/>
      <c r="MNJ112" s="235"/>
      <c r="MNK112" s="235"/>
      <c r="MNL112" s="235"/>
      <c r="MNM112" s="99"/>
      <c r="MNN112" s="235"/>
      <c r="MNO112" s="235"/>
      <c r="MNP112" s="235"/>
      <c r="MNQ112" s="226"/>
      <c r="MNR112" s="248"/>
      <c r="MNS112" s="253"/>
      <c r="MNT112" s="228"/>
      <c r="MNU112" s="229"/>
      <c r="MNV112" s="99"/>
      <c r="MNW112" s="254"/>
      <c r="MNX112" s="235"/>
      <c r="MNY112" s="231"/>
      <c r="MNZ112" s="235"/>
      <c r="MOA112" s="6"/>
      <c r="MOB112" s="6"/>
      <c r="MOC112" s="6"/>
      <c r="MOD112" s="246"/>
      <c r="MOE112" s="251"/>
      <c r="MOF112" s="257"/>
      <c r="MOG112" s="235"/>
      <c r="MOH112" s="235"/>
      <c r="MOI112" s="235"/>
      <c r="MOJ112" s="99"/>
      <c r="MOK112" s="235"/>
      <c r="MOL112" s="235"/>
      <c r="MOM112" s="235"/>
      <c r="MON112" s="226"/>
      <c r="MOO112" s="248"/>
      <c r="MOP112" s="253"/>
      <c r="MOQ112" s="228"/>
      <c r="MOR112" s="229"/>
      <c r="MOS112" s="99"/>
      <c r="MOT112" s="254"/>
      <c r="MOU112" s="235"/>
      <c r="MOV112" s="231"/>
      <c r="MOW112" s="235"/>
      <c r="MOX112" s="6"/>
      <c r="MOY112" s="6"/>
      <c r="MOZ112" s="6"/>
      <c r="MPA112" s="246"/>
      <c r="MPB112" s="251"/>
      <c r="MPC112" s="257"/>
      <c r="MPD112" s="235"/>
      <c r="MPE112" s="235"/>
      <c r="MPF112" s="235"/>
      <c r="MPG112" s="99"/>
      <c r="MPH112" s="235"/>
      <c r="MPI112" s="235"/>
      <c r="MPJ112" s="235"/>
      <c r="MPK112" s="226"/>
      <c r="MPL112" s="248"/>
      <c r="MPM112" s="253"/>
      <c r="MPN112" s="228"/>
      <c r="MPO112" s="229"/>
      <c r="MPP112" s="99"/>
      <c r="MPQ112" s="254"/>
      <c r="MPR112" s="235"/>
      <c r="MPS112" s="231"/>
      <c r="MPT112" s="235"/>
      <c r="MPU112" s="6"/>
      <c r="MPV112" s="6"/>
      <c r="MPW112" s="6"/>
      <c r="MPX112" s="246"/>
      <c r="MPY112" s="251"/>
      <c r="MPZ112" s="257"/>
      <c r="MQA112" s="235"/>
      <c r="MQB112" s="235"/>
      <c r="MQC112" s="235"/>
      <c r="MQD112" s="99"/>
      <c r="MQE112" s="235"/>
      <c r="MQF112" s="235"/>
      <c r="MQG112" s="235"/>
      <c r="MQH112" s="226"/>
      <c r="MQI112" s="248"/>
      <c r="MQJ112" s="253"/>
      <c r="MQK112" s="228"/>
      <c r="MQL112" s="229"/>
      <c r="MQM112" s="99"/>
      <c r="MQN112" s="254"/>
      <c r="MQO112" s="235"/>
      <c r="MQP112" s="231"/>
      <c r="MQQ112" s="235"/>
      <c r="MQR112" s="6"/>
      <c r="MQS112" s="6"/>
      <c r="MQT112" s="6"/>
      <c r="MQU112" s="246"/>
      <c r="MQV112" s="251"/>
      <c r="MQW112" s="257"/>
      <c r="MQX112" s="235"/>
      <c r="MQY112" s="235"/>
      <c r="MQZ112" s="235"/>
      <c r="MRA112" s="99"/>
      <c r="MRB112" s="235"/>
      <c r="MRC112" s="235"/>
      <c r="MRD112" s="235"/>
      <c r="MRE112" s="226"/>
      <c r="MRF112" s="248"/>
      <c r="MRG112" s="253"/>
      <c r="MRH112" s="228"/>
      <c r="MRI112" s="229"/>
      <c r="MRJ112" s="99"/>
      <c r="MRK112" s="254"/>
      <c r="MRL112" s="235"/>
      <c r="MRM112" s="231"/>
      <c r="MRN112" s="235"/>
      <c r="MRO112" s="6"/>
      <c r="MRP112" s="6"/>
      <c r="MRQ112" s="6"/>
      <c r="MRR112" s="246"/>
      <c r="MRS112" s="251"/>
      <c r="MRT112" s="257"/>
      <c r="MRU112" s="235"/>
      <c r="MRV112" s="235"/>
      <c r="MRW112" s="235"/>
      <c r="MRX112" s="99"/>
      <c r="MRY112" s="235"/>
      <c r="MRZ112" s="235"/>
      <c r="MSA112" s="235"/>
      <c r="MSB112" s="226"/>
      <c r="MSC112" s="248"/>
      <c r="MSD112" s="253"/>
      <c r="MSE112" s="228"/>
      <c r="MSF112" s="229"/>
      <c r="MSG112" s="99"/>
      <c r="MSH112" s="254"/>
      <c r="MSI112" s="235"/>
      <c r="MSJ112" s="231"/>
      <c r="MSK112" s="235"/>
      <c r="MSL112" s="6"/>
      <c r="MSM112" s="6"/>
      <c r="MSN112" s="6"/>
      <c r="MSO112" s="246"/>
      <c r="MSP112" s="251"/>
      <c r="MSQ112" s="257"/>
      <c r="MSR112" s="235"/>
      <c r="MSS112" s="235"/>
      <c r="MST112" s="235"/>
      <c r="MSU112" s="99"/>
      <c r="MSV112" s="235"/>
      <c r="MSW112" s="235"/>
      <c r="MSX112" s="235"/>
      <c r="MSY112" s="226"/>
      <c r="MSZ112" s="248"/>
      <c r="MTA112" s="253"/>
      <c r="MTB112" s="228"/>
      <c r="MTC112" s="229"/>
      <c r="MTD112" s="99"/>
      <c r="MTE112" s="254"/>
      <c r="MTF112" s="235"/>
      <c r="MTG112" s="231"/>
      <c r="MTH112" s="235"/>
      <c r="MTI112" s="6"/>
      <c r="MTJ112" s="6"/>
      <c r="MTK112" s="6"/>
      <c r="MTL112" s="246"/>
      <c r="MTM112" s="251"/>
      <c r="MTN112" s="257"/>
      <c r="MTO112" s="235"/>
      <c r="MTP112" s="235"/>
      <c r="MTQ112" s="235"/>
      <c r="MTR112" s="99"/>
      <c r="MTS112" s="235"/>
      <c r="MTT112" s="235"/>
      <c r="MTU112" s="235"/>
      <c r="MTV112" s="226"/>
      <c r="MTW112" s="248"/>
      <c r="MTX112" s="253"/>
      <c r="MTY112" s="228"/>
      <c r="MTZ112" s="229"/>
      <c r="MUA112" s="99"/>
      <c r="MUB112" s="254"/>
      <c r="MUC112" s="235"/>
      <c r="MUD112" s="231"/>
      <c r="MUE112" s="235"/>
      <c r="MUF112" s="6"/>
      <c r="MUG112" s="6"/>
      <c r="MUH112" s="6"/>
      <c r="MUI112" s="246"/>
      <c r="MUJ112" s="251"/>
      <c r="MUK112" s="257"/>
      <c r="MUL112" s="235"/>
      <c r="MUM112" s="235"/>
      <c r="MUN112" s="235"/>
      <c r="MUO112" s="99"/>
      <c r="MUP112" s="235"/>
      <c r="MUQ112" s="235"/>
      <c r="MUR112" s="235"/>
      <c r="MUS112" s="226"/>
      <c r="MUT112" s="248"/>
      <c r="MUU112" s="253"/>
      <c r="MUV112" s="228"/>
      <c r="MUW112" s="229"/>
      <c r="MUX112" s="99"/>
      <c r="MUY112" s="254"/>
      <c r="MUZ112" s="235"/>
      <c r="MVA112" s="231"/>
      <c r="MVB112" s="235"/>
      <c r="MVC112" s="6"/>
      <c r="MVD112" s="6"/>
      <c r="MVE112" s="6"/>
      <c r="MVF112" s="246"/>
      <c r="MVG112" s="251"/>
      <c r="MVH112" s="257"/>
      <c r="MVI112" s="235"/>
      <c r="MVJ112" s="235"/>
      <c r="MVK112" s="235"/>
      <c r="MVL112" s="99"/>
      <c r="MVM112" s="235"/>
      <c r="MVN112" s="235"/>
      <c r="MVO112" s="235"/>
      <c r="MVP112" s="226"/>
      <c r="MVQ112" s="248"/>
      <c r="MVR112" s="253"/>
      <c r="MVS112" s="228"/>
      <c r="MVT112" s="229"/>
      <c r="MVU112" s="99"/>
      <c r="MVV112" s="254"/>
      <c r="MVW112" s="235"/>
      <c r="MVX112" s="231"/>
      <c r="MVY112" s="235"/>
      <c r="MVZ112" s="6"/>
      <c r="MWA112" s="6"/>
      <c r="MWB112" s="6"/>
      <c r="MWC112" s="246"/>
      <c r="MWD112" s="251"/>
      <c r="MWE112" s="257"/>
      <c r="MWF112" s="235"/>
      <c r="MWG112" s="235"/>
      <c r="MWH112" s="235"/>
      <c r="MWI112" s="99"/>
      <c r="MWJ112" s="235"/>
      <c r="MWK112" s="235"/>
      <c r="MWL112" s="235"/>
      <c r="MWM112" s="226"/>
      <c r="MWN112" s="248"/>
      <c r="MWO112" s="253"/>
      <c r="MWP112" s="228"/>
      <c r="MWQ112" s="229"/>
      <c r="MWR112" s="99"/>
      <c r="MWS112" s="254"/>
      <c r="MWT112" s="235"/>
      <c r="MWU112" s="231"/>
      <c r="MWV112" s="235"/>
      <c r="MWW112" s="6"/>
      <c r="MWX112" s="6"/>
      <c r="MWY112" s="6"/>
      <c r="MWZ112" s="246"/>
      <c r="MXA112" s="251"/>
      <c r="MXB112" s="257"/>
      <c r="MXC112" s="235"/>
      <c r="MXD112" s="235"/>
      <c r="MXE112" s="235"/>
      <c r="MXF112" s="99"/>
      <c r="MXG112" s="235"/>
      <c r="MXH112" s="235"/>
      <c r="MXI112" s="235"/>
      <c r="MXJ112" s="226"/>
      <c r="MXK112" s="248"/>
      <c r="MXL112" s="253"/>
      <c r="MXM112" s="228"/>
      <c r="MXN112" s="229"/>
      <c r="MXO112" s="99"/>
      <c r="MXP112" s="254"/>
      <c r="MXQ112" s="235"/>
      <c r="MXR112" s="231"/>
      <c r="MXS112" s="235"/>
      <c r="MXT112" s="6"/>
      <c r="MXU112" s="6"/>
      <c r="MXV112" s="6"/>
      <c r="MXW112" s="246"/>
      <c r="MXX112" s="251"/>
      <c r="MXY112" s="257"/>
      <c r="MXZ112" s="235"/>
      <c r="MYA112" s="235"/>
      <c r="MYB112" s="235"/>
      <c r="MYC112" s="99"/>
      <c r="MYD112" s="235"/>
      <c r="MYE112" s="235"/>
      <c r="MYF112" s="235"/>
      <c r="MYG112" s="226"/>
      <c r="MYH112" s="248"/>
      <c r="MYI112" s="253"/>
      <c r="MYJ112" s="228"/>
      <c r="MYK112" s="229"/>
      <c r="MYL112" s="99"/>
      <c r="MYM112" s="254"/>
      <c r="MYN112" s="235"/>
      <c r="MYO112" s="231"/>
      <c r="MYP112" s="235"/>
      <c r="MYQ112" s="6"/>
      <c r="MYR112" s="6"/>
      <c r="MYS112" s="6"/>
      <c r="MYT112" s="246"/>
      <c r="MYU112" s="251"/>
      <c r="MYV112" s="257"/>
      <c r="MYW112" s="235"/>
      <c r="MYX112" s="235"/>
      <c r="MYY112" s="235"/>
      <c r="MYZ112" s="99"/>
      <c r="MZA112" s="235"/>
      <c r="MZB112" s="235"/>
      <c r="MZC112" s="235"/>
      <c r="MZD112" s="226"/>
      <c r="MZE112" s="248"/>
      <c r="MZF112" s="253"/>
      <c r="MZG112" s="228"/>
      <c r="MZH112" s="229"/>
      <c r="MZI112" s="99"/>
      <c r="MZJ112" s="254"/>
      <c r="MZK112" s="235"/>
      <c r="MZL112" s="231"/>
      <c r="MZM112" s="235"/>
      <c r="MZN112" s="6"/>
      <c r="MZO112" s="6"/>
      <c r="MZP112" s="6"/>
      <c r="MZQ112" s="246"/>
      <c r="MZR112" s="251"/>
      <c r="MZS112" s="257"/>
      <c r="MZT112" s="235"/>
      <c r="MZU112" s="235"/>
      <c r="MZV112" s="235"/>
      <c r="MZW112" s="99"/>
      <c r="MZX112" s="235"/>
      <c r="MZY112" s="235"/>
      <c r="MZZ112" s="235"/>
      <c r="NAA112" s="226"/>
      <c r="NAB112" s="248"/>
      <c r="NAC112" s="253"/>
      <c r="NAD112" s="228"/>
      <c r="NAE112" s="229"/>
      <c r="NAF112" s="99"/>
      <c r="NAG112" s="254"/>
      <c r="NAH112" s="235"/>
      <c r="NAI112" s="231"/>
      <c r="NAJ112" s="235"/>
      <c r="NAK112" s="6"/>
      <c r="NAL112" s="6"/>
      <c r="NAM112" s="6"/>
      <c r="NAN112" s="246"/>
      <c r="NAO112" s="251"/>
      <c r="NAP112" s="257"/>
      <c r="NAQ112" s="235"/>
      <c r="NAR112" s="235"/>
      <c r="NAS112" s="235"/>
      <c r="NAT112" s="99"/>
      <c r="NAU112" s="235"/>
      <c r="NAV112" s="235"/>
      <c r="NAW112" s="235"/>
      <c r="NAX112" s="226"/>
      <c r="NAY112" s="248"/>
      <c r="NAZ112" s="253"/>
      <c r="NBA112" s="228"/>
      <c r="NBB112" s="229"/>
      <c r="NBC112" s="99"/>
      <c r="NBD112" s="254"/>
      <c r="NBE112" s="235"/>
      <c r="NBF112" s="231"/>
      <c r="NBG112" s="235"/>
      <c r="NBH112" s="6"/>
      <c r="NBI112" s="6"/>
      <c r="NBJ112" s="6"/>
      <c r="NBK112" s="246"/>
      <c r="NBL112" s="251"/>
      <c r="NBM112" s="257"/>
      <c r="NBN112" s="235"/>
      <c r="NBO112" s="235"/>
      <c r="NBP112" s="235"/>
      <c r="NBQ112" s="99"/>
      <c r="NBR112" s="235"/>
      <c r="NBS112" s="235"/>
      <c r="NBT112" s="235"/>
      <c r="NBU112" s="226"/>
      <c r="NBV112" s="248"/>
      <c r="NBW112" s="253"/>
      <c r="NBX112" s="228"/>
      <c r="NBY112" s="229"/>
      <c r="NBZ112" s="99"/>
      <c r="NCA112" s="254"/>
      <c r="NCB112" s="235"/>
      <c r="NCC112" s="231"/>
      <c r="NCD112" s="235"/>
      <c r="NCE112" s="6"/>
      <c r="NCF112" s="6"/>
      <c r="NCG112" s="6"/>
      <c r="NCH112" s="246"/>
      <c r="NCI112" s="251"/>
      <c r="NCJ112" s="257"/>
      <c r="NCK112" s="235"/>
      <c r="NCL112" s="235"/>
      <c r="NCM112" s="235"/>
      <c r="NCN112" s="99"/>
      <c r="NCO112" s="235"/>
      <c r="NCP112" s="235"/>
      <c r="NCQ112" s="235"/>
      <c r="NCR112" s="226"/>
      <c r="NCS112" s="248"/>
      <c r="NCT112" s="253"/>
      <c r="NCU112" s="228"/>
      <c r="NCV112" s="229"/>
      <c r="NCW112" s="99"/>
      <c r="NCX112" s="254"/>
      <c r="NCY112" s="235"/>
      <c r="NCZ112" s="231"/>
      <c r="NDA112" s="235"/>
      <c r="NDB112" s="6"/>
      <c r="NDC112" s="6"/>
      <c r="NDD112" s="6"/>
      <c r="NDE112" s="246"/>
      <c r="NDF112" s="251"/>
      <c r="NDG112" s="257"/>
      <c r="NDH112" s="235"/>
      <c r="NDI112" s="235"/>
      <c r="NDJ112" s="235"/>
      <c r="NDK112" s="99"/>
      <c r="NDL112" s="235"/>
      <c r="NDM112" s="235"/>
      <c r="NDN112" s="235"/>
      <c r="NDO112" s="226"/>
      <c r="NDP112" s="248"/>
      <c r="NDQ112" s="253"/>
      <c r="NDR112" s="228"/>
      <c r="NDS112" s="229"/>
      <c r="NDT112" s="99"/>
      <c r="NDU112" s="254"/>
      <c r="NDV112" s="235"/>
      <c r="NDW112" s="231"/>
      <c r="NDX112" s="235"/>
      <c r="NDY112" s="6"/>
      <c r="NDZ112" s="6"/>
      <c r="NEA112" s="6"/>
      <c r="NEB112" s="246"/>
      <c r="NEC112" s="251"/>
      <c r="NED112" s="257"/>
      <c r="NEE112" s="235"/>
      <c r="NEF112" s="235"/>
      <c r="NEG112" s="235"/>
      <c r="NEH112" s="99"/>
      <c r="NEI112" s="235"/>
      <c r="NEJ112" s="235"/>
      <c r="NEK112" s="235"/>
      <c r="NEL112" s="226"/>
      <c r="NEM112" s="248"/>
      <c r="NEN112" s="253"/>
      <c r="NEO112" s="228"/>
      <c r="NEP112" s="229"/>
      <c r="NEQ112" s="99"/>
      <c r="NER112" s="254"/>
      <c r="NES112" s="235"/>
      <c r="NET112" s="231"/>
      <c r="NEU112" s="235"/>
      <c r="NEV112" s="6"/>
      <c r="NEW112" s="6"/>
      <c r="NEX112" s="6"/>
      <c r="NEY112" s="246"/>
      <c r="NEZ112" s="251"/>
      <c r="NFA112" s="257"/>
      <c r="NFB112" s="235"/>
      <c r="NFC112" s="235"/>
      <c r="NFD112" s="235"/>
      <c r="NFE112" s="99"/>
      <c r="NFF112" s="235"/>
      <c r="NFG112" s="235"/>
      <c r="NFH112" s="235"/>
      <c r="NFI112" s="226"/>
      <c r="NFJ112" s="248"/>
      <c r="NFK112" s="253"/>
      <c r="NFL112" s="228"/>
      <c r="NFM112" s="229"/>
      <c r="NFN112" s="99"/>
      <c r="NFO112" s="254"/>
      <c r="NFP112" s="235"/>
      <c r="NFQ112" s="231"/>
      <c r="NFR112" s="235"/>
      <c r="NFS112" s="6"/>
      <c r="NFT112" s="6"/>
      <c r="NFU112" s="6"/>
      <c r="NFV112" s="246"/>
      <c r="NFW112" s="251"/>
      <c r="NFX112" s="257"/>
      <c r="NFY112" s="235"/>
      <c r="NFZ112" s="235"/>
      <c r="NGA112" s="235"/>
      <c r="NGB112" s="99"/>
      <c r="NGC112" s="235"/>
      <c r="NGD112" s="235"/>
      <c r="NGE112" s="235"/>
      <c r="NGF112" s="226"/>
      <c r="NGG112" s="248"/>
      <c r="NGH112" s="253"/>
      <c r="NGI112" s="228"/>
      <c r="NGJ112" s="229"/>
      <c r="NGK112" s="99"/>
      <c r="NGL112" s="254"/>
      <c r="NGM112" s="235"/>
      <c r="NGN112" s="231"/>
      <c r="NGO112" s="235"/>
      <c r="NGP112" s="6"/>
      <c r="NGQ112" s="6"/>
      <c r="NGR112" s="6"/>
      <c r="NGS112" s="246"/>
      <c r="NGT112" s="251"/>
      <c r="NGU112" s="257"/>
      <c r="NGV112" s="235"/>
      <c r="NGW112" s="235"/>
      <c r="NGX112" s="235"/>
      <c r="NGY112" s="99"/>
      <c r="NGZ112" s="235"/>
      <c r="NHA112" s="235"/>
      <c r="NHB112" s="235"/>
      <c r="NHC112" s="226"/>
      <c r="NHD112" s="248"/>
      <c r="NHE112" s="253"/>
      <c r="NHF112" s="228"/>
      <c r="NHG112" s="229"/>
      <c r="NHH112" s="99"/>
      <c r="NHI112" s="254"/>
      <c r="NHJ112" s="235"/>
      <c r="NHK112" s="231"/>
      <c r="NHL112" s="235"/>
      <c r="NHM112" s="6"/>
      <c r="NHN112" s="6"/>
      <c r="NHO112" s="6"/>
      <c r="NHP112" s="246"/>
      <c r="NHQ112" s="251"/>
      <c r="NHR112" s="257"/>
      <c r="NHS112" s="235"/>
      <c r="NHT112" s="235"/>
      <c r="NHU112" s="235"/>
      <c r="NHV112" s="99"/>
      <c r="NHW112" s="235"/>
      <c r="NHX112" s="235"/>
      <c r="NHY112" s="235"/>
      <c r="NHZ112" s="226"/>
      <c r="NIA112" s="248"/>
      <c r="NIB112" s="253"/>
      <c r="NIC112" s="228"/>
      <c r="NID112" s="229"/>
      <c r="NIE112" s="99"/>
      <c r="NIF112" s="254"/>
      <c r="NIG112" s="235"/>
      <c r="NIH112" s="231"/>
      <c r="NII112" s="235"/>
      <c r="NIJ112" s="6"/>
      <c r="NIK112" s="6"/>
      <c r="NIL112" s="6"/>
      <c r="NIM112" s="246"/>
      <c r="NIN112" s="251"/>
      <c r="NIO112" s="257"/>
      <c r="NIP112" s="235"/>
      <c r="NIQ112" s="235"/>
      <c r="NIR112" s="235"/>
      <c r="NIS112" s="99"/>
      <c r="NIT112" s="235"/>
      <c r="NIU112" s="235"/>
      <c r="NIV112" s="235"/>
      <c r="NIW112" s="226"/>
      <c r="NIX112" s="248"/>
      <c r="NIY112" s="253"/>
      <c r="NIZ112" s="228"/>
      <c r="NJA112" s="229"/>
      <c r="NJB112" s="99"/>
      <c r="NJC112" s="254"/>
      <c r="NJD112" s="235"/>
      <c r="NJE112" s="231"/>
      <c r="NJF112" s="235"/>
      <c r="NJG112" s="6"/>
      <c r="NJH112" s="6"/>
      <c r="NJI112" s="6"/>
      <c r="NJJ112" s="246"/>
      <c r="NJK112" s="251"/>
      <c r="NJL112" s="257"/>
      <c r="NJM112" s="235"/>
      <c r="NJN112" s="235"/>
      <c r="NJO112" s="235"/>
      <c r="NJP112" s="99"/>
      <c r="NJQ112" s="235"/>
      <c r="NJR112" s="235"/>
      <c r="NJS112" s="235"/>
      <c r="NJT112" s="226"/>
      <c r="NJU112" s="248"/>
      <c r="NJV112" s="253"/>
      <c r="NJW112" s="228"/>
      <c r="NJX112" s="229"/>
      <c r="NJY112" s="99"/>
      <c r="NJZ112" s="254"/>
      <c r="NKA112" s="235"/>
      <c r="NKB112" s="231"/>
      <c r="NKC112" s="235"/>
      <c r="NKD112" s="6"/>
      <c r="NKE112" s="6"/>
      <c r="NKF112" s="6"/>
      <c r="NKG112" s="246"/>
      <c r="NKH112" s="251"/>
      <c r="NKI112" s="257"/>
      <c r="NKJ112" s="235"/>
      <c r="NKK112" s="235"/>
      <c r="NKL112" s="235"/>
      <c r="NKM112" s="99"/>
      <c r="NKN112" s="235"/>
      <c r="NKO112" s="235"/>
      <c r="NKP112" s="235"/>
      <c r="NKQ112" s="226"/>
      <c r="NKR112" s="248"/>
      <c r="NKS112" s="253"/>
      <c r="NKT112" s="228"/>
      <c r="NKU112" s="229"/>
      <c r="NKV112" s="99"/>
      <c r="NKW112" s="254"/>
      <c r="NKX112" s="235"/>
      <c r="NKY112" s="231"/>
      <c r="NKZ112" s="235"/>
      <c r="NLA112" s="6"/>
      <c r="NLB112" s="6"/>
      <c r="NLC112" s="6"/>
      <c r="NLD112" s="246"/>
      <c r="NLE112" s="251"/>
      <c r="NLF112" s="257"/>
      <c r="NLG112" s="235"/>
      <c r="NLH112" s="235"/>
      <c r="NLI112" s="235"/>
      <c r="NLJ112" s="99"/>
      <c r="NLK112" s="235"/>
      <c r="NLL112" s="235"/>
      <c r="NLM112" s="235"/>
      <c r="NLN112" s="226"/>
      <c r="NLO112" s="248"/>
      <c r="NLP112" s="253"/>
      <c r="NLQ112" s="228"/>
      <c r="NLR112" s="229"/>
      <c r="NLS112" s="99"/>
      <c r="NLT112" s="254"/>
      <c r="NLU112" s="235"/>
      <c r="NLV112" s="231"/>
      <c r="NLW112" s="235"/>
      <c r="NLX112" s="6"/>
      <c r="NLY112" s="6"/>
      <c r="NLZ112" s="6"/>
      <c r="NMA112" s="246"/>
      <c r="NMB112" s="251"/>
      <c r="NMC112" s="257"/>
      <c r="NMD112" s="235"/>
      <c r="NME112" s="235"/>
      <c r="NMF112" s="235"/>
      <c r="NMG112" s="99"/>
      <c r="NMH112" s="235"/>
      <c r="NMI112" s="235"/>
      <c r="NMJ112" s="235"/>
      <c r="NMK112" s="226"/>
      <c r="NML112" s="248"/>
      <c r="NMM112" s="253"/>
      <c r="NMN112" s="228"/>
      <c r="NMO112" s="229"/>
      <c r="NMP112" s="99"/>
      <c r="NMQ112" s="254"/>
      <c r="NMR112" s="235"/>
      <c r="NMS112" s="231"/>
      <c r="NMT112" s="235"/>
      <c r="NMU112" s="6"/>
      <c r="NMV112" s="6"/>
      <c r="NMW112" s="6"/>
      <c r="NMX112" s="246"/>
      <c r="NMY112" s="251"/>
      <c r="NMZ112" s="257"/>
      <c r="NNA112" s="235"/>
      <c r="NNB112" s="235"/>
      <c r="NNC112" s="235"/>
      <c r="NND112" s="99"/>
      <c r="NNE112" s="235"/>
      <c r="NNF112" s="235"/>
      <c r="NNG112" s="235"/>
      <c r="NNH112" s="226"/>
      <c r="NNI112" s="248"/>
      <c r="NNJ112" s="253"/>
      <c r="NNK112" s="228"/>
      <c r="NNL112" s="229"/>
      <c r="NNM112" s="99"/>
      <c r="NNN112" s="254"/>
      <c r="NNO112" s="235"/>
      <c r="NNP112" s="231"/>
      <c r="NNQ112" s="235"/>
      <c r="NNR112" s="6"/>
      <c r="NNS112" s="6"/>
      <c r="NNT112" s="6"/>
      <c r="NNU112" s="246"/>
      <c r="NNV112" s="251"/>
      <c r="NNW112" s="257"/>
      <c r="NNX112" s="235"/>
      <c r="NNY112" s="235"/>
      <c r="NNZ112" s="235"/>
      <c r="NOA112" s="99"/>
      <c r="NOB112" s="235"/>
      <c r="NOC112" s="235"/>
      <c r="NOD112" s="235"/>
      <c r="NOE112" s="226"/>
      <c r="NOF112" s="248"/>
      <c r="NOG112" s="253"/>
      <c r="NOH112" s="228"/>
      <c r="NOI112" s="229"/>
      <c r="NOJ112" s="99"/>
      <c r="NOK112" s="254"/>
      <c r="NOL112" s="235"/>
      <c r="NOM112" s="231"/>
      <c r="NON112" s="235"/>
      <c r="NOO112" s="6"/>
      <c r="NOP112" s="6"/>
      <c r="NOQ112" s="6"/>
      <c r="NOR112" s="246"/>
      <c r="NOS112" s="251"/>
      <c r="NOT112" s="257"/>
      <c r="NOU112" s="235"/>
      <c r="NOV112" s="235"/>
      <c r="NOW112" s="235"/>
      <c r="NOX112" s="99"/>
      <c r="NOY112" s="235"/>
      <c r="NOZ112" s="235"/>
      <c r="NPA112" s="235"/>
      <c r="NPB112" s="226"/>
      <c r="NPC112" s="248"/>
      <c r="NPD112" s="253"/>
      <c r="NPE112" s="228"/>
      <c r="NPF112" s="229"/>
      <c r="NPG112" s="99"/>
      <c r="NPH112" s="254"/>
      <c r="NPI112" s="235"/>
      <c r="NPJ112" s="231"/>
      <c r="NPK112" s="235"/>
      <c r="NPL112" s="6"/>
      <c r="NPM112" s="6"/>
      <c r="NPN112" s="6"/>
      <c r="NPO112" s="246"/>
      <c r="NPP112" s="251"/>
      <c r="NPQ112" s="257"/>
      <c r="NPR112" s="235"/>
      <c r="NPS112" s="235"/>
      <c r="NPT112" s="235"/>
      <c r="NPU112" s="99"/>
      <c r="NPV112" s="235"/>
      <c r="NPW112" s="235"/>
      <c r="NPX112" s="235"/>
      <c r="NPY112" s="226"/>
      <c r="NPZ112" s="248"/>
      <c r="NQA112" s="253"/>
      <c r="NQB112" s="228"/>
      <c r="NQC112" s="229"/>
      <c r="NQD112" s="99"/>
      <c r="NQE112" s="254"/>
      <c r="NQF112" s="235"/>
      <c r="NQG112" s="231"/>
      <c r="NQH112" s="235"/>
      <c r="NQI112" s="6"/>
      <c r="NQJ112" s="6"/>
      <c r="NQK112" s="6"/>
      <c r="NQL112" s="246"/>
      <c r="NQM112" s="251"/>
      <c r="NQN112" s="257"/>
      <c r="NQO112" s="235"/>
      <c r="NQP112" s="235"/>
      <c r="NQQ112" s="235"/>
      <c r="NQR112" s="99"/>
      <c r="NQS112" s="235"/>
      <c r="NQT112" s="235"/>
      <c r="NQU112" s="235"/>
      <c r="NQV112" s="226"/>
      <c r="NQW112" s="248"/>
      <c r="NQX112" s="253"/>
      <c r="NQY112" s="228"/>
      <c r="NQZ112" s="229"/>
      <c r="NRA112" s="99"/>
      <c r="NRB112" s="254"/>
      <c r="NRC112" s="235"/>
      <c r="NRD112" s="231"/>
      <c r="NRE112" s="235"/>
      <c r="NRF112" s="6"/>
      <c r="NRG112" s="6"/>
      <c r="NRH112" s="6"/>
      <c r="NRI112" s="246"/>
      <c r="NRJ112" s="251"/>
      <c r="NRK112" s="257"/>
      <c r="NRL112" s="235"/>
      <c r="NRM112" s="235"/>
      <c r="NRN112" s="235"/>
      <c r="NRO112" s="99"/>
      <c r="NRP112" s="235"/>
      <c r="NRQ112" s="235"/>
      <c r="NRR112" s="235"/>
      <c r="NRS112" s="226"/>
      <c r="NRT112" s="248"/>
      <c r="NRU112" s="253"/>
      <c r="NRV112" s="228"/>
      <c r="NRW112" s="229"/>
      <c r="NRX112" s="99"/>
      <c r="NRY112" s="254"/>
      <c r="NRZ112" s="235"/>
      <c r="NSA112" s="231"/>
      <c r="NSB112" s="235"/>
      <c r="NSC112" s="6"/>
      <c r="NSD112" s="6"/>
      <c r="NSE112" s="6"/>
      <c r="NSF112" s="246"/>
      <c r="NSG112" s="251"/>
      <c r="NSH112" s="257"/>
      <c r="NSI112" s="235"/>
      <c r="NSJ112" s="235"/>
      <c r="NSK112" s="235"/>
      <c r="NSL112" s="99"/>
      <c r="NSM112" s="235"/>
      <c r="NSN112" s="235"/>
      <c r="NSO112" s="235"/>
      <c r="NSP112" s="226"/>
      <c r="NSQ112" s="248"/>
      <c r="NSR112" s="253"/>
      <c r="NSS112" s="228"/>
      <c r="NST112" s="229"/>
      <c r="NSU112" s="99"/>
      <c r="NSV112" s="254"/>
      <c r="NSW112" s="235"/>
      <c r="NSX112" s="231"/>
      <c r="NSY112" s="235"/>
      <c r="NSZ112" s="6"/>
      <c r="NTA112" s="6"/>
      <c r="NTB112" s="6"/>
      <c r="NTC112" s="246"/>
      <c r="NTD112" s="251"/>
      <c r="NTE112" s="257"/>
      <c r="NTF112" s="235"/>
      <c r="NTG112" s="235"/>
      <c r="NTH112" s="235"/>
      <c r="NTI112" s="99"/>
      <c r="NTJ112" s="235"/>
      <c r="NTK112" s="235"/>
      <c r="NTL112" s="235"/>
      <c r="NTM112" s="226"/>
      <c r="NTN112" s="248"/>
      <c r="NTO112" s="253"/>
      <c r="NTP112" s="228"/>
      <c r="NTQ112" s="229"/>
      <c r="NTR112" s="99"/>
      <c r="NTS112" s="254"/>
      <c r="NTT112" s="235"/>
      <c r="NTU112" s="231"/>
      <c r="NTV112" s="235"/>
      <c r="NTW112" s="6"/>
      <c r="NTX112" s="6"/>
      <c r="NTY112" s="6"/>
      <c r="NTZ112" s="246"/>
      <c r="NUA112" s="251"/>
      <c r="NUB112" s="257"/>
      <c r="NUC112" s="235"/>
      <c r="NUD112" s="235"/>
      <c r="NUE112" s="235"/>
      <c r="NUF112" s="99"/>
      <c r="NUG112" s="235"/>
      <c r="NUH112" s="235"/>
      <c r="NUI112" s="235"/>
      <c r="NUJ112" s="226"/>
      <c r="NUK112" s="248"/>
      <c r="NUL112" s="253"/>
      <c r="NUM112" s="228"/>
      <c r="NUN112" s="229"/>
      <c r="NUO112" s="99"/>
      <c r="NUP112" s="254"/>
      <c r="NUQ112" s="235"/>
      <c r="NUR112" s="231"/>
      <c r="NUS112" s="235"/>
      <c r="NUT112" s="6"/>
      <c r="NUU112" s="6"/>
      <c r="NUV112" s="6"/>
      <c r="NUW112" s="246"/>
      <c r="NUX112" s="251"/>
      <c r="NUY112" s="257"/>
      <c r="NUZ112" s="235"/>
      <c r="NVA112" s="235"/>
      <c r="NVB112" s="235"/>
      <c r="NVC112" s="99"/>
      <c r="NVD112" s="235"/>
      <c r="NVE112" s="235"/>
      <c r="NVF112" s="235"/>
      <c r="NVG112" s="226"/>
      <c r="NVH112" s="248"/>
      <c r="NVI112" s="253"/>
      <c r="NVJ112" s="228"/>
      <c r="NVK112" s="229"/>
      <c r="NVL112" s="99"/>
      <c r="NVM112" s="254"/>
      <c r="NVN112" s="235"/>
      <c r="NVO112" s="231"/>
      <c r="NVP112" s="235"/>
      <c r="NVQ112" s="6"/>
      <c r="NVR112" s="6"/>
      <c r="NVS112" s="6"/>
      <c r="NVT112" s="246"/>
      <c r="NVU112" s="251"/>
      <c r="NVV112" s="257"/>
      <c r="NVW112" s="235"/>
      <c r="NVX112" s="235"/>
      <c r="NVY112" s="235"/>
      <c r="NVZ112" s="99"/>
      <c r="NWA112" s="235"/>
      <c r="NWB112" s="235"/>
      <c r="NWC112" s="235"/>
      <c r="NWD112" s="226"/>
      <c r="NWE112" s="248"/>
      <c r="NWF112" s="253"/>
      <c r="NWG112" s="228"/>
      <c r="NWH112" s="229"/>
      <c r="NWI112" s="99"/>
      <c r="NWJ112" s="254"/>
      <c r="NWK112" s="235"/>
      <c r="NWL112" s="231"/>
      <c r="NWM112" s="235"/>
      <c r="NWN112" s="6"/>
      <c r="NWO112" s="6"/>
      <c r="NWP112" s="6"/>
      <c r="NWQ112" s="246"/>
      <c r="NWR112" s="251"/>
      <c r="NWS112" s="257"/>
      <c r="NWT112" s="235"/>
      <c r="NWU112" s="235"/>
      <c r="NWV112" s="235"/>
      <c r="NWW112" s="99"/>
      <c r="NWX112" s="235"/>
      <c r="NWY112" s="235"/>
      <c r="NWZ112" s="235"/>
      <c r="NXA112" s="226"/>
      <c r="NXB112" s="248"/>
      <c r="NXC112" s="253"/>
      <c r="NXD112" s="228"/>
      <c r="NXE112" s="229"/>
      <c r="NXF112" s="99"/>
      <c r="NXG112" s="254"/>
      <c r="NXH112" s="235"/>
      <c r="NXI112" s="231"/>
      <c r="NXJ112" s="235"/>
      <c r="NXK112" s="6"/>
      <c r="NXL112" s="6"/>
      <c r="NXM112" s="6"/>
      <c r="NXN112" s="246"/>
      <c r="NXO112" s="251"/>
      <c r="NXP112" s="257"/>
      <c r="NXQ112" s="235"/>
      <c r="NXR112" s="235"/>
      <c r="NXS112" s="235"/>
      <c r="NXT112" s="99"/>
      <c r="NXU112" s="235"/>
      <c r="NXV112" s="235"/>
      <c r="NXW112" s="235"/>
      <c r="NXX112" s="226"/>
      <c r="NXY112" s="248"/>
      <c r="NXZ112" s="253"/>
      <c r="NYA112" s="228"/>
      <c r="NYB112" s="229"/>
      <c r="NYC112" s="99"/>
      <c r="NYD112" s="254"/>
      <c r="NYE112" s="235"/>
      <c r="NYF112" s="231"/>
      <c r="NYG112" s="235"/>
      <c r="NYH112" s="6"/>
      <c r="NYI112" s="6"/>
      <c r="NYJ112" s="6"/>
      <c r="NYK112" s="246"/>
      <c r="NYL112" s="251"/>
      <c r="NYM112" s="257"/>
      <c r="NYN112" s="235"/>
      <c r="NYO112" s="235"/>
      <c r="NYP112" s="235"/>
      <c r="NYQ112" s="99"/>
      <c r="NYR112" s="235"/>
      <c r="NYS112" s="235"/>
      <c r="NYT112" s="235"/>
      <c r="NYU112" s="226"/>
      <c r="NYV112" s="248"/>
      <c r="NYW112" s="253"/>
      <c r="NYX112" s="228"/>
      <c r="NYY112" s="229"/>
      <c r="NYZ112" s="99"/>
      <c r="NZA112" s="254"/>
      <c r="NZB112" s="235"/>
      <c r="NZC112" s="231"/>
      <c r="NZD112" s="235"/>
      <c r="NZE112" s="6"/>
      <c r="NZF112" s="6"/>
      <c r="NZG112" s="6"/>
      <c r="NZH112" s="246"/>
      <c r="NZI112" s="251"/>
      <c r="NZJ112" s="257"/>
      <c r="NZK112" s="235"/>
      <c r="NZL112" s="235"/>
      <c r="NZM112" s="235"/>
      <c r="NZN112" s="99"/>
      <c r="NZO112" s="235"/>
      <c r="NZP112" s="235"/>
      <c r="NZQ112" s="235"/>
      <c r="NZR112" s="226"/>
      <c r="NZS112" s="248"/>
      <c r="NZT112" s="253"/>
      <c r="NZU112" s="228"/>
      <c r="NZV112" s="229"/>
      <c r="NZW112" s="99"/>
      <c r="NZX112" s="254"/>
      <c r="NZY112" s="235"/>
      <c r="NZZ112" s="231"/>
      <c r="OAA112" s="235"/>
      <c r="OAB112" s="6"/>
      <c r="OAC112" s="6"/>
      <c r="OAD112" s="6"/>
      <c r="OAE112" s="246"/>
      <c r="OAF112" s="251"/>
      <c r="OAG112" s="257"/>
      <c r="OAH112" s="235"/>
      <c r="OAI112" s="235"/>
      <c r="OAJ112" s="235"/>
      <c r="OAK112" s="99"/>
      <c r="OAL112" s="235"/>
      <c r="OAM112" s="235"/>
      <c r="OAN112" s="235"/>
      <c r="OAO112" s="226"/>
      <c r="OAP112" s="248"/>
      <c r="OAQ112" s="253"/>
      <c r="OAR112" s="228"/>
      <c r="OAS112" s="229"/>
      <c r="OAT112" s="99"/>
      <c r="OAU112" s="254"/>
      <c r="OAV112" s="235"/>
      <c r="OAW112" s="231"/>
      <c r="OAX112" s="235"/>
      <c r="OAY112" s="6"/>
      <c r="OAZ112" s="6"/>
      <c r="OBA112" s="6"/>
      <c r="OBB112" s="246"/>
      <c r="OBC112" s="251"/>
      <c r="OBD112" s="257"/>
      <c r="OBE112" s="235"/>
      <c r="OBF112" s="235"/>
      <c r="OBG112" s="235"/>
      <c r="OBH112" s="99"/>
      <c r="OBI112" s="235"/>
      <c r="OBJ112" s="235"/>
      <c r="OBK112" s="235"/>
      <c r="OBL112" s="226"/>
      <c r="OBM112" s="248"/>
      <c r="OBN112" s="253"/>
      <c r="OBO112" s="228"/>
      <c r="OBP112" s="229"/>
      <c r="OBQ112" s="99"/>
      <c r="OBR112" s="254"/>
      <c r="OBS112" s="235"/>
      <c r="OBT112" s="231"/>
      <c r="OBU112" s="235"/>
      <c r="OBV112" s="6"/>
      <c r="OBW112" s="6"/>
      <c r="OBX112" s="6"/>
      <c r="OBY112" s="246"/>
      <c r="OBZ112" s="251"/>
      <c r="OCA112" s="257"/>
      <c r="OCB112" s="235"/>
      <c r="OCC112" s="235"/>
      <c r="OCD112" s="235"/>
      <c r="OCE112" s="99"/>
      <c r="OCF112" s="235"/>
      <c r="OCG112" s="235"/>
      <c r="OCH112" s="235"/>
      <c r="OCI112" s="226"/>
      <c r="OCJ112" s="248"/>
      <c r="OCK112" s="253"/>
      <c r="OCL112" s="228"/>
      <c r="OCM112" s="229"/>
      <c r="OCN112" s="99"/>
      <c r="OCO112" s="254"/>
      <c r="OCP112" s="235"/>
      <c r="OCQ112" s="231"/>
      <c r="OCR112" s="235"/>
      <c r="OCS112" s="6"/>
      <c r="OCT112" s="6"/>
      <c r="OCU112" s="6"/>
      <c r="OCV112" s="246"/>
      <c r="OCW112" s="251"/>
      <c r="OCX112" s="257"/>
      <c r="OCY112" s="235"/>
      <c r="OCZ112" s="235"/>
      <c r="ODA112" s="235"/>
      <c r="ODB112" s="99"/>
      <c r="ODC112" s="235"/>
      <c r="ODD112" s="235"/>
      <c r="ODE112" s="235"/>
      <c r="ODF112" s="226"/>
      <c r="ODG112" s="248"/>
      <c r="ODH112" s="253"/>
      <c r="ODI112" s="228"/>
      <c r="ODJ112" s="229"/>
      <c r="ODK112" s="99"/>
      <c r="ODL112" s="254"/>
      <c r="ODM112" s="235"/>
      <c r="ODN112" s="231"/>
      <c r="ODO112" s="235"/>
      <c r="ODP112" s="6"/>
      <c r="ODQ112" s="6"/>
      <c r="ODR112" s="6"/>
      <c r="ODS112" s="246"/>
      <c r="ODT112" s="251"/>
      <c r="ODU112" s="257"/>
      <c r="ODV112" s="235"/>
      <c r="ODW112" s="235"/>
      <c r="ODX112" s="235"/>
      <c r="ODY112" s="99"/>
      <c r="ODZ112" s="235"/>
      <c r="OEA112" s="235"/>
      <c r="OEB112" s="235"/>
      <c r="OEC112" s="226"/>
      <c r="OED112" s="248"/>
      <c r="OEE112" s="253"/>
      <c r="OEF112" s="228"/>
      <c r="OEG112" s="229"/>
      <c r="OEH112" s="99"/>
      <c r="OEI112" s="254"/>
      <c r="OEJ112" s="235"/>
      <c r="OEK112" s="231"/>
      <c r="OEL112" s="235"/>
      <c r="OEM112" s="6"/>
      <c r="OEN112" s="6"/>
      <c r="OEO112" s="6"/>
      <c r="OEP112" s="246"/>
      <c r="OEQ112" s="251"/>
      <c r="OER112" s="257"/>
      <c r="OES112" s="235"/>
      <c r="OET112" s="235"/>
      <c r="OEU112" s="235"/>
      <c r="OEV112" s="99"/>
      <c r="OEW112" s="235"/>
      <c r="OEX112" s="235"/>
      <c r="OEY112" s="235"/>
      <c r="OEZ112" s="226"/>
      <c r="OFA112" s="248"/>
      <c r="OFB112" s="253"/>
      <c r="OFC112" s="228"/>
      <c r="OFD112" s="229"/>
      <c r="OFE112" s="99"/>
      <c r="OFF112" s="254"/>
      <c r="OFG112" s="235"/>
      <c r="OFH112" s="231"/>
      <c r="OFI112" s="235"/>
      <c r="OFJ112" s="6"/>
      <c r="OFK112" s="6"/>
      <c r="OFL112" s="6"/>
      <c r="OFM112" s="246"/>
      <c r="OFN112" s="251"/>
      <c r="OFO112" s="257"/>
      <c r="OFP112" s="235"/>
      <c r="OFQ112" s="235"/>
      <c r="OFR112" s="235"/>
      <c r="OFS112" s="99"/>
      <c r="OFT112" s="235"/>
      <c r="OFU112" s="235"/>
      <c r="OFV112" s="235"/>
      <c r="OFW112" s="226"/>
      <c r="OFX112" s="248"/>
      <c r="OFY112" s="253"/>
      <c r="OFZ112" s="228"/>
      <c r="OGA112" s="229"/>
      <c r="OGB112" s="99"/>
      <c r="OGC112" s="254"/>
      <c r="OGD112" s="235"/>
      <c r="OGE112" s="231"/>
      <c r="OGF112" s="235"/>
      <c r="OGG112" s="6"/>
      <c r="OGH112" s="6"/>
      <c r="OGI112" s="6"/>
      <c r="OGJ112" s="246"/>
      <c r="OGK112" s="251"/>
      <c r="OGL112" s="257"/>
      <c r="OGM112" s="235"/>
      <c r="OGN112" s="235"/>
      <c r="OGO112" s="235"/>
      <c r="OGP112" s="99"/>
      <c r="OGQ112" s="235"/>
      <c r="OGR112" s="235"/>
      <c r="OGS112" s="235"/>
      <c r="OGT112" s="226"/>
      <c r="OGU112" s="248"/>
      <c r="OGV112" s="253"/>
      <c r="OGW112" s="228"/>
      <c r="OGX112" s="229"/>
      <c r="OGY112" s="99"/>
      <c r="OGZ112" s="254"/>
      <c r="OHA112" s="235"/>
      <c r="OHB112" s="231"/>
      <c r="OHC112" s="235"/>
      <c r="OHD112" s="6"/>
      <c r="OHE112" s="6"/>
      <c r="OHF112" s="6"/>
      <c r="OHG112" s="246"/>
      <c r="OHH112" s="251"/>
      <c r="OHI112" s="257"/>
      <c r="OHJ112" s="235"/>
      <c r="OHK112" s="235"/>
      <c r="OHL112" s="235"/>
      <c r="OHM112" s="99"/>
      <c r="OHN112" s="235"/>
      <c r="OHO112" s="235"/>
      <c r="OHP112" s="235"/>
      <c r="OHQ112" s="226"/>
      <c r="OHR112" s="248"/>
      <c r="OHS112" s="253"/>
      <c r="OHT112" s="228"/>
      <c r="OHU112" s="229"/>
      <c r="OHV112" s="99"/>
      <c r="OHW112" s="254"/>
      <c r="OHX112" s="235"/>
      <c r="OHY112" s="231"/>
      <c r="OHZ112" s="235"/>
      <c r="OIA112" s="6"/>
      <c r="OIB112" s="6"/>
      <c r="OIC112" s="6"/>
      <c r="OID112" s="246"/>
      <c r="OIE112" s="251"/>
      <c r="OIF112" s="257"/>
      <c r="OIG112" s="235"/>
      <c r="OIH112" s="235"/>
      <c r="OII112" s="235"/>
      <c r="OIJ112" s="99"/>
      <c r="OIK112" s="235"/>
      <c r="OIL112" s="235"/>
      <c r="OIM112" s="235"/>
      <c r="OIN112" s="226"/>
      <c r="OIO112" s="248"/>
      <c r="OIP112" s="253"/>
      <c r="OIQ112" s="228"/>
      <c r="OIR112" s="229"/>
      <c r="OIS112" s="99"/>
      <c r="OIT112" s="254"/>
      <c r="OIU112" s="235"/>
      <c r="OIV112" s="231"/>
      <c r="OIW112" s="235"/>
      <c r="OIX112" s="6"/>
      <c r="OIY112" s="6"/>
      <c r="OIZ112" s="6"/>
      <c r="OJA112" s="246"/>
      <c r="OJB112" s="251"/>
      <c r="OJC112" s="257"/>
      <c r="OJD112" s="235"/>
      <c r="OJE112" s="235"/>
      <c r="OJF112" s="235"/>
      <c r="OJG112" s="99"/>
      <c r="OJH112" s="235"/>
      <c r="OJI112" s="235"/>
      <c r="OJJ112" s="235"/>
      <c r="OJK112" s="226"/>
      <c r="OJL112" s="248"/>
      <c r="OJM112" s="253"/>
      <c r="OJN112" s="228"/>
      <c r="OJO112" s="229"/>
      <c r="OJP112" s="99"/>
      <c r="OJQ112" s="254"/>
      <c r="OJR112" s="235"/>
      <c r="OJS112" s="231"/>
      <c r="OJT112" s="235"/>
      <c r="OJU112" s="6"/>
      <c r="OJV112" s="6"/>
      <c r="OJW112" s="6"/>
      <c r="OJX112" s="246"/>
      <c r="OJY112" s="251"/>
      <c r="OJZ112" s="257"/>
      <c r="OKA112" s="235"/>
      <c r="OKB112" s="235"/>
      <c r="OKC112" s="235"/>
      <c r="OKD112" s="99"/>
      <c r="OKE112" s="235"/>
      <c r="OKF112" s="235"/>
      <c r="OKG112" s="235"/>
      <c r="OKH112" s="226"/>
      <c r="OKI112" s="248"/>
      <c r="OKJ112" s="253"/>
      <c r="OKK112" s="228"/>
      <c r="OKL112" s="229"/>
      <c r="OKM112" s="99"/>
      <c r="OKN112" s="254"/>
      <c r="OKO112" s="235"/>
      <c r="OKP112" s="231"/>
      <c r="OKQ112" s="235"/>
      <c r="OKR112" s="6"/>
      <c r="OKS112" s="6"/>
      <c r="OKT112" s="6"/>
      <c r="OKU112" s="246"/>
      <c r="OKV112" s="251"/>
      <c r="OKW112" s="257"/>
      <c r="OKX112" s="235"/>
      <c r="OKY112" s="235"/>
      <c r="OKZ112" s="235"/>
      <c r="OLA112" s="99"/>
      <c r="OLB112" s="235"/>
      <c r="OLC112" s="235"/>
      <c r="OLD112" s="235"/>
      <c r="OLE112" s="226"/>
      <c r="OLF112" s="248"/>
      <c r="OLG112" s="253"/>
      <c r="OLH112" s="228"/>
      <c r="OLI112" s="229"/>
      <c r="OLJ112" s="99"/>
      <c r="OLK112" s="254"/>
      <c r="OLL112" s="235"/>
      <c r="OLM112" s="231"/>
      <c r="OLN112" s="235"/>
      <c r="OLO112" s="6"/>
      <c r="OLP112" s="6"/>
      <c r="OLQ112" s="6"/>
      <c r="OLR112" s="246"/>
      <c r="OLS112" s="251"/>
      <c r="OLT112" s="257"/>
      <c r="OLU112" s="235"/>
      <c r="OLV112" s="235"/>
      <c r="OLW112" s="235"/>
      <c r="OLX112" s="99"/>
      <c r="OLY112" s="235"/>
      <c r="OLZ112" s="235"/>
      <c r="OMA112" s="235"/>
      <c r="OMB112" s="226"/>
      <c r="OMC112" s="248"/>
      <c r="OMD112" s="253"/>
      <c r="OME112" s="228"/>
      <c r="OMF112" s="229"/>
      <c r="OMG112" s="99"/>
      <c r="OMH112" s="254"/>
      <c r="OMI112" s="235"/>
      <c r="OMJ112" s="231"/>
      <c r="OMK112" s="235"/>
      <c r="OML112" s="6"/>
      <c r="OMM112" s="6"/>
      <c r="OMN112" s="6"/>
      <c r="OMO112" s="246"/>
      <c r="OMP112" s="251"/>
      <c r="OMQ112" s="257"/>
      <c r="OMR112" s="235"/>
      <c r="OMS112" s="235"/>
      <c r="OMT112" s="235"/>
      <c r="OMU112" s="99"/>
      <c r="OMV112" s="235"/>
      <c r="OMW112" s="235"/>
      <c r="OMX112" s="235"/>
      <c r="OMY112" s="226"/>
      <c r="OMZ112" s="248"/>
      <c r="ONA112" s="253"/>
      <c r="ONB112" s="228"/>
      <c r="ONC112" s="229"/>
      <c r="OND112" s="99"/>
      <c r="ONE112" s="254"/>
      <c r="ONF112" s="235"/>
      <c r="ONG112" s="231"/>
      <c r="ONH112" s="235"/>
      <c r="ONI112" s="6"/>
      <c r="ONJ112" s="6"/>
      <c r="ONK112" s="6"/>
      <c r="ONL112" s="246"/>
      <c r="ONM112" s="251"/>
      <c r="ONN112" s="257"/>
      <c r="ONO112" s="235"/>
      <c r="ONP112" s="235"/>
      <c r="ONQ112" s="235"/>
      <c r="ONR112" s="99"/>
      <c r="ONS112" s="235"/>
      <c r="ONT112" s="235"/>
      <c r="ONU112" s="235"/>
      <c r="ONV112" s="226"/>
      <c r="ONW112" s="248"/>
      <c r="ONX112" s="253"/>
      <c r="ONY112" s="228"/>
      <c r="ONZ112" s="229"/>
      <c r="OOA112" s="99"/>
      <c r="OOB112" s="254"/>
      <c r="OOC112" s="235"/>
      <c r="OOD112" s="231"/>
      <c r="OOE112" s="235"/>
      <c r="OOF112" s="6"/>
      <c r="OOG112" s="6"/>
      <c r="OOH112" s="6"/>
      <c r="OOI112" s="246"/>
      <c r="OOJ112" s="251"/>
      <c r="OOK112" s="257"/>
      <c r="OOL112" s="235"/>
      <c r="OOM112" s="235"/>
      <c r="OON112" s="235"/>
      <c r="OOO112" s="99"/>
      <c r="OOP112" s="235"/>
      <c r="OOQ112" s="235"/>
      <c r="OOR112" s="235"/>
      <c r="OOS112" s="226"/>
      <c r="OOT112" s="248"/>
      <c r="OOU112" s="253"/>
      <c r="OOV112" s="228"/>
      <c r="OOW112" s="229"/>
      <c r="OOX112" s="99"/>
      <c r="OOY112" s="254"/>
      <c r="OOZ112" s="235"/>
      <c r="OPA112" s="231"/>
      <c r="OPB112" s="235"/>
      <c r="OPC112" s="6"/>
      <c r="OPD112" s="6"/>
      <c r="OPE112" s="6"/>
      <c r="OPF112" s="246"/>
      <c r="OPG112" s="251"/>
      <c r="OPH112" s="257"/>
      <c r="OPI112" s="235"/>
      <c r="OPJ112" s="235"/>
      <c r="OPK112" s="235"/>
      <c r="OPL112" s="99"/>
      <c r="OPM112" s="235"/>
      <c r="OPN112" s="235"/>
      <c r="OPO112" s="235"/>
      <c r="OPP112" s="226"/>
      <c r="OPQ112" s="248"/>
      <c r="OPR112" s="253"/>
      <c r="OPS112" s="228"/>
      <c r="OPT112" s="229"/>
      <c r="OPU112" s="99"/>
      <c r="OPV112" s="254"/>
      <c r="OPW112" s="235"/>
      <c r="OPX112" s="231"/>
      <c r="OPY112" s="235"/>
      <c r="OPZ112" s="6"/>
      <c r="OQA112" s="6"/>
      <c r="OQB112" s="6"/>
      <c r="OQC112" s="246"/>
      <c r="OQD112" s="251"/>
      <c r="OQE112" s="257"/>
      <c r="OQF112" s="235"/>
      <c r="OQG112" s="235"/>
      <c r="OQH112" s="235"/>
      <c r="OQI112" s="99"/>
      <c r="OQJ112" s="235"/>
      <c r="OQK112" s="235"/>
      <c r="OQL112" s="235"/>
      <c r="OQM112" s="226"/>
      <c r="OQN112" s="248"/>
      <c r="OQO112" s="253"/>
      <c r="OQP112" s="228"/>
      <c r="OQQ112" s="229"/>
      <c r="OQR112" s="99"/>
      <c r="OQS112" s="254"/>
      <c r="OQT112" s="235"/>
      <c r="OQU112" s="231"/>
      <c r="OQV112" s="235"/>
      <c r="OQW112" s="6"/>
      <c r="OQX112" s="6"/>
      <c r="OQY112" s="6"/>
      <c r="OQZ112" s="246"/>
      <c r="ORA112" s="251"/>
      <c r="ORB112" s="257"/>
      <c r="ORC112" s="235"/>
      <c r="ORD112" s="235"/>
      <c r="ORE112" s="235"/>
      <c r="ORF112" s="99"/>
      <c r="ORG112" s="235"/>
      <c r="ORH112" s="235"/>
      <c r="ORI112" s="235"/>
      <c r="ORJ112" s="226"/>
      <c r="ORK112" s="248"/>
      <c r="ORL112" s="253"/>
      <c r="ORM112" s="228"/>
      <c r="ORN112" s="229"/>
      <c r="ORO112" s="99"/>
      <c r="ORP112" s="254"/>
      <c r="ORQ112" s="235"/>
      <c r="ORR112" s="231"/>
      <c r="ORS112" s="235"/>
      <c r="ORT112" s="6"/>
      <c r="ORU112" s="6"/>
      <c r="ORV112" s="6"/>
      <c r="ORW112" s="246"/>
      <c r="ORX112" s="251"/>
      <c r="ORY112" s="257"/>
      <c r="ORZ112" s="235"/>
      <c r="OSA112" s="235"/>
      <c r="OSB112" s="235"/>
      <c r="OSC112" s="99"/>
      <c r="OSD112" s="235"/>
      <c r="OSE112" s="235"/>
      <c r="OSF112" s="235"/>
      <c r="OSG112" s="226"/>
      <c r="OSH112" s="248"/>
      <c r="OSI112" s="253"/>
      <c r="OSJ112" s="228"/>
      <c r="OSK112" s="229"/>
      <c r="OSL112" s="99"/>
      <c r="OSM112" s="254"/>
      <c r="OSN112" s="235"/>
      <c r="OSO112" s="231"/>
      <c r="OSP112" s="235"/>
      <c r="OSQ112" s="6"/>
      <c r="OSR112" s="6"/>
      <c r="OSS112" s="6"/>
      <c r="OST112" s="246"/>
      <c r="OSU112" s="251"/>
      <c r="OSV112" s="257"/>
      <c r="OSW112" s="235"/>
      <c r="OSX112" s="235"/>
      <c r="OSY112" s="235"/>
      <c r="OSZ112" s="99"/>
      <c r="OTA112" s="235"/>
      <c r="OTB112" s="235"/>
      <c r="OTC112" s="235"/>
      <c r="OTD112" s="226"/>
      <c r="OTE112" s="248"/>
      <c r="OTF112" s="253"/>
      <c r="OTG112" s="228"/>
      <c r="OTH112" s="229"/>
      <c r="OTI112" s="99"/>
      <c r="OTJ112" s="254"/>
      <c r="OTK112" s="235"/>
      <c r="OTL112" s="231"/>
      <c r="OTM112" s="235"/>
      <c r="OTN112" s="6"/>
      <c r="OTO112" s="6"/>
      <c r="OTP112" s="6"/>
      <c r="OTQ112" s="246"/>
      <c r="OTR112" s="251"/>
      <c r="OTS112" s="257"/>
      <c r="OTT112" s="235"/>
      <c r="OTU112" s="235"/>
      <c r="OTV112" s="235"/>
      <c r="OTW112" s="99"/>
      <c r="OTX112" s="235"/>
      <c r="OTY112" s="235"/>
      <c r="OTZ112" s="235"/>
      <c r="OUA112" s="226"/>
      <c r="OUB112" s="248"/>
      <c r="OUC112" s="253"/>
      <c r="OUD112" s="228"/>
      <c r="OUE112" s="229"/>
      <c r="OUF112" s="99"/>
      <c r="OUG112" s="254"/>
      <c r="OUH112" s="235"/>
      <c r="OUI112" s="231"/>
      <c r="OUJ112" s="235"/>
      <c r="OUK112" s="6"/>
      <c r="OUL112" s="6"/>
      <c r="OUM112" s="6"/>
      <c r="OUN112" s="246"/>
      <c r="OUO112" s="251"/>
      <c r="OUP112" s="257"/>
      <c r="OUQ112" s="235"/>
      <c r="OUR112" s="235"/>
      <c r="OUS112" s="235"/>
      <c r="OUT112" s="99"/>
      <c r="OUU112" s="235"/>
      <c r="OUV112" s="235"/>
      <c r="OUW112" s="235"/>
      <c r="OUX112" s="226"/>
      <c r="OUY112" s="248"/>
      <c r="OUZ112" s="253"/>
      <c r="OVA112" s="228"/>
      <c r="OVB112" s="229"/>
      <c r="OVC112" s="99"/>
      <c r="OVD112" s="254"/>
      <c r="OVE112" s="235"/>
      <c r="OVF112" s="231"/>
      <c r="OVG112" s="235"/>
      <c r="OVH112" s="6"/>
      <c r="OVI112" s="6"/>
      <c r="OVJ112" s="6"/>
      <c r="OVK112" s="246"/>
      <c r="OVL112" s="251"/>
      <c r="OVM112" s="257"/>
      <c r="OVN112" s="235"/>
      <c r="OVO112" s="235"/>
      <c r="OVP112" s="235"/>
      <c r="OVQ112" s="99"/>
      <c r="OVR112" s="235"/>
      <c r="OVS112" s="235"/>
      <c r="OVT112" s="235"/>
      <c r="OVU112" s="226"/>
      <c r="OVV112" s="248"/>
      <c r="OVW112" s="253"/>
      <c r="OVX112" s="228"/>
      <c r="OVY112" s="229"/>
      <c r="OVZ112" s="99"/>
      <c r="OWA112" s="254"/>
      <c r="OWB112" s="235"/>
      <c r="OWC112" s="231"/>
      <c r="OWD112" s="235"/>
      <c r="OWE112" s="6"/>
      <c r="OWF112" s="6"/>
      <c r="OWG112" s="6"/>
      <c r="OWH112" s="246"/>
      <c r="OWI112" s="251"/>
      <c r="OWJ112" s="257"/>
      <c r="OWK112" s="235"/>
      <c r="OWL112" s="235"/>
      <c r="OWM112" s="235"/>
      <c r="OWN112" s="99"/>
      <c r="OWO112" s="235"/>
      <c r="OWP112" s="235"/>
      <c r="OWQ112" s="235"/>
      <c r="OWR112" s="226"/>
      <c r="OWS112" s="248"/>
      <c r="OWT112" s="253"/>
      <c r="OWU112" s="228"/>
      <c r="OWV112" s="229"/>
      <c r="OWW112" s="99"/>
      <c r="OWX112" s="254"/>
      <c r="OWY112" s="235"/>
      <c r="OWZ112" s="231"/>
      <c r="OXA112" s="235"/>
      <c r="OXB112" s="6"/>
      <c r="OXC112" s="6"/>
      <c r="OXD112" s="6"/>
      <c r="OXE112" s="246"/>
      <c r="OXF112" s="251"/>
      <c r="OXG112" s="257"/>
      <c r="OXH112" s="235"/>
      <c r="OXI112" s="235"/>
      <c r="OXJ112" s="235"/>
      <c r="OXK112" s="99"/>
      <c r="OXL112" s="235"/>
      <c r="OXM112" s="235"/>
      <c r="OXN112" s="235"/>
      <c r="OXO112" s="226"/>
      <c r="OXP112" s="248"/>
      <c r="OXQ112" s="253"/>
      <c r="OXR112" s="228"/>
      <c r="OXS112" s="229"/>
      <c r="OXT112" s="99"/>
      <c r="OXU112" s="254"/>
      <c r="OXV112" s="235"/>
      <c r="OXW112" s="231"/>
      <c r="OXX112" s="235"/>
      <c r="OXY112" s="6"/>
      <c r="OXZ112" s="6"/>
      <c r="OYA112" s="6"/>
      <c r="OYB112" s="246"/>
      <c r="OYC112" s="251"/>
      <c r="OYD112" s="257"/>
      <c r="OYE112" s="235"/>
      <c r="OYF112" s="235"/>
      <c r="OYG112" s="235"/>
      <c r="OYH112" s="99"/>
      <c r="OYI112" s="235"/>
      <c r="OYJ112" s="235"/>
      <c r="OYK112" s="235"/>
      <c r="OYL112" s="226"/>
      <c r="OYM112" s="248"/>
      <c r="OYN112" s="253"/>
      <c r="OYO112" s="228"/>
      <c r="OYP112" s="229"/>
      <c r="OYQ112" s="99"/>
      <c r="OYR112" s="254"/>
      <c r="OYS112" s="235"/>
      <c r="OYT112" s="231"/>
      <c r="OYU112" s="235"/>
      <c r="OYV112" s="6"/>
      <c r="OYW112" s="6"/>
      <c r="OYX112" s="6"/>
      <c r="OYY112" s="246"/>
      <c r="OYZ112" s="251"/>
      <c r="OZA112" s="257"/>
      <c r="OZB112" s="235"/>
      <c r="OZC112" s="235"/>
      <c r="OZD112" s="235"/>
      <c r="OZE112" s="99"/>
      <c r="OZF112" s="235"/>
      <c r="OZG112" s="235"/>
      <c r="OZH112" s="235"/>
      <c r="OZI112" s="226"/>
      <c r="OZJ112" s="248"/>
      <c r="OZK112" s="253"/>
      <c r="OZL112" s="228"/>
      <c r="OZM112" s="229"/>
      <c r="OZN112" s="99"/>
      <c r="OZO112" s="254"/>
      <c r="OZP112" s="235"/>
      <c r="OZQ112" s="231"/>
      <c r="OZR112" s="235"/>
      <c r="OZS112" s="6"/>
      <c r="OZT112" s="6"/>
      <c r="OZU112" s="6"/>
      <c r="OZV112" s="246"/>
      <c r="OZW112" s="251"/>
      <c r="OZX112" s="257"/>
      <c r="OZY112" s="235"/>
      <c r="OZZ112" s="235"/>
      <c r="PAA112" s="235"/>
      <c r="PAB112" s="99"/>
      <c r="PAC112" s="235"/>
      <c r="PAD112" s="235"/>
      <c r="PAE112" s="235"/>
      <c r="PAF112" s="226"/>
      <c r="PAG112" s="248"/>
      <c r="PAH112" s="253"/>
      <c r="PAI112" s="228"/>
      <c r="PAJ112" s="229"/>
      <c r="PAK112" s="99"/>
      <c r="PAL112" s="254"/>
      <c r="PAM112" s="235"/>
      <c r="PAN112" s="231"/>
      <c r="PAO112" s="235"/>
      <c r="PAP112" s="6"/>
      <c r="PAQ112" s="6"/>
      <c r="PAR112" s="6"/>
      <c r="PAS112" s="246"/>
      <c r="PAT112" s="251"/>
      <c r="PAU112" s="257"/>
      <c r="PAV112" s="235"/>
      <c r="PAW112" s="235"/>
      <c r="PAX112" s="235"/>
      <c r="PAY112" s="99"/>
      <c r="PAZ112" s="235"/>
      <c r="PBA112" s="235"/>
      <c r="PBB112" s="235"/>
      <c r="PBC112" s="226"/>
      <c r="PBD112" s="248"/>
      <c r="PBE112" s="253"/>
      <c r="PBF112" s="228"/>
      <c r="PBG112" s="229"/>
      <c r="PBH112" s="99"/>
      <c r="PBI112" s="254"/>
      <c r="PBJ112" s="235"/>
      <c r="PBK112" s="231"/>
      <c r="PBL112" s="235"/>
      <c r="PBM112" s="6"/>
      <c r="PBN112" s="6"/>
      <c r="PBO112" s="6"/>
      <c r="PBP112" s="246"/>
      <c r="PBQ112" s="251"/>
      <c r="PBR112" s="257"/>
      <c r="PBS112" s="235"/>
      <c r="PBT112" s="235"/>
      <c r="PBU112" s="235"/>
      <c r="PBV112" s="99"/>
      <c r="PBW112" s="235"/>
      <c r="PBX112" s="235"/>
      <c r="PBY112" s="235"/>
      <c r="PBZ112" s="226"/>
      <c r="PCA112" s="248"/>
      <c r="PCB112" s="253"/>
      <c r="PCC112" s="228"/>
      <c r="PCD112" s="229"/>
      <c r="PCE112" s="99"/>
      <c r="PCF112" s="254"/>
      <c r="PCG112" s="235"/>
      <c r="PCH112" s="231"/>
      <c r="PCI112" s="235"/>
      <c r="PCJ112" s="6"/>
      <c r="PCK112" s="6"/>
      <c r="PCL112" s="6"/>
      <c r="PCM112" s="246"/>
      <c r="PCN112" s="251"/>
      <c r="PCO112" s="257"/>
      <c r="PCP112" s="235"/>
      <c r="PCQ112" s="235"/>
      <c r="PCR112" s="235"/>
      <c r="PCS112" s="99"/>
      <c r="PCT112" s="235"/>
      <c r="PCU112" s="235"/>
      <c r="PCV112" s="235"/>
      <c r="PCW112" s="226"/>
      <c r="PCX112" s="248"/>
      <c r="PCY112" s="253"/>
      <c r="PCZ112" s="228"/>
      <c r="PDA112" s="229"/>
      <c r="PDB112" s="99"/>
      <c r="PDC112" s="254"/>
      <c r="PDD112" s="235"/>
      <c r="PDE112" s="231"/>
      <c r="PDF112" s="235"/>
      <c r="PDG112" s="6"/>
      <c r="PDH112" s="6"/>
      <c r="PDI112" s="6"/>
      <c r="PDJ112" s="246"/>
      <c r="PDK112" s="251"/>
      <c r="PDL112" s="257"/>
      <c r="PDM112" s="235"/>
      <c r="PDN112" s="235"/>
      <c r="PDO112" s="235"/>
      <c r="PDP112" s="99"/>
      <c r="PDQ112" s="235"/>
      <c r="PDR112" s="235"/>
      <c r="PDS112" s="235"/>
      <c r="PDT112" s="226"/>
      <c r="PDU112" s="248"/>
      <c r="PDV112" s="253"/>
      <c r="PDW112" s="228"/>
      <c r="PDX112" s="229"/>
      <c r="PDY112" s="99"/>
      <c r="PDZ112" s="254"/>
      <c r="PEA112" s="235"/>
      <c r="PEB112" s="231"/>
      <c r="PEC112" s="235"/>
      <c r="PED112" s="6"/>
      <c r="PEE112" s="6"/>
      <c r="PEF112" s="6"/>
      <c r="PEG112" s="246"/>
      <c r="PEH112" s="251"/>
      <c r="PEI112" s="257"/>
      <c r="PEJ112" s="235"/>
      <c r="PEK112" s="235"/>
      <c r="PEL112" s="235"/>
      <c r="PEM112" s="99"/>
      <c r="PEN112" s="235"/>
      <c r="PEO112" s="235"/>
      <c r="PEP112" s="235"/>
      <c r="PEQ112" s="226"/>
      <c r="PER112" s="248"/>
      <c r="PES112" s="253"/>
      <c r="PET112" s="228"/>
      <c r="PEU112" s="229"/>
      <c r="PEV112" s="99"/>
      <c r="PEW112" s="254"/>
      <c r="PEX112" s="235"/>
      <c r="PEY112" s="231"/>
      <c r="PEZ112" s="235"/>
      <c r="PFA112" s="6"/>
      <c r="PFB112" s="6"/>
      <c r="PFC112" s="6"/>
      <c r="PFD112" s="246"/>
      <c r="PFE112" s="251"/>
      <c r="PFF112" s="257"/>
      <c r="PFG112" s="235"/>
      <c r="PFH112" s="235"/>
      <c r="PFI112" s="235"/>
      <c r="PFJ112" s="99"/>
      <c r="PFK112" s="235"/>
      <c r="PFL112" s="235"/>
      <c r="PFM112" s="235"/>
      <c r="PFN112" s="226"/>
      <c r="PFO112" s="248"/>
      <c r="PFP112" s="253"/>
      <c r="PFQ112" s="228"/>
      <c r="PFR112" s="229"/>
      <c r="PFS112" s="99"/>
      <c r="PFT112" s="254"/>
      <c r="PFU112" s="235"/>
      <c r="PFV112" s="231"/>
      <c r="PFW112" s="235"/>
      <c r="PFX112" s="6"/>
      <c r="PFY112" s="6"/>
      <c r="PFZ112" s="6"/>
      <c r="PGA112" s="246"/>
      <c r="PGB112" s="251"/>
      <c r="PGC112" s="257"/>
      <c r="PGD112" s="235"/>
      <c r="PGE112" s="235"/>
      <c r="PGF112" s="235"/>
      <c r="PGG112" s="99"/>
      <c r="PGH112" s="235"/>
      <c r="PGI112" s="235"/>
      <c r="PGJ112" s="235"/>
      <c r="PGK112" s="226"/>
      <c r="PGL112" s="248"/>
      <c r="PGM112" s="253"/>
      <c r="PGN112" s="228"/>
      <c r="PGO112" s="229"/>
      <c r="PGP112" s="99"/>
      <c r="PGQ112" s="254"/>
      <c r="PGR112" s="235"/>
      <c r="PGS112" s="231"/>
      <c r="PGT112" s="235"/>
      <c r="PGU112" s="6"/>
      <c r="PGV112" s="6"/>
      <c r="PGW112" s="6"/>
      <c r="PGX112" s="246"/>
      <c r="PGY112" s="251"/>
      <c r="PGZ112" s="257"/>
      <c r="PHA112" s="235"/>
      <c r="PHB112" s="235"/>
      <c r="PHC112" s="235"/>
      <c r="PHD112" s="99"/>
      <c r="PHE112" s="235"/>
      <c r="PHF112" s="235"/>
      <c r="PHG112" s="235"/>
      <c r="PHH112" s="226"/>
      <c r="PHI112" s="248"/>
      <c r="PHJ112" s="253"/>
      <c r="PHK112" s="228"/>
      <c r="PHL112" s="229"/>
      <c r="PHM112" s="99"/>
      <c r="PHN112" s="254"/>
      <c r="PHO112" s="235"/>
      <c r="PHP112" s="231"/>
      <c r="PHQ112" s="235"/>
      <c r="PHR112" s="6"/>
      <c r="PHS112" s="6"/>
      <c r="PHT112" s="6"/>
      <c r="PHU112" s="246"/>
      <c r="PHV112" s="251"/>
      <c r="PHW112" s="257"/>
      <c r="PHX112" s="235"/>
      <c r="PHY112" s="235"/>
      <c r="PHZ112" s="235"/>
      <c r="PIA112" s="99"/>
      <c r="PIB112" s="235"/>
      <c r="PIC112" s="235"/>
      <c r="PID112" s="235"/>
      <c r="PIE112" s="226"/>
      <c r="PIF112" s="248"/>
      <c r="PIG112" s="253"/>
      <c r="PIH112" s="228"/>
      <c r="PII112" s="229"/>
      <c r="PIJ112" s="99"/>
      <c r="PIK112" s="254"/>
      <c r="PIL112" s="235"/>
      <c r="PIM112" s="231"/>
      <c r="PIN112" s="235"/>
      <c r="PIO112" s="6"/>
      <c r="PIP112" s="6"/>
      <c r="PIQ112" s="6"/>
      <c r="PIR112" s="246"/>
      <c r="PIS112" s="251"/>
      <c r="PIT112" s="257"/>
      <c r="PIU112" s="235"/>
      <c r="PIV112" s="235"/>
      <c r="PIW112" s="235"/>
      <c r="PIX112" s="99"/>
      <c r="PIY112" s="235"/>
      <c r="PIZ112" s="235"/>
      <c r="PJA112" s="235"/>
      <c r="PJB112" s="226"/>
      <c r="PJC112" s="248"/>
      <c r="PJD112" s="253"/>
      <c r="PJE112" s="228"/>
      <c r="PJF112" s="229"/>
      <c r="PJG112" s="99"/>
      <c r="PJH112" s="254"/>
      <c r="PJI112" s="235"/>
      <c r="PJJ112" s="231"/>
      <c r="PJK112" s="235"/>
      <c r="PJL112" s="6"/>
      <c r="PJM112" s="6"/>
      <c r="PJN112" s="6"/>
      <c r="PJO112" s="246"/>
      <c r="PJP112" s="251"/>
      <c r="PJQ112" s="257"/>
      <c r="PJR112" s="235"/>
      <c r="PJS112" s="235"/>
      <c r="PJT112" s="235"/>
      <c r="PJU112" s="99"/>
      <c r="PJV112" s="235"/>
      <c r="PJW112" s="235"/>
      <c r="PJX112" s="235"/>
      <c r="PJY112" s="226"/>
      <c r="PJZ112" s="248"/>
      <c r="PKA112" s="253"/>
      <c r="PKB112" s="228"/>
      <c r="PKC112" s="229"/>
      <c r="PKD112" s="99"/>
      <c r="PKE112" s="254"/>
      <c r="PKF112" s="235"/>
      <c r="PKG112" s="231"/>
      <c r="PKH112" s="235"/>
      <c r="PKI112" s="6"/>
      <c r="PKJ112" s="6"/>
      <c r="PKK112" s="6"/>
      <c r="PKL112" s="246"/>
      <c r="PKM112" s="251"/>
      <c r="PKN112" s="257"/>
      <c r="PKO112" s="235"/>
      <c r="PKP112" s="235"/>
      <c r="PKQ112" s="235"/>
      <c r="PKR112" s="99"/>
      <c r="PKS112" s="235"/>
      <c r="PKT112" s="235"/>
      <c r="PKU112" s="235"/>
      <c r="PKV112" s="226"/>
      <c r="PKW112" s="248"/>
      <c r="PKX112" s="253"/>
      <c r="PKY112" s="228"/>
      <c r="PKZ112" s="229"/>
      <c r="PLA112" s="99"/>
      <c r="PLB112" s="254"/>
      <c r="PLC112" s="235"/>
      <c r="PLD112" s="231"/>
      <c r="PLE112" s="235"/>
      <c r="PLF112" s="6"/>
      <c r="PLG112" s="6"/>
      <c r="PLH112" s="6"/>
      <c r="PLI112" s="246"/>
      <c r="PLJ112" s="251"/>
      <c r="PLK112" s="257"/>
      <c r="PLL112" s="235"/>
      <c r="PLM112" s="235"/>
      <c r="PLN112" s="235"/>
      <c r="PLO112" s="99"/>
      <c r="PLP112" s="235"/>
      <c r="PLQ112" s="235"/>
      <c r="PLR112" s="235"/>
      <c r="PLS112" s="226"/>
      <c r="PLT112" s="248"/>
      <c r="PLU112" s="253"/>
      <c r="PLV112" s="228"/>
      <c r="PLW112" s="229"/>
      <c r="PLX112" s="99"/>
      <c r="PLY112" s="254"/>
      <c r="PLZ112" s="235"/>
      <c r="PMA112" s="231"/>
      <c r="PMB112" s="235"/>
      <c r="PMC112" s="6"/>
      <c r="PMD112" s="6"/>
      <c r="PME112" s="6"/>
      <c r="PMF112" s="246"/>
      <c r="PMG112" s="251"/>
      <c r="PMH112" s="257"/>
      <c r="PMI112" s="235"/>
      <c r="PMJ112" s="235"/>
      <c r="PMK112" s="235"/>
      <c r="PML112" s="99"/>
      <c r="PMM112" s="235"/>
      <c r="PMN112" s="235"/>
      <c r="PMO112" s="235"/>
      <c r="PMP112" s="226"/>
      <c r="PMQ112" s="248"/>
      <c r="PMR112" s="253"/>
      <c r="PMS112" s="228"/>
      <c r="PMT112" s="229"/>
      <c r="PMU112" s="99"/>
      <c r="PMV112" s="254"/>
      <c r="PMW112" s="235"/>
      <c r="PMX112" s="231"/>
      <c r="PMY112" s="235"/>
      <c r="PMZ112" s="6"/>
      <c r="PNA112" s="6"/>
      <c r="PNB112" s="6"/>
      <c r="PNC112" s="246"/>
      <c r="PND112" s="251"/>
      <c r="PNE112" s="257"/>
      <c r="PNF112" s="235"/>
      <c r="PNG112" s="235"/>
      <c r="PNH112" s="235"/>
      <c r="PNI112" s="99"/>
      <c r="PNJ112" s="235"/>
      <c r="PNK112" s="235"/>
      <c r="PNL112" s="235"/>
      <c r="PNM112" s="226"/>
      <c r="PNN112" s="248"/>
      <c r="PNO112" s="253"/>
      <c r="PNP112" s="228"/>
      <c r="PNQ112" s="229"/>
      <c r="PNR112" s="99"/>
      <c r="PNS112" s="254"/>
      <c r="PNT112" s="235"/>
      <c r="PNU112" s="231"/>
      <c r="PNV112" s="235"/>
      <c r="PNW112" s="6"/>
      <c r="PNX112" s="6"/>
      <c r="PNY112" s="6"/>
      <c r="PNZ112" s="246"/>
      <c r="POA112" s="251"/>
      <c r="POB112" s="257"/>
      <c r="POC112" s="235"/>
      <c r="POD112" s="235"/>
      <c r="POE112" s="235"/>
      <c r="POF112" s="99"/>
      <c r="POG112" s="235"/>
      <c r="POH112" s="235"/>
      <c r="POI112" s="235"/>
      <c r="POJ112" s="226"/>
      <c r="POK112" s="248"/>
      <c r="POL112" s="253"/>
      <c r="POM112" s="228"/>
      <c r="PON112" s="229"/>
      <c r="POO112" s="99"/>
      <c r="POP112" s="254"/>
      <c r="POQ112" s="235"/>
      <c r="POR112" s="231"/>
      <c r="POS112" s="235"/>
      <c r="POT112" s="6"/>
      <c r="POU112" s="6"/>
      <c r="POV112" s="6"/>
      <c r="POW112" s="246"/>
      <c r="POX112" s="251"/>
      <c r="POY112" s="257"/>
      <c r="POZ112" s="235"/>
      <c r="PPA112" s="235"/>
      <c r="PPB112" s="235"/>
      <c r="PPC112" s="99"/>
      <c r="PPD112" s="235"/>
      <c r="PPE112" s="235"/>
      <c r="PPF112" s="235"/>
      <c r="PPG112" s="226"/>
      <c r="PPH112" s="248"/>
      <c r="PPI112" s="253"/>
      <c r="PPJ112" s="228"/>
      <c r="PPK112" s="229"/>
      <c r="PPL112" s="99"/>
      <c r="PPM112" s="254"/>
      <c r="PPN112" s="235"/>
      <c r="PPO112" s="231"/>
      <c r="PPP112" s="235"/>
      <c r="PPQ112" s="6"/>
      <c r="PPR112" s="6"/>
      <c r="PPS112" s="6"/>
      <c r="PPT112" s="246"/>
      <c r="PPU112" s="251"/>
      <c r="PPV112" s="257"/>
      <c r="PPW112" s="235"/>
      <c r="PPX112" s="235"/>
      <c r="PPY112" s="235"/>
      <c r="PPZ112" s="99"/>
      <c r="PQA112" s="235"/>
      <c r="PQB112" s="235"/>
      <c r="PQC112" s="235"/>
      <c r="PQD112" s="226"/>
      <c r="PQE112" s="248"/>
      <c r="PQF112" s="253"/>
      <c r="PQG112" s="228"/>
      <c r="PQH112" s="229"/>
      <c r="PQI112" s="99"/>
      <c r="PQJ112" s="254"/>
      <c r="PQK112" s="235"/>
      <c r="PQL112" s="231"/>
      <c r="PQM112" s="235"/>
      <c r="PQN112" s="6"/>
      <c r="PQO112" s="6"/>
      <c r="PQP112" s="6"/>
      <c r="PQQ112" s="246"/>
      <c r="PQR112" s="251"/>
      <c r="PQS112" s="257"/>
      <c r="PQT112" s="235"/>
      <c r="PQU112" s="235"/>
      <c r="PQV112" s="235"/>
      <c r="PQW112" s="99"/>
      <c r="PQX112" s="235"/>
      <c r="PQY112" s="235"/>
      <c r="PQZ112" s="235"/>
      <c r="PRA112" s="226"/>
      <c r="PRB112" s="248"/>
      <c r="PRC112" s="253"/>
      <c r="PRD112" s="228"/>
      <c r="PRE112" s="229"/>
      <c r="PRF112" s="99"/>
      <c r="PRG112" s="254"/>
      <c r="PRH112" s="235"/>
      <c r="PRI112" s="231"/>
      <c r="PRJ112" s="235"/>
      <c r="PRK112" s="6"/>
      <c r="PRL112" s="6"/>
      <c r="PRM112" s="6"/>
      <c r="PRN112" s="246"/>
      <c r="PRO112" s="251"/>
      <c r="PRP112" s="257"/>
      <c r="PRQ112" s="235"/>
      <c r="PRR112" s="235"/>
      <c r="PRS112" s="235"/>
      <c r="PRT112" s="99"/>
      <c r="PRU112" s="235"/>
      <c r="PRV112" s="235"/>
      <c r="PRW112" s="235"/>
      <c r="PRX112" s="226"/>
      <c r="PRY112" s="248"/>
      <c r="PRZ112" s="253"/>
      <c r="PSA112" s="228"/>
      <c r="PSB112" s="229"/>
      <c r="PSC112" s="99"/>
      <c r="PSD112" s="254"/>
      <c r="PSE112" s="235"/>
      <c r="PSF112" s="231"/>
      <c r="PSG112" s="235"/>
      <c r="PSH112" s="6"/>
      <c r="PSI112" s="6"/>
      <c r="PSJ112" s="6"/>
      <c r="PSK112" s="246"/>
      <c r="PSL112" s="251"/>
      <c r="PSM112" s="257"/>
      <c r="PSN112" s="235"/>
      <c r="PSO112" s="235"/>
      <c r="PSP112" s="235"/>
      <c r="PSQ112" s="99"/>
      <c r="PSR112" s="235"/>
      <c r="PSS112" s="235"/>
      <c r="PST112" s="235"/>
      <c r="PSU112" s="226"/>
      <c r="PSV112" s="248"/>
      <c r="PSW112" s="253"/>
      <c r="PSX112" s="228"/>
      <c r="PSY112" s="229"/>
      <c r="PSZ112" s="99"/>
      <c r="PTA112" s="254"/>
      <c r="PTB112" s="235"/>
      <c r="PTC112" s="231"/>
      <c r="PTD112" s="235"/>
      <c r="PTE112" s="6"/>
      <c r="PTF112" s="6"/>
      <c r="PTG112" s="6"/>
      <c r="PTH112" s="246"/>
      <c r="PTI112" s="251"/>
      <c r="PTJ112" s="257"/>
      <c r="PTK112" s="235"/>
      <c r="PTL112" s="235"/>
      <c r="PTM112" s="235"/>
      <c r="PTN112" s="99"/>
      <c r="PTO112" s="235"/>
      <c r="PTP112" s="235"/>
      <c r="PTQ112" s="235"/>
      <c r="PTR112" s="226"/>
      <c r="PTS112" s="248"/>
      <c r="PTT112" s="253"/>
      <c r="PTU112" s="228"/>
      <c r="PTV112" s="229"/>
      <c r="PTW112" s="99"/>
      <c r="PTX112" s="254"/>
      <c r="PTY112" s="235"/>
      <c r="PTZ112" s="231"/>
      <c r="PUA112" s="235"/>
      <c r="PUB112" s="6"/>
      <c r="PUC112" s="6"/>
      <c r="PUD112" s="6"/>
      <c r="PUE112" s="246"/>
      <c r="PUF112" s="251"/>
      <c r="PUG112" s="257"/>
      <c r="PUH112" s="235"/>
      <c r="PUI112" s="235"/>
      <c r="PUJ112" s="235"/>
      <c r="PUK112" s="99"/>
      <c r="PUL112" s="235"/>
      <c r="PUM112" s="235"/>
      <c r="PUN112" s="235"/>
      <c r="PUO112" s="226"/>
      <c r="PUP112" s="248"/>
      <c r="PUQ112" s="253"/>
      <c r="PUR112" s="228"/>
      <c r="PUS112" s="229"/>
      <c r="PUT112" s="99"/>
      <c r="PUU112" s="254"/>
      <c r="PUV112" s="235"/>
      <c r="PUW112" s="231"/>
      <c r="PUX112" s="235"/>
      <c r="PUY112" s="6"/>
      <c r="PUZ112" s="6"/>
      <c r="PVA112" s="6"/>
      <c r="PVB112" s="246"/>
      <c r="PVC112" s="251"/>
      <c r="PVD112" s="257"/>
      <c r="PVE112" s="235"/>
      <c r="PVF112" s="235"/>
      <c r="PVG112" s="235"/>
      <c r="PVH112" s="99"/>
      <c r="PVI112" s="235"/>
      <c r="PVJ112" s="235"/>
      <c r="PVK112" s="235"/>
      <c r="PVL112" s="226"/>
      <c r="PVM112" s="248"/>
      <c r="PVN112" s="253"/>
      <c r="PVO112" s="228"/>
      <c r="PVP112" s="229"/>
      <c r="PVQ112" s="99"/>
      <c r="PVR112" s="254"/>
      <c r="PVS112" s="235"/>
      <c r="PVT112" s="231"/>
      <c r="PVU112" s="235"/>
      <c r="PVV112" s="6"/>
      <c r="PVW112" s="6"/>
      <c r="PVX112" s="6"/>
      <c r="PVY112" s="246"/>
      <c r="PVZ112" s="251"/>
      <c r="PWA112" s="257"/>
      <c r="PWB112" s="235"/>
      <c r="PWC112" s="235"/>
      <c r="PWD112" s="235"/>
      <c r="PWE112" s="99"/>
      <c r="PWF112" s="235"/>
      <c r="PWG112" s="235"/>
      <c r="PWH112" s="235"/>
      <c r="PWI112" s="226"/>
      <c r="PWJ112" s="248"/>
      <c r="PWK112" s="253"/>
      <c r="PWL112" s="228"/>
      <c r="PWM112" s="229"/>
      <c r="PWN112" s="99"/>
      <c r="PWO112" s="254"/>
      <c r="PWP112" s="235"/>
      <c r="PWQ112" s="231"/>
      <c r="PWR112" s="235"/>
      <c r="PWS112" s="6"/>
      <c r="PWT112" s="6"/>
      <c r="PWU112" s="6"/>
      <c r="PWV112" s="246"/>
      <c r="PWW112" s="251"/>
      <c r="PWX112" s="257"/>
      <c r="PWY112" s="235"/>
      <c r="PWZ112" s="235"/>
      <c r="PXA112" s="235"/>
      <c r="PXB112" s="99"/>
      <c r="PXC112" s="235"/>
      <c r="PXD112" s="235"/>
      <c r="PXE112" s="235"/>
      <c r="PXF112" s="226"/>
      <c r="PXG112" s="248"/>
      <c r="PXH112" s="253"/>
      <c r="PXI112" s="228"/>
      <c r="PXJ112" s="229"/>
      <c r="PXK112" s="99"/>
      <c r="PXL112" s="254"/>
      <c r="PXM112" s="235"/>
      <c r="PXN112" s="231"/>
      <c r="PXO112" s="235"/>
      <c r="PXP112" s="6"/>
      <c r="PXQ112" s="6"/>
      <c r="PXR112" s="6"/>
      <c r="PXS112" s="246"/>
      <c r="PXT112" s="251"/>
      <c r="PXU112" s="257"/>
      <c r="PXV112" s="235"/>
      <c r="PXW112" s="235"/>
      <c r="PXX112" s="235"/>
      <c r="PXY112" s="99"/>
      <c r="PXZ112" s="235"/>
      <c r="PYA112" s="235"/>
      <c r="PYB112" s="235"/>
      <c r="PYC112" s="226"/>
      <c r="PYD112" s="248"/>
      <c r="PYE112" s="253"/>
      <c r="PYF112" s="228"/>
      <c r="PYG112" s="229"/>
      <c r="PYH112" s="99"/>
      <c r="PYI112" s="254"/>
      <c r="PYJ112" s="235"/>
      <c r="PYK112" s="231"/>
      <c r="PYL112" s="235"/>
      <c r="PYM112" s="6"/>
      <c r="PYN112" s="6"/>
      <c r="PYO112" s="6"/>
      <c r="PYP112" s="246"/>
      <c r="PYQ112" s="251"/>
      <c r="PYR112" s="257"/>
      <c r="PYS112" s="235"/>
      <c r="PYT112" s="235"/>
      <c r="PYU112" s="235"/>
      <c r="PYV112" s="99"/>
      <c r="PYW112" s="235"/>
      <c r="PYX112" s="235"/>
      <c r="PYY112" s="235"/>
      <c r="PYZ112" s="226"/>
      <c r="PZA112" s="248"/>
      <c r="PZB112" s="253"/>
      <c r="PZC112" s="228"/>
      <c r="PZD112" s="229"/>
      <c r="PZE112" s="99"/>
      <c r="PZF112" s="254"/>
      <c r="PZG112" s="235"/>
      <c r="PZH112" s="231"/>
      <c r="PZI112" s="235"/>
      <c r="PZJ112" s="6"/>
      <c r="PZK112" s="6"/>
      <c r="PZL112" s="6"/>
      <c r="PZM112" s="246"/>
      <c r="PZN112" s="251"/>
      <c r="PZO112" s="257"/>
      <c r="PZP112" s="235"/>
      <c r="PZQ112" s="235"/>
      <c r="PZR112" s="235"/>
      <c r="PZS112" s="99"/>
      <c r="PZT112" s="235"/>
      <c r="PZU112" s="235"/>
      <c r="PZV112" s="235"/>
      <c r="PZW112" s="226"/>
      <c r="PZX112" s="248"/>
      <c r="PZY112" s="253"/>
      <c r="PZZ112" s="228"/>
      <c r="QAA112" s="229"/>
      <c r="QAB112" s="99"/>
      <c r="QAC112" s="254"/>
      <c r="QAD112" s="235"/>
      <c r="QAE112" s="231"/>
      <c r="QAF112" s="235"/>
      <c r="QAG112" s="6"/>
      <c r="QAH112" s="6"/>
      <c r="QAI112" s="6"/>
      <c r="QAJ112" s="246"/>
      <c r="QAK112" s="251"/>
      <c r="QAL112" s="257"/>
      <c r="QAM112" s="235"/>
      <c r="QAN112" s="235"/>
      <c r="QAO112" s="235"/>
      <c r="QAP112" s="99"/>
      <c r="QAQ112" s="235"/>
      <c r="QAR112" s="235"/>
      <c r="QAS112" s="235"/>
      <c r="QAT112" s="226"/>
      <c r="QAU112" s="248"/>
      <c r="QAV112" s="253"/>
      <c r="QAW112" s="228"/>
      <c r="QAX112" s="229"/>
      <c r="QAY112" s="99"/>
      <c r="QAZ112" s="254"/>
      <c r="QBA112" s="235"/>
      <c r="QBB112" s="231"/>
      <c r="QBC112" s="235"/>
      <c r="QBD112" s="6"/>
      <c r="QBE112" s="6"/>
      <c r="QBF112" s="6"/>
      <c r="QBG112" s="246"/>
      <c r="QBH112" s="251"/>
      <c r="QBI112" s="257"/>
      <c r="QBJ112" s="235"/>
      <c r="QBK112" s="235"/>
      <c r="QBL112" s="235"/>
      <c r="QBM112" s="99"/>
      <c r="QBN112" s="235"/>
      <c r="QBO112" s="235"/>
      <c r="QBP112" s="235"/>
      <c r="QBQ112" s="226"/>
      <c r="QBR112" s="248"/>
      <c r="QBS112" s="253"/>
      <c r="QBT112" s="228"/>
      <c r="QBU112" s="229"/>
      <c r="QBV112" s="99"/>
      <c r="QBW112" s="254"/>
      <c r="QBX112" s="235"/>
      <c r="QBY112" s="231"/>
      <c r="QBZ112" s="235"/>
      <c r="QCA112" s="6"/>
      <c r="QCB112" s="6"/>
      <c r="QCC112" s="6"/>
      <c r="QCD112" s="246"/>
      <c r="QCE112" s="251"/>
      <c r="QCF112" s="257"/>
      <c r="QCG112" s="235"/>
      <c r="QCH112" s="235"/>
      <c r="QCI112" s="235"/>
      <c r="QCJ112" s="99"/>
      <c r="QCK112" s="235"/>
      <c r="QCL112" s="235"/>
      <c r="QCM112" s="235"/>
      <c r="QCN112" s="226"/>
      <c r="QCO112" s="248"/>
      <c r="QCP112" s="253"/>
      <c r="QCQ112" s="228"/>
      <c r="QCR112" s="229"/>
      <c r="QCS112" s="99"/>
      <c r="QCT112" s="254"/>
      <c r="QCU112" s="235"/>
      <c r="QCV112" s="231"/>
      <c r="QCW112" s="235"/>
      <c r="QCX112" s="6"/>
      <c r="QCY112" s="6"/>
      <c r="QCZ112" s="6"/>
      <c r="QDA112" s="246"/>
      <c r="QDB112" s="251"/>
      <c r="QDC112" s="257"/>
      <c r="QDD112" s="235"/>
      <c r="QDE112" s="235"/>
      <c r="QDF112" s="235"/>
      <c r="QDG112" s="99"/>
      <c r="QDH112" s="235"/>
      <c r="QDI112" s="235"/>
      <c r="QDJ112" s="235"/>
      <c r="QDK112" s="226"/>
      <c r="QDL112" s="248"/>
      <c r="QDM112" s="253"/>
      <c r="QDN112" s="228"/>
      <c r="QDO112" s="229"/>
      <c r="QDP112" s="99"/>
      <c r="QDQ112" s="254"/>
      <c r="QDR112" s="235"/>
      <c r="QDS112" s="231"/>
      <c r="QDT112" s="235"/>
      <c r="QDU112" s="6"/>
      <c r="QDV112" s="6"/>
      <c r="QDW112" s="6"/>
      <c r="QDX112" s="246"/>
      <c r="QDY112" s="251"/>
      <c r="QDZ112" s="257"/>
      <c r="QEA112" s="235"/>
      <c r="QEB112" s="235"/>
      <c r="QEC112" s="235"/>
      <c r="QED112" s="99"/>
      <c r="QEE112" s="235"/>
      <c r="QEF112" s="235"/>
      <c r="QEG112" s="235"/>
      <c r="QEH112" s="226"/>
      <c r="QEI112" s="248"/>
      <c r="QEJ112" s="253"/>
      <c r="QEK112" s="228"/>
      <c r="QEL112" s="229"/>
      <c r="QEM112" s="99"/>
      <c r="QEN112" s="254"/>
      <c r="QEO112" s="235"/>
      <c r="QEP112" s="231"/>
      <c r="QEQ112" s="235"/>
      <c r="QER112" s="6"/>
      <c r="QES112" s="6"/>
      <c r="QET112" s="6"/>
      <c r="QEU112" s="246"/>
      <c r="QEV112" s="251"/>
      <c r="QEW112" s="257"/>
      <c r="QEX112" s="235"/>
      <c r="QEY112" s="235"/>
      <c r="QEZ112" s="235"/>
      <c r="QFA112" s="99"/>
      <c r="QFB112" s="235"/>
      <c r="QFC112" s="235"/>
      <c r="QFD112" s="235"/>
      <c r="QFE112" s="226"/>
      <c r="QFF112" s="248"/>
      <c r="QFG112" s="253"/>
      <c r="QFH112" s="228"/>
      <c r="QFI112" s="229"/>
      <c r="QFJ112" s="99"/>
      <c r="QFK112" s="254"/>
      <c r="QFL112" s="235"/>
      <c r="QFM112" s="231"/>
      <c r="QFN112" s="235"/>
      <c r="QFO112" s="6"/>
      <c r="QFP112" s="6"/>
      <c r="QFQ112" s="6"/>
      <c r="QFR112" s="246"/>
      <c r="QFS112" s="251"/>
      <c r="QFT112" s="257"/>
      <c r="QFU112" s="235"/>
      <c r="QFV112" s="235"/>
      <c r="QFW112" s="235"/>
      <c r="QFX112" s="99"/>
      <c r="QFY112" s="235"/>
      <c r="QFZ112" s="235"/>
      <c r="QGA112" s="235"/>
      <c r="QGB112" s="226"/>
      <c r="QGC112" s="248"/>
      <c r="QGD112" s="253"/>
      <c r="QGE112" s="228"/>
      <c r="QGF112" s="229"/>
      <c r="QGG112" s="99"/>
      <c r="QGH112" s="254"/>
      <c r="QGI112" s="235"/>
      <c r="QGJ112" s="231"/>
      <c r="QGK112" s="235"/>
      <c r="QGL112" s="6"/>
      <c r="QGM112" s="6"/>
      <c r="QGN112" s="6"/>
      <c r="QGO112" s="246"/>
      <c r="QGP112" s="251"/>
      <c r="QGQ112" s="257"/>
      <c r="QGR112" s="235"/>
      <c r="QGS112" s="235"/>
      <c r="QGT112" s="235"/>
      <c r="QGU112" s="99"/>
      <c r="QGV112" s="235"/>
      <c r="QGW112" s="235"/>
      <c r="QGX112" s="235"/>
      <c r="QGY112" s="226"/>
      <c r="QGZ112" s="248"/>
      <c r="QHA112" s="253"/>
      <c r="QHB112" s="228"/>
      <c r="QHC112" s="229"/>
      <c r="QHD112" s="99"/>
      <c r="QHE112" s="254"/>
      <c r="QHF112" s="235"/>
      <c r="QHG112" s="231"/>
      <c r="QHH112" s="235"/>
      <c r="QHI112" s="6"/>
      <c r="QHJ112" s="6"/>
      <c r="QHK112" s="6"/>
      <c r="QHL112" s="246"/>
      <c r="QHM112" s="251"/>
      <c r="QHN112" s="257"/>
      <c r="QHO112" s="235"/>
      <c r="QHP112" s="235"/>
      <c r="QHQ112" s="235"/>
      <c r="QHR112" s="99"/>
      <c r="QHS112" s="235"/>
      <c r="QHT112" s="235"/>
      <c r="QHU112" s="235"/>
      <c r="QHV112" s="226"/>
      <c r="QHW112" s="248"/>
      <c r="QHX112" s="253"/>
      <c r="QHY112" s="228"/>
      <c r="QHZ112" s="229"/>
      <c r="QIA112" s="99"/>
      <c r="QIB112" s="254"/>
      <c r="QIC112" s="235"/>
      <c r="QID112" s="231"/>
      <c r="QIE112" s="235"/>
      <c r="QIF112" s="6"/>
      <c r="QIG112" s="6"/>
      <c r="QIH112" s="6"/>
      <c r="QII112" s="246"/>
      <c r="QIJ112" s="251"/>
      <c r="QIK112" s="257"/>
      <c r="QIL112" s="235"/>
      <c r="QIM112" s="235"/>
      <c r="QIN112" s="235"/>
      <c r="QIO112" s="99"/>
      <c r="QIP112" s="235"/>
      <c r="QIQ112" s="235"/>
      <c r="QIR112" s="235"/>
      <c r="QIS112" s="226"/>
      <c r="QIT112" s="248"/>
      <c r="QIU112" s="253"/>
      <c r="QIV112" s="228"/>
      <c r="QIW112" s="229"/>
      <c r="QIX112" s="99"/>
      <c r="QIY112" s="254"/>
      <c r="QIZ112" s="235"/>
      <c r="QJA112" s="231"/>
      <c r="QJB112" s="235"/>
      <c r="QJC112" s="6"/>
      <c r="QJD112" s="6"/>
      <c r="QJE112" s="6"/>
      <c r="QJF112" s="246"/>
      <c r="QJG112" s="251"/>
      <c r="QJH112" s="257"/>
      <c r="QJI112" s="235"/>
      <c r="QJJ112" s="235"/>
      <c r="QJK112" s="235"/>
      <c r="QJL112" s="99"/>
      <c r="QJM112" s="235"/>
      <c r="QJN112" s="235"/>
      <c r="QJO112" s="235"/>
      <c r="QJP112" s="226"/>
      <c r="QJQ112" s="248"/>
      <c r="QJR112" s="253"/>
      <c r="QJS112" s="228"/>
      <c r="QJT112" s="229"/>
      <c r="QJU112" s="99"/>
      <c r="QJV112" s="254"/>
      <c r="QJW112" s="235"/>
      <c r="QJX112" s="231"/>
      <c r="QJY112" s="235"/>
      <c r="QJZ112" s="6"/>
      <c r="QKA112" s="6"/>
      <c r="QKB112" s="6"/>
      <c r="QKC112" s="246"/>
      <c r="QKD112" s="251"/>
      <c r="QKE112" s="257"/>
      <c r="QKF112" s="235"/>
      <c r="QKG112" s="235"/>
      <c r="QKH112" s="235"/>
      <c r="QKI112" s="99"/>
      <c r="QKJ112" s="235"/>
      <c r="QKK112" s="235"/>
      <c r="QKL112" s="235"/>
      <c r="QKM112" s="226"/>
      <c r="QKN112" s="248"/>
      <c r="QKO112" s="253"/>
      <c r="QKP112" s="228"/>
      <c r="QKQ112" s="229"/>
      <c r="QKR112" s="99"/>
      <c r="QKS112" s="254"/>
      <c r="QKT112" s="235"/>
      <c r="QKU112" s="231"/>
      <c r="QKV112" s="235"/>
      <c r="QKW112" s="6"/>
      <c r="QKX112" s="6"/>
      <c r="QKY112" s="6"/>
      <c r="QKZ112" s="246"/>
      <c r="QLA112" s="251"/>
      <c r="QLB112" s="257"/>
      <c r="QLC112" s="235"/>
      <c r="QLD112" s="235"/>
      <c r="QLE112" s="235"/>
      <c r="QLF112" s="99"/>
      <c r="QLG112" s="235"/>
      <c r="QLH112" s="235"/>
      <c r="QLI112" s="235"/>
      <c r="QLJ112" s="226"/>
      <c r="QLK112" s="248"/>
      <c r="QLL112" s="253"/>
      <c r="QLM112" s="228"/>
      <c r="QLN112" s="229"/>
      <c r="QLO112" s="99"/>
      <c r="QLP112" s="254"/>
      <c r="QLQ112" s="235"/>
      <c r="QLR112" s="231"/>
      <c r="QLS112" s="235"/>
      <c r="QLT112" s="6"/>
      <c r="QLU112" s="6"/>
      <c r="QLV112" s="6"/>
      <c r="QLW112" s="246"/>
      <c r="QLX112" s="251"/>
      <c r="QLY112" s="257"/>
      <c r="QLZ112" s="235"/>
      <c r="QMA112" s="235"/>
      <c r="QMB112" s="235"/>
      <c r="QMC112" s="99"/>
      <c r="QMD112" s="235"/>
      <c r="QME112" s="235"/>
      <c r="QMF112" s="235"/>
      <c r="QMG112" s="226"/>
      <c r="QMH112" s="248"/>
      <c r="QMI112" s="253"/>
      <c r="QMJ112" s="228"/>
      <c r="QMK112" s="229"/>
      <c r="QML112" s="99"/>
      <c r="QMM112" s="254"/>
      <c r="QMN112" s="235"/>
      <c r="QMO112" s="231"/>
      <c r="QMP112" s="235"/>
      <c r="QMQ112" s="6"/>
      <c r="QMR112" s="6"/>
      <c r="QMS112" s="6"/>
      <c r="QMT112" s="246"/>
      <c r="QMU112" s="251"/>
      <c r="QMV112" s="257"/>
      <c r="QMW112" s="235"/>
      <c r="QMX112" s="235"/>
      <c r="QMY112" s="235"/>
      <c r="QMZ112" s="99"/>
      <c r="QNA112" s="235"/>
      <c r="QNB112" s="235"/>
      <c r="QNC112" s="235"/>
      <c r="QND112" s="226"/>
      <c r="QNE112" s="248"/>
      <c r="QNF112" s="253"/>
      <c r="QNG112" s="228"/>
      <c r="QNH112" s="229"/>
      <c r="QNI112" s="99"/>
      <c r="QNJ112" s="254"/>
      <c r="QNK112" s="235"/>
      <c r="QNL112" s="231"/>
      <c r="QNM112" s="235"/>
      <c r="QNN112" s="6"/>
      <c r="QNO112" s="6"/>
      <c r="QNP112" s="6"/>
      <c r="QNQ112" s="246"/>
      <c r="QNR112" s="251"/>
      <c r="QNS112" s="257"/>
      <c r="QNT112" s="235"/>
      <c r="QNU112" s="235"/>
      <c r="QNV112" s="235"/>
      <c r="QNW112" s="99"/>
      <c r="QNX112" s="235"/>
      <c r="QNY112" s="235"/>
      <c r="QNZ112" s="235"/>
      <c r="QOA112" s="226"/>
      <c r="QOB112" s="248"/>
      <c r="QOC112" s="253"/>
      <c r="QOD112" s="228"/>
      <c r="QOE112" s="229"/>
      <c r="QOF112" s="99"/>
      <c r="QOG112" s="254"/>
      <c r="QOH112" s="235"/>
      <c r="QOI112" s="231"/>
      <c r="QOJ112" s="235"/>
      <c r="QOK112" s="6"/>
      <c r="QOL112" s="6"/>
      <c r="QOM112" s="6"/>
      <c r="QON112" s="246"/>
      <c r="QOO112" s="251"/>
      <c r="QOP112" s="257"/>
      <c r="QOQ112" s="235"/>
      <c r="QOR112" s="235"/>
      <c r="QOS112" s="235"/>
      <c r="QOT112" s="99"/>
      <c r="QOU112" s="235"/>
      <c r="QOV112" s="235"/>
      <c r="QOW112" s="235"/>
      <c r="QOX112" s="226"/>
      <c r="QOY112" s="248"/>
      <c r="QOZ112" s="253"/>
      <c r="QPA112" s="228"/>
      <c r="QPB112" s="229"/>
      <c r="QPC112" s="99"/>
      <c r="QPD112" s="254"/>
      <c r="QPE112" s="235"/>
      <c r="QPF112" s="231"/>
      <c r="QPG112" s="235"/>
      <c r="QPH112" s="6"/>
      <c r="QPI112" s="6"/>
      <c r="QPJ112" s="6"/>
      <c r="QPK112" s="246"/>
      <c r="QPL112" s="251"/>
      <c r="QPM112" s="257"/>
      <c r="QPN112" s="235"/>
      <c r="QPO112" s="235"/>
      <c r="QPP112" s="235"/>
      <c r="QPQ112" s="99"/>
      <c r="QPR112" s="235"/>
      <c r="QPS112" s="235"/>
      <c r="QPT112" s="235"/>
      <c r="QPU112" s="226"/>
      <c r="QPV112" s="248"/>
      <c r="QPW112" s="253"/>
      <c r="QPX112" s="228"/>
      <c r="QPY112" s="229"/>
      <c r="QPZ112" s="99"/>
      <c r="QQA112" s="254"/>
      <c r="QQB112" s="235"/>
      <c r="QQC112" s="231"/>
      <c r="QQD112" s="235"/>
      <c r="QQE112" s="6"/>
      <c r="QQF112" s="6"/>
      <c r="QQG112" s="6"/>
      <c r="QQH112" s="246"/>
      <c r="QQI112" s="251"/>
      <c r="QQJ112" s="257"/>
      <c r="QQK112" s="235"/>
      <c r="QQL112" s="235"/>
      <c r="QQM112" s="235"/>
      <c r="QQN112" s="99"/>
      <c r="QQO112" s="235"/>
      <c r="QQP112" s="235"/>
      <c r="QQQ112" s="235"/>
      <c r="QQR112" s="226"/>
      <c r="QQS112" s="248"/>
      <c r="QQT112" s="253"/>
      <c r="QQU112" s="228"/>
      <c r="QQV112" s="229"/>
      <c r="QQW112" s="99"/>
      <c r="QQX112" s="254"/>
      <c r="QQY112" s="235"/>
      <c r="QQZ112" s="231"/>
      <c r="QRA112" s="235"/>
      <c r="QRB112" s="6"/>
      <c r="QRC112" s="6"/>
      <c r="QRD112" s="6"/>
      <c r="QRE112" s="246"/>
      <c r="QRF112" s="251"/>
      <c r="QRG112" s="257"/>
      <c r="QRH112" s="235"/>
      <c r="QRI112" s="235"/>
      <c r="QRJ112" s="235"/>
      <c r="QRK112" s="99"/>
      <c r="QRL112" s="235"/>
      <c r="QRM112" s="235"/>
      <c r="QRN112" s="235"/>
      <c r="QRO112" s="226"/>
      <c r="QRP112" s="248"/>
      <c r="QRQ112" s="253"/>
      <c r="QRR112" s="228"/>
      <c r="QRS112" s="229"/>
      <c r="QRT112" s="99"/>
      <c r="QRU112" s="254"/>
      <c r="QRV112" s="235"/>
      <c r="QRW112" s="231"/>
      <c r="QRX112" s="235"/>
      <c r="QRY112" s="6"/>
      <c r="QRZ112" s="6"/>
      <c r="QSA112" s="6"/>
      <c r="QSB112" s="246"/>
      <c r="QSC112" s="251"/>
      <c r="QSD112" s="257"/>
      <c r="QSE112" s="235"/>
      <c r="QSF112" s="235"/>
      <c r="QSG112" s="235"/>
      <c r="QSH112" s="99"/>
      <c r="QSI112" s="235"/>
      <c r="QSJ112" s="235"/>
      <c r="QSK112" s="235"/>
      <c r="QSL112" s="226"/>
      <c r="QSM112" s="248"/>
      <c r="QSN112" s="253"/>
      <c r="QSO112" s="228"/>
      <c r="QSP112" s="229"/>
      <c r="QSQ112" s="99"/>
      <c r="QSR112" s="254"/>
      <c r="QSS112" s="235"/>
      <c r="QST112" s="231"/>
      <c r="QSU112" s="235"/>
      <c r="QSV112" s="6"/>
      <c r="QSW112" s="6"/>
      <c r="QSX112" s="6"/>
      <c r="QSY112" s="246"/>
      <c r="QSZ112" s="251"/>
      <c r="QTA112" s="257"/>
      <c r="QTB112" s="235"/>
      <c r="QTC112" s="235"/>
      <c r="QTD112" s="235"/>
      <c r="QTE112" s="99"/>
      <c r="QTF112" s="235"/>
      <c r="QTG112" s="235"/>
      <c r="QTH112" s="235"/>
      <c r="QTI112" s="226"/>
      <c r="QTJ112" s="248"/>
      <c r="QTK112" s="253"/>
      <c r="QTL112" s="228"/>
      <c r="QTM112" s="229"/>
      <c r="QTN112" s="99"/>
      <c r="QTO112" s="254"/>
      <c r="QTP112" s="235"/>
      <c r="QTQ112" s="231"/>
      <c r="QTR112" s="235"/>
      <c r="QTS112" s="6"/>
      <c r="QTT112" s="6"/>
      <c r="QTU112" s="6"/>
      <c r="QTV112" s="246"/>
      <c r="QTW112" s="251"/>
      <c r="QTX112" s="257"/>
      <c r="QTY112" s="235"/>
      <c r="QTZ112" s="235"/>
      <c r="QUA112" s="235"/>
      <c r="QUB112" s="99"/>
      <c r="QUC112" s="235"/>
      <c r="QUD112" s="235"/>
      <c r="QUE112" s="235"/>
      <c r="QUF112" s="226"/>
      <c r="QUG112" s="248"/>
      <c r="QUH112" s="253"/>
      <c r="QUI112" s="228"/>
      <c r="QUJ112" s="229"/>
      <c r="QUK112" s="99"/>
      <c r="QUL112" s="254"/>
      <c r="QUM112" s="235"/>
      <c r="QUN112" s="231"/>
      <c r="QUO112" s="235"/>
      <c r="QUP112" s="6"/>
      <c r="QUQ112" s="6"/>
      <c r="QUR112" s="6"/>
      <c r="QUS112" s="246"/>
      <c r="QUT112" s="251"/>
      <c r="QUU112" s="257"/>
      <c r="QUV112" s="235"/>
      <c r="QUW112" s="235"/>
      <c r="QUX112" s="235"/>
      <c r="QUY112" s="99"/>
      <c r="QUZ112" s="235"/>
      <c r="QVA112" s="235"/>
      <c r="QVB112" s="235"/>
      <c r="QVC112" s="226"/>
      <c r="QVD112" s="248"/>
      <c r="QVE112" s="253"/>
      <c r="QVF112" s="228"/>
      <c r="QVG112" s="229"/>
      <c r="QVH112" s="99"/>
      <c r="QVI112" s="254"/>
      <c r="QVJ112" s="235"/>
      <c r="QVK112" s="231"/>
      <c r="QVL112" s="235"/>
      <c r="QVM112" s="6"/>
      <c r="QVN112" s="6"/>
      <c r="QVO112" s="6"/>
      <c r="QVP112" s="246"/>
      <c r="QVQ112" s="251"/>
      <c r="QVR112" s="257"/>
      <c r="QVS112" s="235"/>
      <c r="QVT112" s="235"/>
      <c r="QVU112" s="235"/>
      <c r="QVV112" s="99"/>
      <c r="QVW112" s="235"/>
      <c r="QVX112" s="235"/>
      <c r="QVY112" s="235"/>
      <c r="QVZ112" s="226"/>
      <c r="QWA112" s="248"/>
      <c r="QWB112" s="253"/>
      <c r="QWC112" s="228"/>
      <c r="QWD112" s="229"/>
      <c r="QWE112" s="99"/>
      <c r="QWF112" s="254"/>
      <c r="QWG112" s="235"/>
      <c r="QWH112" s="231"/>
      <c r="QWI112" s="235"/>
      <c r="QWJ112" s="6"/>
      <c r="QWK112" s="6"/>
      <c r="QWL112" s="6"/>
      <c r="QWM112" s="246"/>
      <c r="QWN112" s="251"/>
      <c r="QWO112" s="257"/>
      <c r="QWP112" s="235"/>
      <c r="QWQ112" s="235"/>
      <c r="QWR112" s="235"/>
      <c r="QWS112" s="99"/>
      <c r="QWT112" s="235"/>
      <c r="QWU112" s="235"/>
      <c r="QWV112" s="235"/>
      <c r="QWW112" s="226"/>
      <c r="QWX112" s="248"/>
      <c r="QWY112" s="253"/>
      <c r="QWZ112" s="228"/>
      <c r="QXA112" s="229"/>
      <c r="QXB112" s="99"/>
      <c r="QXC112" s="254"/>
      <c r="QXD112" s="235"/>
      <c r="QXE112" s="231"/>
      <c r="QXF112" s="235"/>
      <c r="QXG112" s="6"/>
      <c r="QXH112" s="6"/>
      <c r="QXI112" s="6"/>
      <c r="QXJ112" s="246"/>
      <c r="QXK112" s="251"/>
      <c r="QXL112" s="257"/>
      <c r="QXM112" s="235"/>
      <c r="QXN112" s="235"/>
      <c r="QXO112" s="235"/>
      <c r="QXP112" s="99"/>
      <c r="QXQ112" s="235"/>
      <c r="QXR112" s="235"/>
      <c r="QXS112" s="235"/>
      <c r="QXT112" s="226"/>
      <c r="QXU112" s="248"/>
      <c r="QXV112" s="253"/>
      <c r="QXW112" s="228"/>
      <c r="QXX112" s="229"/>
      <c r="QXY112" s="99"/>
      <c r="QXZ112" s="254"/>
      <c r="QYA112" s="235"/>
      <c r="QYB112" s="231"/>
      <c r="QYC112" s="235"/>
      <c r="QYD112" s="6"/>
      <c r="QYE112" s="6"/>
      <c r="QYF112" s="6"/>
      <c r="QYG112" s="246"/>
      <c r="QYH112" s="251"/>
      <c r="QYI112" s="257"/>
      <c r="QYJ112" s="235"/>
      <c r="QYK112" s="235"/>
      <c r="QYL112" s="235"/>
      <c r="QYM112" s="99"/>
      <c r="QYN112" s="235"/>
      <c r="QYO112" s="235"/>
      <c r="QYP112" s="235"/>
      <c r="QYQ112" s="226"/>
      <c r="QYR112" s="248"/>
      <c r="QYS112" s="253"/>
      <c r="QYT112" s="228"/>
      <c r="QYU112" s="229"/>
      <c r="QYV112" s="99"/>
      <c r="QYW112" s="254"/>
      <c r="QYX112" s="235"/>
      <c r="QYY112" s="231"/>
      <c r="QYZ112" s="235"/>
      <c r="QZA112" s="6"/>
      <c r="QZB112" s="6"/>
      <c r="QZC112" s="6"/>
      <c r="QZD112" s="246"/>
      <c r="QZE112" s="251"/>
      <c r="QZF112" s="257"/>
      <c r="QZG112" s="235"/>
      <c r="QZH112" s="235"/>
      <c r="QZI112" s="235"/>
      <c r="QZJ112" s="99"/>
      <c r="QZK112" s="235"/>
      <c r="QZL112" s="235"/>
      <c r="QZM112" s="235"/>
      <c r="QZN112" s="226"/>
      <c r="QZO112" s="248"/>
      <c r="QZP112" s="253"/>
      <c r="QZQ112" s="228"/>
      <c r="QZR112" s="229"/>
      <c r="QZS112" s="99"/>
      <c r="QZT112" s="254"/>
      <c r="QZU112" s="235"/>
      <c r="QZV112" s="231"/>
      <c r="QZW112" s="235"/>
      <c r="QZX112" s="6"/>
      <c r="QZY112" s="6"/>
      <c r="QZZ112" s="6"/>
      <c r="RAA112" s="246"/>
      <c r="RAB112" s="251"/>
      <c r="RAC112" s="257"/>
      <c r="RAD112" s="235"/>
      <c r="RAE112" s="235"/>
      <c r="RAF112" s="235"/>
      <c r="RAG112" s="99"/>
      <c r="RAH112" s="235"/>
      <c r="RAI112" s="235"/>
      <c r="RAJ112" s="235"/>
      <c r="RAK112" s="226"/>
      <c r="RAL112" s="248"/>
      <c r="RAM112" s="253"/>
      <c r="RAN112" s="228"/>
      <c r="RAO112" s="229"/>
      <c r="RAP112" s="99"/>
      <c r="RAQ112" s="254"/>
      <c r="RAR112" s="235"/>
      <c r="RAS112" s="231"/>
      <c r="RAT112" s="235"/>
      <c r="RAU112" s="6"/>
      <c r="RAV112" s="6"/>
      <c r="RAW112" s="6"/>
      <c r="RAX112" s="246"/>
      <c r="RAY112" s="251"/>
      <c r="RAZ112" s="257"/>
      <c r="RBA112" s="235"/>
      <c r="RBB112" s="235"/>
      <c r="RBC112" s="235"/>
      <c r="RBD112" s="99"/>
      <c r="RBE112" s="235"/>
      <c r="RBF112" s="235"/>
      <c r="RBG112" s="235"/>
      <c r="RBH112" s="226"/>
      <c r="RBI112" s="248"/>
      <c r="RBJ112" s="253"/>
      <c r="RBK112" s="228"/>
      <c r="RBL112" s="229"/>
      <c r="RBM112" s="99"/>
      <c r="RBN112" s="254"/>
      <c r="RBO112" s="235"/>
      <c r="RBP112" s="231"/>
      <c r="RBQ112" s="235"/>
      <c r="RBR112" s="6"/>
      <c r="RBS112" s="6"/>
      <c r="RBT112" s="6"/>
      <c r="RBU112" s="246"/>
      <c r="RBV112" s="251"/>
      <c r="RBW112" s="257"/>
      <c r="RBX112" s="235"/>
      <c r="RBY112" s="235"/>
      <c r="RBZ112" s="235"/>
      <c r="RCA112" s="99"/>
      <c r="RCB112" s="235"/>
      <c r="RCC112" s="235"/>
      <c r="RCD112" s="235"/>
      <c r="RCE112" s="226"/>
      <c r="RCF112" s="248"/>
      <c r="RCG112" s="253"/>
      <c r="RCH112" s="228"/>
      <c r="RCI112" s="229"/>
      <c r="RCJ112" s="99"/>
      <c r="RCK112" s="254"/>
      <c r="RCL112" s="235"/>
      <c r="RCM112" s="231"/>
      <c r="RCN112" s="235"/>
      <c r="RCO112" s="6"/>
      <c r="RCP112" s="6"/>
      <c r="RCQ112" s="6"/>
      <c r="RCR112" s="246"/>
      <c r="RCS112" s="251"/>
      <c r="RCT112" s="257"/>
      <c r="RCU112" s="235"/>
      <c r="RCV112" s="235"/>
      <c r="RCW112" s="235"/>
      <c r="RCX112" s="99"/>
      <c r="RCY112" s="235"/>
      <c r="RCZ112" s="235"/>
      <c r="RDA112" s="235"/>
      <c r="RDB112" s="226"/>
      <c r="RDC112" s="248"/>
      <c r="RDD112" s="253"/>
      <c r="RDE112" s="228"/>
      <c r="RDF112" s="229"/>
      <c r="RDG112" s="99"/>
      <c r="RDH112" s="254"/>
      <c r="RDI112" s="235"/>
      <c r="RDJ112" s="231"/>
      <c r="RDK112" s="235"/>
      <c r="RDL112" s="6"/>
      <c r="RDM112" s="6"/>
      <c r="RDN112" s="6"/>
      <c r="RDO112" s="246"/>
      <c r="RDP112" s="251"/>
      <c r="RDQ112" s="257"/>
      <c r="RDR112" s="235"/>
      <c r="RDS112" s="235"/>
      <c r="RDT112" s="235"/>
      <c r="RDU112" s="99"/>
      <c r="RDV112" s="235"/>
      <c r="RDW112" s="235"/>
      <c r="RDX112" s="235"/>
      <c r="RDY112" s="226"/>
      <c r="RDZ112" s="248"/>
      <c r="REA112" s="253"/>
      <c r="REB112" s="228"/>
      <c r="REC112" s="229"/>
      <c r="RED112" s="99"/>
      <c r="REE112" s="254"/>
      <c r="REF112" s="235"/>
      <c r="REG112" s="231"/>
      <c r="REH112" s="235"/>
      <c r="REI112" s="6"/>
      <c r="REJ112" s="6"/>
      <c r="REK112" s="6"/>
      <c r="REL112" s="246"/>
      <c r="REM112" s="251"/>
      <c r="REN112" s="257"/>
      <c r="REO112" s="235"/>
      <c r="REP112" s="235"/>
      <c r="REQ112" s="235"/>
      <c r="RER112" s="99"/>
      <c r="RES112" s="235"/>
      <c r="RET112" s="235"/>
      <c r="REU112" s="235"/>
      <c r="REV112" s="226"/>
      <c r="REW112" s="248"/>
      <c r="REX112" s="253"/>
      <c r="REY112" s="228"/>
      <c r="REZ112" s="229"/>
      <c r="RFA112" s="99"/>
      <c r="RFB112" s="254"/>
      <c r="RFC112" s="235"/>
      <c r="RFD112" s="231"/>
      <c r="RFE112" s="235"/>
      <c r="RFF112" s="6"/>
      <c r="RFG112" s="6"/>
      <c r="RFH112" s="6"/>
      <c r="RFI112" s="246"/>
      <c r="RFJ112" s="251"/>
      <c r="RFK112" s="257"/>
      <c r="RFL112" s="235"/>
      <c r="RFM112" s="235"/>
      <c r="RFN112" s="235"/>
      <c r="RFO112" s="99"/>
      <c r="RFP112" s="235"/>
      <c r="RFQ112" s="235"/>
      <c r="RFR112" s="235"/>
      <c r="RFS112" s="226"/>
      <c r="RFT112" s="248"/>
      <c r="RFU112" s="253"/>
      <c r="RFV112" s="228"/>
      <c r="RFW112" s="229"/>
      <c r="RFX112" s="99"/>
      <c r="RFY112" s="254"/>
      <c r="RFZ112" s="235"/>
      <c r="RGA112" s="231"/>
      <c r="RGB112" s="235"/>
      <c r="RGC112" s="6"/>
      <c r="RGD112" s="6"/>
      <c r="RGE112" s="6"/>
      <c r="RGF112" s="246"/>
      <c r="RGG112" s="251"/>
      <c r="RGH112" s="257"/>
      <c r="RGI112" s="235"/>
      <c r="RGJ112" s="235"/>
      <c r="RGK112" s="235"/>
      <c r="RGL112" s="99"/>
      <c r="RGM112" s="235"/>
      <c r="RGN112" s="235"/>
      <c r="RGO112" s="235"/>
      <c r="RGP112" s="226"/>
      <c r="RGQ112" s="248"/>
      <c r="RGR112" s="253"/>
      <c r="RGS112" s="228"/>
      <c r="RGT112" s="229"/>
      <c r="RGU112" s="99"/>
      <c r="RGV112" s="254"/>
      <c r="RGW112" s="235"/>
      <c r="RGX112" s="231"/>
      <c r="RGY112" s="235"/>
      <c r="RGZ112" s="6"/>
      <c r="RHA112" s="6"/>
      <c r="RHB112" s="6"/>
      <c r="RHC112" s="246"/>
      <c r="RHD112" s="251"/>
      <c r="RHE112" s="257"/>
      <c r="RHF112" s="235"/>
      <c r="RHG112" s="235"/>
      <c r="RHH112" s="235"/>
      <c r="RHI112" s="99"/>
      <c r="RHJ112" s="235"/>
      <c r="RHK112" s="235"/>
      <c r="RHL112" s="235"/>
      <c r="RHM112" s="226"/>
      <c r="RHN112" s="248"/>
      <c r="RHO112" s="253"/>
      <c r="RHP112" s="228"/>
      <c r="RHQ112" s="229"/>
      <c r="RHR112" s="99"/>
      <c r="RHS112" s="254"/>
      <c r="RHT112" s="235"/>
      <c r="RHU112" s="231"/>
      <c r="RHV112" s="235"/>
      <c r="RHW112" s="6"/>
      <c r="RHX112" s="6"/>
      <c r="RHY112" s="6"/>
      <c r="RHZ112" s="246"/>
      <c r="RIA112" s="251"/>
      <c r="RIB112" s="257"/>
      <c r="RIC112" s="235"/>
      <c r="RID112" s="235"/>
      <c r="RIE112" s="235"/>
      <c r="RIF112" s="99"/>
      <c r="RIG112" s="235"/>
      <c r="RIH112" s="235"/>
      <c r="RII112" s="235"/>
      <c r="RIJ112" s="226"/>
      <c r="RIK112" s="248"/>
      <c r="RIL112" s="253"/>
      <c r="RIM112" s="228"/>
      <c r="RIN112" s="229"/>
      <c r="RIO112" s="99"/>
      <c r="RIP112" s="254"/>
      <c r="RIQ112" s="235"/>
      <c r="RIR112" s="231"/>
      <c r="RIS112" s="235"/>
      <c r="RIT112" s="6"/>
      <c r="RIU112" s="6"/>
      <c r="RIV112" s="6"/>
      <c r="RIW112" s="246"/>
      <c r="RIX112" s="251"/>
      <c r="RIY112" s="257"/>
      <c r="RIZ112" s="235"/>
      <c r="RJA112" s="235"/>
      <c r="RJB112" s="235"/>
      <c r="RJC112" s="99"/>
      <c r="RJD112" s="235"/>
      <c r="RJE112" s="235"/>
      <c r="RJF112" s="235"/>
      <c r="RJG112" s="226"/>
      <c r="RJH112" s="248"/>
      <c r="RJI112" s="253"/>
      <c r="RJJ112" s="228"/>
      <c r="RJK112" s="229"/>
      <c r="RJL112" s="99"/>
      <c r="RJM112" s="254"/>
      <c r="RJN112" s="235"/>
      <c r="RJO112" s="231"/>
      <c r="RJP112" s="235"/>
      <c r="RJQ112" s="6"/>
      <c r="RJR112" s="6"/>
      <c r="RJS112" s="6"/>
      <c r="RJT112" s="246"/>
      <c r="RJU112" s="251"/>
      <c r="RJV112" s="257"/>
      <c r="RJW112" s="235"/>
      <c r="RJX112" s="235"/>
      <c r="RJY112" s="235"/>
      <c r="RJZ112" s="99"/>
      <c r="RKA112" s="235"/>
      <c r="RKB112" s="235"/>
      <c r="RKC112" s="235"/>
      <c r="RKD112" s="226"/>
      <c r="RKE112" s="248"/>
      <c r="RKF112" s="253"/>
      <c r="RKG112" s="228"/>
      <c r="RKH112" s="229"/>
      <c r="RKI112" s="99"/>
      <c r="RKJ112" s="254"/>
      <c r="RKK112" s="235"/>
      <c r="RKL112" s="231"/>
      <c r="RKM112" s="235"/>
      <c r="RKN112" s="6"/>
      <c r="RKO112" s="6"/>
      <c r="RKP112" s="6"/>
      <c r="RKQ112" s="246"/>
      <c r="RKR112" s="251"/>
      <c r="RKS112" s="257"/>
      <c r="RKT112" s="235"/>
      <c r="RKU112" s="235"/>
      <c r="RKV112" s="235"/>
      <c r="RKW112" s="99"/>
      <c r="RKX112" s="235"/>
      <c r="RKY112" s="235"/>
      <c r="RKZ112" s="235"/>
      <c r="RLA112" s="226"/>
      <c r="RLB112" s="248"/>
      <c r="RLC112" s="253"/>
      <c r="RLD112" s="228"/>
      <c r="RLE112" s="229"/>
      <c r="RLF112" s="99"/>
      <c r="RLG112" s="254"/>
      <c r="RLH112" s="235"/>
      <c r="RLI112" s="231"/>
      <c r="RLJ112" s="235"/>
      <c r="RLK112" s="6"/>
      <c r="RLL112" s="6"/>
      <c r="RLM112" s="6"/>
      <c r="RLN112" s="246"/>
      <c r="RLO112" s="251"/>
      <c r="RLP112" s="257"/>
      <c r="RLQ112" s="235"/>
      <c r="RLR112" s="235"/>
      <c r="RLS112" s="235"/>
      <c r="RLT112" s="99"/>
      <c r="RLU112" s="235"/>
      <c r="RLV112" s="235"/>
      <c r="RLW112" s="235"/>
      <c r="RLX112" s="226"/>
      <c r="RLY112" s="248"/>
      <c r="RLZ112" s="253"/>
      <c r="RMA112" s="228"/>
      <c r="RMB112" s="229"/>
      <c r="RMC112" s="99"/>
      <c r="RMD112" s="254"/>
      <c r="RME112" s="235"/>
      <c r="RMF112" s="231"/>
      <c r="RMG112" s="235"/>
      <c r="RMH112" s="6"/>
      <c r="RMI112" s="6"/>
      <c r="RMJ112" s="6"/>
      <c r="RMK112" s="246"/>
      <c r="RML112" s="251"/>
      <c r="RMM112" s="257"/>
      <c r="RMN112" s="235"/>
      <c r="RMO112" s="235"/>
      <c r="RMP112" s="235"/>
      <c r="RMQ112" s="99"/>
      <c r="RMR112" s="235"/>
      <c r="RMS112" s="235"/>
      <c r="RMT112" s="235"/>
      <c r="RMU112" s="226"/>
      <c r="RMV112" s="248"/>
      <c r="RMW112" s="253"/>
      <c r="RMX112" s="228"/>
      <c r="RMY112" s="229"/>
      <c r="RMZ112" s="99"/>
      <c r="RNA112" s="254"/>
      <c r="RNB112" s="235"/>
      <c r="RNC112" s="231"/>
      <c r="RND112" s="235"/>
      <c r="RNE112" s="6"/>
      <c r="RNF112" s="6"/>
      <c r="RNG112" s="6"/>
      <c r="RNH112" s="246"/>
      <c r="RNI112" s="251"/>
      <c r="RNJ112" s="257"/>
      <c r="RNK112" s="235"/>
      <c r="RNL112" s="235"/>
      <c r="RNM112" s="235"/>
      <c r="RNN112" s="99"/>
      <c r="RNO112" s="235"/>
      <c r="RNP112" s="235"/>
      <c r="RNQ112" s="235"/>
      <c r="RNR112" s="226"/>
      <c r="RNS112" s="248"/>
      <c r="RNT112" s="253"/>
      <c r="RNU112" s="228"/>
      <c r="RNV112" s="229"/>
      <c r="RNW112" s="99"/>
      <c r="RNX112" s="254"/>
      <c r="RNY112" s="235"/>
      <c r="RNZ112" s="231"/>
      <c r="ROA112" s="235"/>
      <c r="ROB112" s="6"/>
      <c r="ROC112" s="6"/>
      <c r="ROD112" s="6"/>
      <c r="ROE112" s="246"/>
      <c r="ROF112" s="251"/>
      <c r="ROG112" s="257"/>
      <c r="ROH112" s="235"/>
      <c r="ROI112" s="235"/>
      <c r="ROJ112" s="235"/>
      <c r="ROK112" s="99"/>
      <c r="ROL112" s="235"/>
      <c r="ROM112" s="235"/>
      <c r="RON112" s="235"/>
      <c r="ROO112" s="226"/>
      <c r="ROP112" s="248"/>
      <c r="ROQ112" s="253"/>
      <c r="ROR112" s="228"/>
      <c r="ROS112" s="229"/>
      <c r="ROT112" s="99"/>
      <c r="ROU112" s="254"/>
      <c r="ROV112" s="235"/>
      <c r="ROW112" s="231"/>
      <c r="ROX112" s="235"/>
      <c r="ROY112" s="6"/>
      <c r="ROZ112" s="6"/>
      <c r="RPA112" s="6"/>
      <c r="RPB112" s="246"/>
      <c r="RPC112" s="251"/>
      <c r="RPD112" s="257"/>
      <c r="RPE112" s="235"/>
      <c r="RPF112" s="235"/>
      <c r="RPG112" s="235"/>
      <c r="RPH112" s="99"/>
      <c r="RPI112" s="235"/>
      <c r="RPJ112" s="235"/>
      <c r="RPK112" s="235"/>
      <c r="RPL112" s="226"/>
      <c r="RPM112" s="248"/>
      <c r="RPN112" s="253"/>
      <c r="RPO112" s="228"/>
      <c r="RPP112" s="229"/>
      <c r="RPQ112" s="99"/>
      <c r="RPR112" s="254"/>
      <c r="RPS112" s="235"/>
      <c r="RPT112" s="231"/>
      <c r="RPU112" s="235"/>
      <c r="RPV112" s="6"/>
      <c r="RPW112" s="6"/>
      <c r="RPX112" s="6"/>
      <c r="RPY112" s="246"/>
      <c r="RPZ112" s="251"/>
      <c r="RQA112" s="257"/>
      <c r="RQB112" s="235"/>
      <c r="RQC112" s="235"/>
      <c r="RQD112" s="235"/>
      <c r="RQE112" s="99"/>
      <c r="RQF112" s="235"/>
      <c r="RQG112" s="235"/>
      <c r="RQH112" s="235"/>
      <c r="RQI112" s="226"/>
      <c r="RQJ112" s="248"/>
      <c r="RQK112" s="253"/>
      <c r="RQL112" s="228"/>
      <c r="RQM112" s="229"/>
      <c r="RQN112" s="99"/>
      <c r="RQO112" s="254"/>
      <c r="RQP112" s="235"/>
      <c r="RQQ112" s="231"/>
      <c r="RQR112" s="235"/>
      <c r="RQS112" s="6"/>
      <c r="RQT112" s="6"/>
      <c r="RQU112" s="6"/>
      <c r="RQV112" s="246"/>
      <c r="RQW112" s="251"/>
      <c r="RQX112" s="257"/>
      <c r="RQY112" s="235"/>
      <c r="RQZ112" s="235"/>
      <c r="RRA112" s="235"/>
      <c r="RRB112" s="99"/>
      <c r="RRC112" s="235"/>
      <c r="RRD112" s="235"/>
      <c r="RRE112" s="235"/>
      <c r="RRF112" s="226"/>
      <c r="RRG112" s="248"/>
      <c r="RRH112" s="253"/>
      <c r="RRI112" s="228"/>
      <c r="RRJ112" s="229"/>
      <c r="RRK112" s="99"/>
      <c r="RRL112" s="254"/>
      <c r="RRM112" s="235"/>
      <c r="RRN112" s="231"/>
      <c r="RRO112" s="235"/>
      <c r="RRP112" s="6"/>
      <c r="RRQ112" s="6"/>
      <c r="RRR112" s="6"/>
      <c r="RRS112" s="246"/>
      <c r="RRT112" s="251"/>
      <c r="RRU112" s="257"/>
      <c r="RRV112" s="235"/>
      <c r="RRW112" s="235"/>
      <c r="RRX112" s="235"/>
      <c r="RRY112" s="99"/>
      <c r="RRZ112" s="235"/>
      <c r="RSA112" s="235"/>
      <c r="RSB112" s="235"/>
      <c r="RSC112" s="226"/>
      <c r="RSD112" s="248"/>
      <c r="RSE112" s="253"/>
      <c r="RSF112" s="228"/>
      <c r="RSG112" s="229"/>
      <c r="RSH112" s="99"/>
      <c r="RSI112" s="254"/>
      <c r="RSJ112" s="235"/>
      <c r="RSK112" s="231"/>
      <c r="RSL112" s="235"/>
      <c r="RSM112" s="6"/>
      <c r="RSN112" s="6"/>
      <c r="RSO112" s="6"/>
      <c r="RSP112" s="246"/>
      <c r="RSQ112" s="251"/>
      <c r="RSR112" s="257"/>
      <c r="RSS112" s="235"/>
      <c r="RST112" s="235"/>
      <c r="RSU112" s="235"/>
      <c r="RSV112" s="99"/>
      <c r="RSW112" s="235"/>
      <c r="RSX112" s="235"/>
      <c r="RSY112" s="235"/>
      <c r="RSZ112" s="226"/>
      <c r="RTA112" s="248"/>
      <c r="RTB112" s="253"/>
      <c r="RTC112" s="228"/>
      <c r="RTD112" s="229"/>
      <c r="RTE112" s="99"/>
      <c r="RTF112" s="254"/>
      <c r="RTG112" s="235"/>
      <c r="RTH112" s="231"/>
      <c r="RTI112" s="235"/>
      <c r="RTJ112" s="6"/>
      <c r="RTK112" s="6"/>
      <c r="RTL112" s="6"/>
      <c r="RTM112" s="246"/>
      <c r="RTN112" s="251"/>
      <c r="RTO112" s="257"/>
      <c r="RTP112" s="235"/>
      <c r="RTQ112" s="235"/>
      <c r="RTR112" s="235"/>
      <c r="RTS112" s="99"/>
      <c r="RTT112" s="235"/>
      <c r="RTU112" s="235"/>
      <c r="RTV112" s="235"/>
      <c r="RTW112" s="226"/>
      <c r="RTX112" s="248"/>
      <c r="RTY112" s="253"/>
      <c r="RTZ112" s="228"/>
      <c r="RUA112" s="229"/>
      <c r="RUB112" s="99"/>
      <c r="RUC112" s="254"/>
      <c r="RUD112" s="235"/>
      <c r="RUE112" s="231"/>
      <c r="RUF112" s="235"/>
      <c r="RUG112" s="6"/>
      <c r="RUH112" s="6"/>
      <c r="RUI112" s="6"/>
      <c r="RUJ112" s="246"/>
      <c r="RUK112" s="251"/>
      <c r="RUL112" s="257"/>
      <c r="RUM112" s="235"/>
      <c r="RUN112" s="235"/>
      <c r="RUO112" s="235"/>
      <c r="RUP112" s="99"/>
      <c r="RUQ112" s="235"/>
      <c r="RUR112" s="235"/>
      <c r="RUS112" s="235"/>
      <c r="RUT112" s="226"/>
      <c r="RUU112" s="248"/>
      <c r="RUV112" s="253"/>
      <c r="RUW112" s="228"/>
      <c r="RUX112" s="229"/>
      <c r="RUY112" s="99"/>
      <c r="RUZ112" s="254"/>
      <c r="RVA112" s="235"/>
      <c r="RVB112" s="231"/>
      <c r="RVC112" s="235"/>
      <c r="RVD112" s="6"/>
      <c r="RVE112" s="6"/>
      <c r="RVF112" s="6"/>
      <c r="RVG112" s="246"/>
      <c r="RVH112" s="251"/>
      <c r="RVI112" s="257"/>
      <c r="RVJ112" s="235"/>
      <c r="RVK112" s="235"/>
      <c r="RVL112" s="235"/>
      <c r="RVM112" s="99"/>
      <c r="RVN112" s="235"/>
      <c r="RVO112" s="235"/>
      <c r="RVP112" s="235"/>
      <c r="RVQ112" s="226"/>
      <c r="RVR112" s="248"/>
      <c r="RVS112" s="253"/>
      <c r="RVT112" s="228"/>
      <c r="RVU112" s="229"/>
      <c r="RVV112" s="99"/>
      <c r="RVW112" s="254"/>
      <c r="RVX112" s="235"/>
      <c r="RVY112" s="231"/>
      <c r="RVZ112" s="235"/>
      <c r="RWA112" s="6"/>
      <c r="RWB112" s="6"/>
      <c r="RWC112" s="6"/>
      <c r="RWD112" s="246"/>
      <c r="RWE112" s="251"/>
      <c r="RWF112" s="257"/>
      <c r="RWG112" s="235"/>
      <c r="RWH112" s="235"/>
      <c r="RWI112" s="235"/>
      <c r="RWJ112" s="99"/>
      <c r="RWK112" s="235"/>
      <c r="RWL112" s="235"/>
      <c r="RWM112" s="235"/>
      <c r="RWN112" s="226"/>
      <c r="RWO112" s="248"/>
      <c r="RWP112" s="253"/>
      <c r="RWQ112" s="228"/>
      <c r="RWR112" s="229"/>
      <c r="RWS112" s="99"/>
      <c r="RWT112" s="254"/>
      <c r="RWU112" s="235"/>
      <c r="RWV112" s="231"/>
      <c r="RWW112" s="235"/>
      <c r="RWX112" s="6"/>
      <c r="RWY112" s="6"/>
      <c r="RWZ112" s="6"/>
      <c r="RXA112" s="246"/>
      <c r="RXB112" s="251"/>
      <c r="RXC112" s="257"/>
      <c r="RXD112" s="235"/>
      <c r="RXE112" s="235"/>
      <c r="RXF112" s="235"/>
      <c r="RXG112" s="99"/>
      <c r="RXH112" s="235"/>
      <c r="RXI112" s="235"/>
      <c r="RXJ112" s="235"/>
      <c r="RXK112" s="226"/>
      <c r="RXL112" s="248"/>
      <c r="RXM112" s="253"/>
      <c r="RXN112" s="228"/>
      <c r="RXO112" s="229"/>
      <c r="RXP112" s="99"/>
      <c r="RXQ112" s="254"/>
      <c r="RXR112" s="235"/>
      <c r="RXS112" s="231"/>
      <c r="RXT112" s="235"/>
      <c r="RXU112" s="6"/>
      <c r="RXV112" s="6"/>
      <c r="RXW112" s="6"/>
      <c r="RXX112" s="246"/>
      <c r="RXY112" s="251"/>
      <c r="RXZ112" s="257"/>
      <c r="RYA112" s="235"/>
      <c r="RYB112" s="235"/>
      <c r="RYC112" s="235"/>
      <c r="RYD112" s="99"/>
      <c r="RYE112" s="235"/>
      <c r="RYF112" s="235"/>
      <c r="RYG112" s="235"/>
      <c r="RYH112" s="226"/>
      <c r="RYI112" s="248"/>
      <c r="RYJ112" s="253"/>
      <c r="RYK112" s="228"/>
      <c r="RYL112" s="229"/>
      <c r="RYM112" s="99"/>
      <c r="RYN112" s="254"/>
      <c r="RYO112" s="235"/>
      <c r="RYP112" s="231"/>
      <c r="RYQ112" s="235"/>
      <c r="RYR112" s="6"/>
      <c r="RYS112" s="6"/>
      <c r="RYT112" s="6"/>
      <c r="RYU112" s="246"/>
      <c r="RYV112" s="251"/>
      <c r="RYW112" s="257"/>
      <c r="RYX112" s="235"/>
      <c r="RYY112" s="235"/>
      <c r="RYZ112" s="235"/>
      <c r="RZA112" s="99"/>
      <c r="RZB112" s="235"/>
      <c r="RZC112" s="235"/>
      <c r="RZD112" s="235"/>
      <c r="RZE112" s="226"/>
      <c r="RZF112" s="248"/>
      <c r="RZG112" s="253"/>
      <c r="RZH112" s="228"/>
      <c r="RZI112" s="229"/>
      <c r="RZJ112" s="99"/>
      <c r="RZK112" s="254"/>
      <c r="RZL112" s="235"/>
      <c r="RZM112" s="231"/>
      <c r="RZN112" s="235"/>
      <c r="RZO112" s="6"/>
      <c r="RZP112" s="6"/>
      <c r="RZQ112" s="6"/>
      <c r="RZR112" s="246"/>
      <c r="RZS112" s="251"/>
      <c r="RZT112" s="257"/>
      <c r="RZU112" s="235"/>
      <c r="RZV112" s="235"/>
      <c r="RZW112" s="235"/>
      <c r="RZX112" s="99"/>
      <c r="RZY112" s="235"/>
      <c r="RZZ112" s="235"/>
      <c r="SAA112" s="235"/>
      <c r="SAB112" s="226"/>
      <c r="SAC112" s="248"/>
      <c r="SAD112" s="253"/>
      <c r="SAE112" s="228"/>
      <c r="SAF112" s="229"/>
      <c r="SAG112" s="99"/>
      <c r="SAH112" s="254"/>
      <c r="SAI112" s="235"/>
      <c r="SAJ112" s="231"/>
      <c r="SAK112" s="235"/>
      <c r="SAL112" s="6"/>
      <c r="SAM112" s="6"/>
      <c r="SAN112" s="6"/>
      <c r="SAO112" s="246"/>
      <c r="SAP112" s="251"/>
      <c r="SAQ112" s="257"/>
      <c r="SAR112" s="235"/>
      <c r="SAS112" s="235"/>
      <c r="SAT112" s="235"/>
      <c r="SAU112" s="99"/>
      <c r="SAV112" s="235"/>
      <c r="SAW112" s="235"/>
      <c r="SAX112" s="235"/>
      <c r="SAY112" s="226"/>
      <c r="SAZ112" s="248"/>
      <c r="SBA112" s="253"/>
      <c r="SBB112" s="228"/>
      <c r="SBC112" s="229"/>
      <c r="SBD112" s="99"/>
      <c r="SBE112" s="254"/>
      <c r="SBF112" s="235"/>
      <c r="SBG112" s="231"/>
      <c r="SBH112" s="235"/>
      <c r="SBI112" s="6"/>
      <c r="SBJ112" s="6"/>
      <c r="SBK112" s="6"/>
      <c r="SBL112" s="246"/>
      <c r="SBM112" s="251"/>
      <c r="SBN112" s="257"/>
      <c r="SBO112" s="235"/>
      <c r="SBP112" s="235"/>
      <c r="SBQ112" s="235"/>
      <c r="SBR112" s="99"/>
      <c r="SBS112" s="235"/>
      <c r="SBT112" s="235"/>
      <c r="SBU112" s="235"/>
      <c r="SBV112" s="226"/>
      <c r="SBW112" s="248"/>
      <c r="SBX112" s="253"/>
      <c r="SBY112" s="228"/>
      <c r="SBZ112" s="229"/>
      <c r="SCA112" s="99"/>
      <c r="SCB112" s="254"/>
      <c r="SCC112" s="235"/>
      <c r="SCD112" s="231"/>
      <c r="SCE112" s="235"/>
      <c r="SCF112" s="6"/>
      <c r="SCG112" s="6"/>
      <c r="SCH112" s="6"/>
      <c r="SCI112" s="246"/>
      <c r="SCJ112" s="251"/>
      <c r="SCK112" s="257"/>
      <c r="SCL112" s="235"/>
      <c r="SCM112" s="235"/>
      <c r="SCN112" s="235"/>
      <c r="SCO112" s="99"/>
      <c r="SCP112" s="235"/>
      <c r="SCQ112" s="235"/>
      <c r="SCR112" s="235"/>
      <c r="SCS112" s="226"/>
      <c r="SCT112" s="248"/>
      <c r="SCU112" s="253"/>
      <c r="SCV112" s="228"/>
      <c r="SCW112" s="229"/>
      <c r="SCX112" s="99"/>
      <c r="SCY112" s="254"/>
      <c r="SCZ112" s="235"/>
      <c r="SDA112" s="231"/>
      <c r="SDB112" s="235"/>
      <c r="SDC112" s="6"/>
      <c r="SDD112" s="6"/>
      <c r="SDE112" s="6"/>
      <c r="SDF112" s="246"/>
      <c r="SDG112" s="251"/>
      <c r="SDH112" s="257"/>
      <c r="SDI112" s="235"/>
      <c r="SDJ112" s="235"/>
      <c r="SDK112" s="235"/>
      <c r="SDL112" s="99"/>
      <c r="SDM112" s="235"/>
      <c r="SDN112" s="235"/>
      <c r="SDO112" s="235"/>
      <c r="SDP112" s="226"/>
      <c r="SDQ112" s="248"/>
      <c r="SDR112" s="253"/>
      <c r="SDS112" s="228"/>
      <c r="SDT112" s="229"/>
      <c r="SDU112" s="99"/>
      <c r="SDV112" s="254"/>
      <c r="SDW112" s="235"/>
      <c r="SDX112" s="231"/>
      <c r="SDY112" s="235"/>
      <c r="SDZ112" s="6"/>
      <c r="SEA112" s="6"/>
      <c r="SEB112" s="6"/>
      <c r="SEC112" s="246"/>
      <c r="SED112" s="251"/>
      <c r="SEE112" s="257"/>
      <c r="SEF112" s="235"/>
      <c r="SEG112" s="235"/>
      <c r="SEH112" s="235"/>
      <c r="SEI112" s="99"/>
      <c r="SEJ112" s="235"/>
      <c r="SEK112" s="235"/>
      <c r="SEL112" s="235"/>
      <c r="SEM112" s="226"/>
      <c r="SEN112" s="248"/>
      <c r="SEO112" s="253"/>
      <c r="SEP112" s="228"/>
      <c r="SEQ112" s="229"/>
      <c r="SER112" s="99"/>
      <c r="SES112" s="254"/>
      <c r="SET112" s="235"/>
      <c r="SEU112" s="231"/>
      <c r="SEV112" s="235"/>
      <c r="SEW112" s="6"/>
      <c r="SEX112" s="6"/>
      <c r="SEY112" s="6"/>
      <c r="SEZ112" s="246"/>
      <c r="SFA112" s="251"/>
      <c r="SFB112" s="257"/>
      <c r="SFC112" s="235"/>
      <c r="SFD112" s="235"/>
      <c r="SFE112" s="235"/>
      <c r="SFF112" s="99"/>
      <c r="SFG112" s="235"/>
      <c r="SFH112" s="235"/>
      <c r="SFI112" s="235"/>
      <c r="SFJ112" s="226"/>
      <c r="SFK112" s="248"/>
      <c r="SFL112" s="253"/>
      <c r="SFM112" s="228"/>
      <c r="SFN112" s="229"/>
      <c r="SFO112" s="99"/>
      <c r="SFP112" s="254"/>
      <c r="SFQ112" s="235"/>
      <c r="SFR112" s="231"/>
      <c r="SFS112" s="235"/>
      <c r="SFT112" s="6"/>
      <c r="SFU112" s="6"/>
      <c r="SFV112" s="6"/>
      <c r="SFW112" s="246"/>
      <c r="SFX112" s="251"/>
      <c r="SFY112" s="257"/>
      <c r="SFZ112" s="235"/>
      <c r="SGA112" s="235"/>
      <c r="SGB112" s="235"/>
      <c r="SGC112" s="99"/>
      <c r="SGD112" s="235"/>
      <c r="SGE112" s="235"/>
      <c r="SGF112" s="235"/>
      <c r="SGG112" s="226"/>
      <c r="SGH112" s="248"/>
      <c r="SGI112" s="253"/>
      <c r="SGJ112" s="228"/>
      <c r="SGK112" s="229"/>
      <c r="SGL112" s="99"/>
      <c r="SGM112" s="254"/>
      <c r="SGN112" s="235"/>
      <c r="SGO112" s="231"/>
      <c r="SGP112" s="235"/>
      <c r="SGQ112" s="6"/>
      <c r="SGR112" s="6"/>
      <c r="SGS112" s="6"/>
      <c r="SGT112" s="246"/>
      <c r="SGU112" s="251"/>
      <c r="SGV112" s="257"/>
      <c r="SGW112" s="235"/>
      <c r="SGX112" s="235"/>
      <c r="SGY112" s="235"/>
      <c r="SGZ112" s="99"/>
      <c r="SHA112" s="235"/>
      <c r="SHB112" s="235"/>
      <c r="SHC112" s="235"/>
      <c r="SHD112" s="226"/>
      <c r="SHE112" s="248"/>
      <c r="SHF112" s="253"/>
      <c r="SHG112" s="228"/>
      <c r="SHH112" s="229"/>
      <c r="SHI112" s="99"/>
      <c r="SHJ112" s="254"/>
      <c r="SHK112" s="235"/>
      <c r="SHL112" s="231"/>
      <c r="SHM112" s="235"/>
      <c r="SHN112" s="6"/>
      <c r="SHO112" s="6"/>
      <c r="SHP112" s="6"/>
      <c r="SHQ112" s="246"/>
      <c r="SHR112" s="251"/>
      <c r="SHS112" s="257"/>
      <c r="SHT112" s="235"/>
      <c r="SHU112" s="235"/>
      <c r="SHV112" s="235"/>
      <c r="SHW112" s="99"/>
      <c r="SHX112" s="235"/>
      <c r="SHY112" s="235"/>
      <c r="SHZ112" s="235"/>
      <c r="SIA112" s="226"/>
      <c r="SIB112" s="248"/>
      <c r="SIC112" s="253"/>
      <c r="SID112" s="228"/>
      <c r="SIE112" s="229"/>
      <c r="SIF112" s="99"/>
      <c r="SIG112" s="254"/>
      <c r="SIH112" s="235"/>
      <c r="SII112" s="231"/>
      <c r="SIJ112" s="235"/>
      <c r="SIK112" s="6"/>
      <c r="SIL112" s="6"/>
      <c r="SIM112" s="6"/>
      <c r="SIN112" s="246"/>
      <c r="SIO112" s="251"/>
      <c r="SIP112" s="257"/>
      <c r="SIQ112" s="235"/>
      <c r="SIR112" s="235"/>
      <c r="SIS112" s="235"/>
      <c r="SIT112" s="99"/>
      <c r="SIU112" s="235"/>
      <c r="SIV112" s="235"/>
      <c r="SIW112" s="235"/>
      <c r="SIX112" s="226"/>
      <c r="SIY112" s="248"/>
      <c r="SIZ112" s="253"/>
      <c r="SJA112" s="228"/>
      <c r="SJB112" s="229"/>
      <c r="SJC112" s="99"/>
      <c r="SJD112" s="254"/>
      <c r="SJE112" s="235"/>
      <c r="SJF112" s="231"/>
      <c r="SJG112" s="235"/>
      <c r="SJH112" s="6"/>
      <c r="SJI112" s="6"/>
      <c r="SJJ112" s="6"/>
      <c r="SJK112" s="246"/>
      <c r="SJL112" s="251"/>
      <c r="SJM112" s="257"/>
      <c r="SJN112" s="235"/>
      <c r="SJO112" s="235"/>
      <c r="SJP112" s="235"/>
      <c r="SJQ112" s="99"/>
      <c r="SJR112" s="235"/>
      <c r="SJS112" s="235"/>
      <c r="SJT112" s="235"/>
      <c r="SJU112" s="226"/>
      <c r="SJV112" s="248"/>
      <c r="SJW112" s="253"/>
      <c r="SJX112" s="228"/>
      <c r="SJY112" s="229"/>
      <c r="SJZ112" s="99"/>
      <c r="SKA112" s="254"/>
      <c r="SKB112" s="235"/>
      <c r="SKC112" s="231"/>
      <c r="SKD112" s="235"/>
      <c r="SKE112" s="6"/>
      <c r="SKF112" s="6"/>
      <c r="SKG112" s="6"/>
      <c r="SKH112" s="246"/>
      <c r="SKI112" s="251"/>
      <c r="SKJ112" s="257"/>
      <c r="SKK112" s="235"/>
      <c r="SKL112" s="235"/>
      <c r="SKM112" s="235"/>
      <c r="SKN112" s="99"/>
      <c r="SKO112" s="235"/>
      <c r="SKP112" s="235"/>
      <c r="SKQ112" s="235"/>
      <c r="SKR112" s="226"/>
      <c r="SKS112" s="248"/>
      <c r="SKT112" s="253"/>
      <c r="SKU112" s="228"/>
      <c r="SKV112" s="229"/>
      <c r="SKW112" s="99"/>
      <c r="SKX112" s="254"/>
      <c r="SKY112" s="235"/>
      <c r="SKZ112" s="231"/>
      <c r="SLA112" s="235"/>
      <c r="SLB112" s="6"/>
      <c r="SLC112" s="6"/>
      <c r="SLD112" s="6"/>
      <c r="SLE112" s="246"/>
      <c r="SLF112" s="251"/>
      <c r="SLG112" s="257"/>
      <c r="SLH112" s="235"/>
      <c r="SLI112" s="235"/>
      <c r="SLJ112" s="235"/>
      <c r="SLK112" s="99"/>
      <c r="SLL112" s="235"/>
      <c r="SLM112" s="235"/>
      <c r="SLN112" s="235"/>
      <c r="SLO112" s="226"/>
      <c r="SLP112" s="248"/>
      <c r="SLQ112" s="253"/>
      <c r="SLR112" s="228"/>
      <c r="SLS112" s="229"/>
      <c r="SLT112" s="99"/>
      <c r="SLU112" s="254"/>
      <c r="SLV112" s="235"/>
      <c r="SLW112" s="231"/>
      <c r="SLX112" s="235"/>
      <c r="SLY112" s="6"/>
      <c r="SLZ112" s="6"/>
      <c r="SMA112" s="6"/>
      <c r="SMB112" s="246"/>
      <c r="SMC112" s="251"/>
      <c r="SMD112" s="257"/>
      <c r="SME112" s="235"/>
      <c r="SMF112" s="235"/>
      <c r="SMG112" s="235"/>
      <c r="SMH112" s="99"/>
      <c r="SMI112" s="235"/>
      <c r="SMJ112" s="235"/>
      <c r="SMK112" s="235"/>
      <c r="SML112" s="226"/>
      <c r="SMM112" s="248"/>
      <c r="SMN112" s="253"/>
      <c r="SMO112" s="228"/>
      <c r="SMP112" s="229"/>
      <c r="SMQ112" s="99"/>
      <c r="SMR112" s="254"/>
      <c r="SMS112" s="235"/>
      <c r="SMT112" s="231"/>
      <c r="SMU112" s="235"/>
      <c r="SMV112" s="6"/>
      <c r="SMW112" s="6"/>
      <c r="SMX112" s="6"/>
      <c r="SMY112" s="246"/>
      <c r="SMZ112" s="251"/>
      <c r="SNA112" s="257"/>
      <c r="SNB112" s="235"/>
      <c r="SNC112" s="235"/>
      <c r="SND112" s="235"/>
      <c r="SNE112" s="99"/>
      <c r="SNF112" s="235"/>
      <c r="SNG112" s="235"/>
      <c r="SNH112" s="235"/>
      <c r="SNI112" s="226"/>
      <c r="SNJ112" s="248"/>
      <c r="SNK112" s="253"/>
      <c r="SNL112" s="228"/>
      <c r="SNM112" s="229"/>
      <c r="SNN112" s="99"/>
      <c r="SNO112" s="254"/>
      <c r="SNP112" s="235"/>
      <c r="SNQ112" s="231"/>
      <c r="SNR112" s="235"/>
      <c r="SNS112" s="6"/>
      <c r="SNT112" s="6"/>
      <c r="SNU112" s="6"/>
      <c r="SNV112" s="246"/>
      <c r="SNW112" s="251"/>
      <c r="SNX112" s="257"/>
      <c r="SNY112" s="235"/>
      <c r="SNZ112" s="235"/>
      <c r="SOA112" s="235"/>
      <c r="SOB112" s="99"/>
      <c r="SOC112" s="235"/>
      <c r="SOD112" s="235"/>
      <c r="SOE112" s="235"/>
      <c r="SOF112" s="226"/>
      <c r="SOG112" s="248"/>
      <c r="SOH112" s="253"/>
      <c r="SOI112" s="228"/>
      <c r="SOJ112" s="229"/>
      <c r="SOK112" s="99"/>
      <c r="SOL112" s="254"/>
      <c r="SOM112" s="235"/>
      <c r="SON112" s="231"/>
      <c r="SOO112" s="235"/>
      <c r="SOP112" s="6"/>
      <c r="SOQ112" s="6"/>
      <c r="SOR112" s="6"/>
      <c r="SOS112" s="246"/>
      <c r="SOT112" s="251"/>
      <c r="SOU112" s="257"/>
      <c r="SOV112" s="235"/>
      <c r="SOW112" s="235"/>
      <c r="SOX112" s="235"/>
      <c r="SOY112" s="99"/>
      <c r="SOZ112" s="235"/>
      <c r="SPA112" s="235"/>
      <c r="SPB112" s="235"/>
      <c r="SPC112" s="226"/>
      <c r="SPD112" s="248"/>
      <c r="SPE112" s="253"/>
      <c r="SPF112" s="228"/>
      <c r="SPG112" s="229"/>
      <c r="SPH112" s="99"/>
      <c r="SPI112" s="254"/>
      <c r="SPJ112" s="235"/>
      <c r="SPK112" s="231"/>
      <c r="SPL112" s="235"/>
      <c r="SPM112" s="6"/>
      <c r="SPN112" s="6"/>
      <c r="SPO112" s="6"/>
      <c r="SPP112" s="246"/>
      <c r="SPQ112" s="251"/>
      <c r="SPR112" s="257"/>
      <c r="SPS112" s="235"/>
      <c r="SPT112" s="235"/>
      <c r="SPU112" s="235"/>
      <c r="SPV112" s="99"/>
      <c r="SPW112" s="235"/>
      <c r="SPX112" s="235"/>
      <c r="SPY112" s="235"/>
      <c r="SPZ112" s="226"/>
      <c r="SQA112" s="248"/>
      <c r="SQB112" s="253"/>
      <c r="SQC112" s="228"/>
      <c r="SQD112" s="229"/>
      <c r="SQE112" s="99"/>
      <c r="SQF112" s="254"/>
      <c r="SQG112" s="235"/>
      <c r="SQH112" s="231"/>
      <c r="SQI112" s="235"/>
      <c r="SQJ112" s="6"/>
      <c r="SQK112" s="6"/>
      <c r="SQL112" s="6"/>
      <c r="SQM112" s="246"/>
      <c r="SQN112" s="251"/>
      <c r="SQO112" s="257"/>
      <c r="SQP112" s="235"/>
      <c r="SQQ112" s="235"/>
      <c r="SQR112" s="235"/>
      <c r="SQS112" s="99"/>
      <c r="SQT112" s="235"/>
      <c r="SQU112" s="235"/>
      <c r="SQV112" s="235"/>
      <c r="SQW112" s="226"/>
      <c r="SQX112" s="248"/>
      <c r="SQY112" s="253"/>
      <c r="SQZ112" s="228"/>
      <c r="SRA112" s="229"/>
      <c r="SRB112" s="99"/>
      <c r="SRC112" s="254"/>
      <c r="SRD112" s="235"/>
      <c r="SRE112" s="231"/>
      <c r="SRF112" s="235"/>
      <c r="SRG112" s="6"/>
      <c r="SRH112" s="6"/>
      <c r="SRI112" s="6"/>
      <c r="SRJ112" s="246"/>
      <c r="SRK112" s="251"/>
      <c r="SRL112" s="257"/>
      <c r="SRM112" s="235"/>
      <c r="SRN112" s="235"/>
      <c r="SRO112" s="235"/>
      <c r="SRP112" s="99"/>
      <c r="SRQ112" s="235"/>
      <c r="SRR112" s="235"/>
      <c r="SRS112" s="235"/>
      <c r="SRT112" s="226"/>
      <c r="SRU112" s="248"/>
      <c r="SRV112" s="253"/>
      <c r="SRW112" s="228"/>
      <c r="SRX112" s="229"/>
      <c r="SRY112" s="99"/>
      <c r="SRZ112" s="254"/>
      <c r="SSA112" s="235"/>
      <c r="SSB112" s="231"/>
      <c r="SSC112" s="235"/>
      <c r="SSD112" s="6"/>
      <c r="SSE112" s="6"/>
      <c r="SSF112" s="6"/>
      <c r="SSG112" s="246"/>
      <c r="SSH112" s="251"/>
      <c r="SSI112" s="257"/>
      <c r="SSJ112" s="235"/>
      <c r="SSK112" s="235"/>
      <c r="SSL112" s="235"/>
      <c r="SSM112" s="99"/>
      <c r="SSN112" s="235"/>
      <c r="SSO112" s="235"/>
      <c r="SSP112" s="235"/>
      <c r="SSQ112" s="226"/>
      <c r="SSR112" s="248"/>
      <c r="SSS112" s="253"/>
      <c r="SST112" s="228"/>
      <c r="SSU112" s="229"/>
      <c r="SSV112" s="99"/>
      <c r="SSW112" s="254"/>
      <c r="SSX112" s="235"/>
      <c r="SSY112" s="231"/>
      <c r="SSZ112" s="235"/>
      <c r="STA112" s="6"/>
      <c r="STB112" s="6"/>
      <c r="STC112" s="6"/>
      <c r="STD112" s="246"/>
      <c r="STE112" s="251"/>
      <c r="STF112" s="257"/>
      <c r="STG112" s="235"/>
      <c r="STH112" s="235"/>
      <c r="STI112" s="235"/>
      <c r="STJ112" s="99"/>
      <c r="STK112" s="235"/>
      <c r="STL112" s="235"/>
      <c r="STM112" s="235"/>
      <c r="STN112" s="226"/>
      <c r="STO112" s="248"/>
      <c r="STP112" s="253"/>
      <c r="STQ112" s="228"/>
      <c r="STR112" s="229"/>
      <c r="STS112" s="99"/>
      <c r="STT112" s="254"/>
      <c r="STU112" s="235"/>
      <c r="STV112" s="231"/>
      <c r="STW112" s="235"/>
      <c r="STX112" s="6"/>
      <c r="STY112" s="6"/>
      <c r="STZ112" s="6"/>
      <c r="SUA112" s="246"/>
      <c r="SUB112" s="251"/>
      <c r="SUC112" s="257"/>
      <c r="SUD112" s="235"/>
      <c r="SUE112" s="235"/>
      <c r="SUF112" s="235"/>
      <c r="SUG112" s="99"/>
      <c r="SUH112" s="235"/>
      <c r="SUI112" s="235"/>
      <c r="SUJ112" s="235"/>
      <c r="SUK112" s="226"/>
      <c r="SUL112" s="248"/>
      <c r="SUM112" s="253"/>
      <c r="SUN112" s="228"/>
      <c r="SUO112" s="229"/>
      <c r="SUP112" s="99"/>
      <c r="SUQ112" s="254"/>
      <c r="SUR112" s="235"/>
      <c r="SUS112" s="231"/>
      <c r="SUT112" s="235"/>
      <c r="SUU112" s="6"/>
      <c r="SUV112" s="6"/>
      <c r="SUW112" s="6"/>
      <c r="SUX112" s="246"/>
      <c r="SUY112" s="251"/>
      <c r="SUZ112" s="257"/>
      <c r="SVA112" s="235"/>
      <c r="SVB112" s="235"/>
      <c r="SVC112" s="235"/>
      <c r="SVD112" s="99"/>
      <c r="SVE112" s="235"/>
      <c r="SVF112" s="235"/>
      <c r="SVG112" s="235"/>
      <c r="SVH112" s="226"/>
      <c r="SVI112" s="248"/>
      <c r="SVJ112" s="253"/>
      <c r="SVK112" s="228"/>
      <c r="SVL112" s="229"/>
      <c r="SVM112" s="99"/>
      <c r="SVN112" s="254"/>
      <c r="SVO112" s="235"/>
      <c r="SVP112" s="231"/>
      <c r="SVQ112" s="235"/>
      <c r="SVR112" s="6"/>
      <c r="SVS112" s="6"/>
      <c r="SVT112" s="6"/>
      <c r="SVU112" s="246"/>
      <c r="SVV112" s="251"/>
      <c r="SVW112" s="257"/>
      <c r="SVX112" s="235"/>
      <c r="SVY112" s="235"/>
      <c r="SVZ112" s="235"/>
      <c r="SWA112" s="99"/>
      <c r="SWB112" s="235"/>
      <c r="SWC112" s="235"/>
      <c r="SWD112" s="235"/>
      <c r="SWE112" s="226"/>
      <c r="SWF112" s="248"/>
      <c r="SWG112" s="253"/>
      <c r="SWH112" s="228"/>
      <c r="SWI112" s="229"/>
      <c r="SWJ112" s="99"/>
      <c r="SWK112" s="254"/>
      <c r="SWL112" s="235"/>
      <c r="SWM112" s="231"/>
      <c r="SWN112" s="235"/>
      <c r="SWO112" s="6"/>
      <c r="SWP112" s="6"/>
      <c r="SWQ112" s="6"/>
      <c r="SWR112" s="246"/>
      <c r="SWS112" s="251"/>
      <c r="SWT112" s="257"/>
      <c r="SWU112" s="235"/>
      <c r="SWV112" s="235"/>
      <c r="SWW112" s="235"/>
      <c r="SWX112" s="99"/>
      <c r="SWY112" s="235"/>
      <c r="SWZ112" s="235"/>
      <c r="SXA112" s="235"/>
      <c r="SXB112" s="226"/>
      <c r="SXC112" s="248"/>
      <c r="SXD112" s="253"/>
      <c r="SXE112" s="228"/>
      <c r="SXF112" s="229"/>
      <c r="SXG112" s="99"/>
      <c r="SXH112" s="254"/>
      <c r="SXI112" s="235"/>
      <c r="SXJ112" s="231"/>
      <c r="SXK112" s="235"/>
      <c r="SXL112" s="6"/>
      <c r="SXM112" s="6"/>
      <c r="SXN112" s="6"/>
      <c r="SXO112" s="246"/>
      <c r="SXP112" s="251"/>
      <c r="SXQ112" s="257"/>
      <c r="SXR112" s="235"/>
      <c r="SXS112" s="235"/>
      <c r="SXT112" s="235"/>
      <c r="SXU112" s="99"/>
      <c r="SXV112" s="235"/>
      <c r="SXW112" s="235"/>
      <c r="SXX112" s="235"/>
      <c r="SXY112" s="226"/>
      <c r="SXZ112" s="248"/>
      <c r="SYA112" s="253"/>
      <c r="SYB112" s="228"/>
      <c r="SYC112" s="229"/>
      <c r="SYD112" s="99"/>
      <c r="SYE112" s="254"/>
      <c r="SYF112" s="235"/>
      <c r="SYG112" s="231"/>
      <c r="SYH112" s="235"/>
      <c r="SYI112" s="6"/>
      <c r="SYJ112" s="6"/>
      <c r="SYK112" s="6"/>
      <c r="SYL112" s="246"/>
      <c r="SYM112" s="251"/>
      <c r="SYN112" s="257"/>
      <c r="SYO112" s="235"/>
      <c r="SYP112" s="235"/>
      <c r="SYQ112" s="235"/>
      <c r="SYR112" s="99"/>
      <c r="SYS112" s="235"/>
      <c r="SYT112" s="235"/>
      <c r="SYU112" s="235"/>
      <c r="SYV112" s="226"/>
      <c r="SYW112" s="248"/>
      <c r="SYX112" s="253"/>
      <c r="SYY112" s="228"/>
      <c r="SYZ112" s="229"/>
      <c r="SZA112" s="99"/>
      <c r="SZB112" s="254"/>
      <c r="SZC112" s="235"/>
      <c r="SZD112" s="231"/>
      <c r="SZE112" s="235"/>
      <c r="SZF112" s="6"/>
      <c r="SZG112" s="6"/>
      <c r="SZH112" s="6"/>
      <c r="SZI112" s="246"/>
      <c r="SZJ112" s="251"/>
      <c r="SZK112" s="257"/>
      <c r="SZL112" s="235"/>
      <c r="SZM112" s="235"/>
      <c r="SZN112" s="235"/>
      <c r="SZO112" s="99"/>
      <c r="SZP112" s="235"/>
      <c r="SZQ112" s="235"/>
      <c r="SZR112" s="235"/>
      <c r="SZS112" s="226"/>
      <c r="SZT112" s="248"/>
      <c r="SZU112" s="253"/>
      <c r="SZV112" s="228"/>
      <c r="SZW112" s="229"/>
      <c r="SZX112" s="99"/>
      <c r="SZY112" s="254"/>
      <c r="SZZ112" s="235"/>
      <c r="TAA112" s="231"/>
      <c r="TAB112" s="235"/>
      <c r="TAC112" s="6"/>
      <c r="TAD112" s="6"/>
      <c r="TAE112" s="6"/>
      <c r="TAF112" s="246"/>
      <c r="TAG112" s="251"/>
      <c r="TAH112" s="257"/>
      <c r="TAI112" s="235"/>
      <c r="TAJ112" s="235"/>
      <c r="TAK112" s="235"/>
      <c r="TAL112" s="99"/>
      <c r="TAM112" s="235"/>
      <c r="TAN112" s="235"/>
      <c r="TAO112" s="235"/>
      <c r="TAP112" s="226"/>
      <c r="TAQ112" s="248"/>
      <c r="TAR112" s="253"/>
      <c r="TAS112" s="228"/>
      <c r="TAT112" s="229"/>
      <c r="TAU112" s="99"/>
      <c r="TAV112" s="254"/>
      <c r="TAW112" s="235"/>
      <c r="TAX112" s="231"/>
      <c r="TAY112" s="235"/>
      <c r="TAZ112" s="6"/>
      <c r="TBA112" s="6"/>
      <c r="TBB112" s="6"/>
      <c r="TBC112" s="246"/>
      <c r="TBD112" s="251"/>
      <c r="TBE112" s="257"/>
      <c r="TBF112" s="235"/>
      <c r="TBG112" s="235"/>
      <c r="TBH112" s="235"/>
      <c r="TBI112" s="99"/>
      <c r="TBJ112" s="235"/>
      <c r="TBK112" s="235"/>
      <c r="TBL112" s="235"/>
      <c r="TBM112" s="226"/>
      <c r="TBN112" s="248"/>
      <c r="TBO112" s="253"/>
      <c r="TBP112" s="228"/>
      <c r="TBQ112" s="229"/>
      <c r="TBR112" s="99"/>
      <c r="TBS112" s="254"/>
      <c r="TBT112" s="235"/>
      <c r="TBU112" s="231"/>
      <c r="TBV112" s="235"/>
      <c r="TBW112" s="6"/>
      <c r="TBX112" s="6"/>
      <c r="TBY112" s="6"/>
      <c r="TBZ112" s="246"/>
      <c r="TCA112" s="251"/>
      <c r="TCB112" s="257"/>
      <c r="TCC112" s="235"/>
      <c r="TCD112" s="235"/>
      <c r="TCE112" s="235"/>
      <c r="TCF112" s="99"/>
      <c r="TCG112" s="235"/>
      <c r="TCH112" s="235"/>
      <c r="TCI112" s="235"/>
      <c r="TCJ112" s="226"/>
      <c r="TCK112" s="248"/>
      <c r="TCL112" s="253"/>
      <c r="TCM112" s="228"/>
      <c r="TCN112" s="229"/>
      <c r="TCO112" s="99"/>
      <c r="TCP112" s="254"/>
      <c r="TCQ112" s="235"/>
      <c r="TCR112" s="231"/>
      <c r="TCS112" s="235"/>
      <c r="TCT112" s="6"/>
      <c r="TCU112" s="6"/>
      <c r="TCV112" s="6"/>
      <c r="TCW112" s="246"/>
      <c r="TCX112" s="251"/>
      <c r="TCY112" s="257"/>
      <c r="TCZ112" s="235"/>
      <c r="TDA112" s="235"/>
      <c r="TDB112" s="235"/>
      <c r="TDC112" s="99"/>
      <c r="TDD112" s="235"/>
      <c r="TDE112" s="235"/>
      <c r="TDF112" s="235"/>
      <c r="TDG112" s="226"/>
      <c r="TDH112" s="248"/>
      <c r="TDI112" s="253"/>
      <c r="TDJ112" s="228"/>
      <c r="TDK112" s="229"/>
      <c r="TDL112" s="99"/>
      <c r="TDM112" s="254"/>
      <c r="TDN112" s="235"/>
      <c r="TDO112" s="231"/>
      <c r="TDP112" s="235"/>
      <c r="TDQ112" s="6"/>
      <c r="TDR112" s="6"/>
      <c r="TDS112" s="6"/>
      <c r="TDT112" s="246"/>
      <c r="TDU112" s="251"/>
      <c r="TDV112" s="257"/>
      <c r="TDW112" s="235"/>
      <c r="TDX112" s="235"/>
      <c r="TDY112" s="235"/>
      <c r="TDZ112" s="99"/>
      <c r="TEA112" s="235"/>
      <c r="TEB112" s="235"/>
      <c r="TEC112" s="235"/>
      <c r="TED112" s="226"/>
      <c r="TEE112" s="248"/>
      <c r="TEF112" s="253"/>
      <c r="TEG112" s="228"/>
      <c r="TEH112" s="229"/>
      <c r="TEI112" s="99"/>
      <c r="TEJ112" s="254"/>
      <c r="TEK112" s="235"/>
      <c r="TEL112" s="231"/>
      <c r="TEM112" s="235"/>
      <c r="TEN112" s="6"/>
      <c r="TEO112" s="6"/>
      <c r="TEP112" s="6"/>
      <c r="TEQ112" s="246"/>
      <c r="TER112" s="251"/>
      <c r="TES112" s="257"/>
      <c r="TET112" s="235"/>
      <c r="TEU112" s="235"/>
      <c r="TEV112" s="235"/>
      <c r="TEW112" s="99"/>
      <c r="TEX112" s="235"/>
      <c r="TEY112" s="235"/>
      <c r="TEZ112" s="235"/>
      <c r="TFA112" s="226"/>
      <c r="TFB112" s="248"/>
      <c r="TFC112" s="253"/>
      <c r="TFD112" s="228"/>
      <c r="TFE112" s="229"/>
      <c r="TFF112" s="99"/>
      <c r="TFG112" s="254"/>
      <c r="TFH112" s="235"/>
      <c r="TFI112" s="231"/>
      <c r="TFJ112" s="235"/>
      <c r="TFK112" s="6"/>
      <c r="TFL112" s="6"/>
      <c r="TFM112" s="6"/>
      <c r="TFN112" s="246"/>
      <c r="TFO112" s="251"/>
      <c r="TFP112" s="257"/>
      <c r="TFQ112" s="235"/>
      <c r="TFR112" s="235"/>
      <c r="TFS112" s="235"/>
      <c r="TFT112" s="99"/>
      <c r="TFU112" s="235"/>
      <c r="TFV112" s="235"/>
      <c r="TFW112" s="235"/>
      <c r="TFX112" s="226"/>
      <c r="TFY112" s="248"/>
      <c r="TFZ112" s="253"/>
      <c r="TGA112" s="228"/>
      <c r="TGB112" s="229"/>
      <c r="TGC112" s="99"/>
      <c r="TGD112" s="254"/>
      <c r="TGE112" s="235"/>
      <c r="TGF112" s="231"/>
      <c r="TGG112" s="235"/>
      <c r="TGH112" s="6"/>
      <c r="TGI112" s="6"/>
      <c r="TGJ112" s="6"/>
      <c r="TGK112" s="246"/>
      <c r="TGL112" s="251"/>
      <c r="TGM112" s="257"/>
      <c r="TGN112" s="235"/>
      <c r="TGO112" s="235"/>
      <c r="TGP112" s="235"/>
      <c r="TGQ112" s="99"/>
      <c r="TGR112" s="235"/>
      <c r="TGS112" s="235"/>
      <c r="TGT112" s="235"/>
      <c r="TGU112" s="226"/>
      <c r="TGV112" s="248"/>
      <c r="TGW112" s="253"/>
      <c r="TGX112" s="228"/>
      <c r="TGY112" s="229"/>
      <c r="TGZ112" s="99"/>
      <c r="THA112" s="254"/>
      <c r="THB112" s="235"/>
      <c r="THC112" s="231"/>
      <c r="THD112" s="235"/>
      <c r="THE112" s="6"/>
      <c r="THF112" s="6"/>
      <c r="THG112" s="6"/>
      <c r="THH112" s="246"/>
      <c r="THI112" s="251"/>
      <c r="THJ112" s="257"/>
      <c r="THK112" s="235"/>
      <c r="THL112" s="235"/>
      <c r="THM112" s="235"/>
      <c r="THN112" s="99"/>
      <c r="THO112" s="235"/>
      <c r="THP112" s="235"/>
      <c r="THQ112" s="235"/>
      <c r="THR112" s="226"/>
      <c r="THS112" s="248"/>
      <c r="THT112" s="253"/>
      <c r="THU112" s="228"/>
      <c r="THV112" s="229"/>
      <c r="THW112" s="99"/>
      <c r="THX112" s="254"/>
      <c r="THY112" s="235"/>
      <c r="THZ112" s="231"/>
      <c r="TIA112" s="235"/>
      <c r="TIB112" s="6"/>
      <c r="TIC112" s="6"/>
      <c r="TID112" s="6"/>
      <c r="TIE112" s="246"/>
      <c r="TIF112" s="251"/>
      <c r="TIG112" s="257"/>
      <c r="TIH112" s="235"/>
      <c r="TII112" s="235"/>
      <c r="TIJ112" s="235"/>
      <c r="TIK112" s="99"/>
      <c r="TIL112" s="235"/>
      <c r="TIM112" s="235"/>
      <c r="TIN112" s="235"/>
      <c r="TIO112" s="226"/>
      <c r="TIP112" s="248"/>
      <c r="TIQ112" s="253"/>
      <c r="TIR112" s="228"/>
      <c r="TIS112" s="229"/>
      <c r="TIT112" s="99"/>
      <c r="TIU112" s="254"/>
      <c r="TIV112" s="235"/>
      <c r="TIW112" s="231"/>
      <c r="TIX112" s="235"/>
      <c r="TIY112" s="6"/>
      <c r="TIZ112" s="6"/>
      <c r="TJA112" s="6"/>
      <c r="TJB112" s="246"/>
      <c r="TJC112" s="251"/>
      <c r="TJD112" s="257"/>
      <c r="TJE112" s="235"/>
      <c r="TJF112" s="235"/>
      <c r="TJG112" s="235"/>
      <c r="TJH112" s="99"/>
      <c r="TJI112" s="235"/>
      <c r="TJJ112" s="235"/>
      <c r="TJK112" s="235"/>
      <c r="TJL112" s="226"/>
      <c r="TJM112" s="248"/>
      <c r="TJN112" s="253"/>
      <c r="TJO112" s="228"/>
      <c r="TJP112" s="229"/>
      <c r="TJQ112" s="99"/>
      <c r="TJR112" s="254"/>
      <c r="TJS112" s="235"/>
      <c r="TJT112" s="231"/>
      <c r="TJU112" s="235"/>
      <c r="TJV112" s="6"/>
      <c r="TJW112" s="6"/>
      <c r="TJX112" s="6"/>
      <c r="TJY112" s="246"/>
      <c r="TJZ112" s="251"/>
      <c r="TKA112" s="257"/>
      <c r="TKB112" s="235"/>
      <c r="TKC112" s="235"/>
      <c r="TKD112" s="235"/>
      <c r="TKE112" s="99"/>
      <c r="TKF112" s="235"/>
      <c r="TKG112" s="235"/>
      <c r="TKH112" s="235"/>
      <c r="TKI112" s="226"/>
      <c r="TKJ112" s="248"/>
      <c r="TKK112" s="253"/>
      <c r="TKL112" s="228"/>
      <c r="TKM112" s="229"/>
      <c r="TKN112" s="99"/>
      <c r="TKO112" s="254"/>
      <c r="TKP112" s="235"/>
      <c r="TKQ112" s="231"/>
      <c r="TKR112" s="235"/>
      <c r="TKS112" s="6"/>
      <c r="TKT112" s="6"/>
      <c r="TKU112" s="6"/>
      <c r="TKV112" s="246"/>
      <c r="TKW112" s="251"/>
      <c r="TKX112" s="257"/>
      <c r="TKY112" s="235"/>
      <c r="TKZ112" s="235"/>
      <c r="TLA112" s="235"/>
      <c r="TLB112" s="99"/>
      <c r="TLC112" s="235"/>
      <c r="TLD112" s="235"/>
      <c r="TLE112" s="235"/>
      <c r="TLF112" s="226"/>
      <c r="TLG112" s="248"/>
      <c r="TLH112" s="253"/>
      <c r="TLI112" s="228"/>
      <c r="TLJ112" s="229"/>
      <c r="TLK112" s="99"/>
      <c r="TLL112" s="254"/>
      <c r="TLM112" s="235"/>
      <c r="TLN112" s="231"/>
      <c r="TLO112" s="235"/>
      <c r="TLP112" s="6"/>
      <c r="TLQ112" s="6"/>
      <c r="TLR112" s="6"/>
      <c r="TLS112" s="246"/>
      <c r="TLT112" s="251"/>
      <c r="TLU112" s="257"/>
      <c r="TLV112" s="235"/>
      <c r="TLW112" s="235"/>
      <c r="TLX112" s="235"/>
      <c r="TLY112" s="99"/>
      <c r="TLZ112" s="235"/>
      <c r="TMA112" s="235"/>
      <c r="TMB112" s="235"/>
      <c r="TMC112" s="226"/>
      <c r="TMD112" s="248"/>
      <c r="TME112" s="253"/>
      <c r="TMF112" s="228"/>
      <c r="TMG112" s="229"/>
      <c r="TMH112" s="99"/>
      <c r="TMI112" s="254"/>
      <c r="TMJ112" s="235"/>
      <c r="TMK112" s="231"/>
      <c r="TML112" s="235"/>
      <c r="TMM112" s="6"/>
      <c r="TMN112" s="6"/>
      <c r="TMO112" s="6"/>
      <c r="TMP112" s="246"/>
      <c r="TMQ112" s="251"/>
      <c r="TMR112" s="257"/>
      <c r="TMS112" s="235"/>
      <c r="TMT112" s="235"/>
      <c r="TMU112" s="235"/>
      <c r="TMV112" s="99"/>
      <c r="TMW112" s="235"/>
      <c r="TMX112" s="235"/>
      <c r="TMY112" s="235"/>
      <c r="TMZ112" s="226"/>
      <c r="TNA112" s="248"/>
      <c r="TNB112" s="253"/>
      <c r="TNC112" s="228"/>
      <c r="TND112" s="229"/>
      <c r="TNE112" s="99"/>
      <c r="TNF112" s="254"/>
      <c r="TNG112" s="235"/>
      <c r="TNH112" s="231"/>
      <c r="TNI112" s="235"/>
      <c r="TNJ112" s="6"/>
      <c r="TNK112" s="6"/>
      <c r="TNL112" s="6"/>
      <c r="TNM112" s="246"/>
      <c r="TNN112" s="251"/>
      <c r="TNO112" s="257"/>
      <c r="TNP112" s="235"/>
      <c r="TNQ112" s="235"/>
      <c r="TNR112" s="235"/>
      <c r="TNS112" s="99"/>
      <c r="TNT112" s="235"/>
      <c r="TNU112" s="235"/>
      <c r="TNV112" s="235"/>
      <c r="TNW112" s="226"/>
      <c r="TNX112" s="248"/>
      <c r="TNY112" s="253"/>
      <c r="TNZ112" s="228"/>
      <c r="TOA112" s="229"/>
      <c r="TOB112" s="99"/>
      <c r="TOC112" s="254"/>
      <c r="TOD112" s="235"/>
      <c r="TOE112" s="231"/>
      <c r="TOF112" s="235"/>
      <c r="TOG112" s="6"/>
      <c r="TOH112" s="6"/>
      <c r="TOI112" s="6"/>
      <c r="TOJ112" s="246"/>
      <c r="TOK112" s="251"/>
      <c r="TOL112" s="257"/>
      <c r="TOM112" s="235"/>
      <c r="TON112" s="235"/>
      <c r="TOO112" s="235"/>
      <c r="TOP112" s="99"/>
      <c r="TOQ112" s="235"/>
      <c r="TOR112" s="235"/>
      <c r="TOS112" s="235"/>
      <c r="TOT112" s="226"/>
      <c r="TOU112" s="248"/>
      <c r="TOV112" s="253"/>
      <c r="TOW112" s="228"/>
      <c r="TOX112" s="229"/>
      <c r="TOY112" s="99"/>
      <c r="TOZ112" s="254"/>
      <c r="TPA112" s="235"/>
      <c r="TPB112" s="231"/>
      <c r="TPC112" s="235"/>
      <c r="TPD112" s="6"/>
      <c r="TPE112" s="6"/>
      <c r="TPF112" s="6"/>
      <c r="TPG112" s="246"/>
      <c r="TPH112" s="251"/>
      <c r="TPI112" s="257"/>
      <c r="TPJ112" s="235"/>
      <c r="TPK112" s="235"/>
      <c r="TPL112" s="235"/>
      <c r="TPM112" s="99"/>
      <c r="TPN112" s="235"/>
      <c r="TPO112" s="235"/>
      <c r="TPP112" s="235"/>
      <c r="TPQ112" s="226"/>
      <c r="TPR112" s="248"/>
      <c r="TPS112" s="253"/>
      <c r="TPT112" s="228"/>
      <c r="TPU112" s="229"/>
      <c r="TPV112" s="99"/>
      <c r="TPW112" s="254"/>
      <c r="TPX112" s="235"/>
      <c r="TPY112" s="231"/>
      <c r="TPZ112" s="235"/>
      <c r="TQA112" s="6"/>
      <c r="TQB112" s="6"/>
      <c r="TQC112" s="6"/>
      <c r="TQD112" s="246"/>
      <c r="TQE112" s="251"/>
      <c r="TQF112" s="257"/>
      <c r="TQG112" s="235"/>
      <c r="TQH112" s="235"/>
      <c r="TQI112" s="235"/>
      <c r="TQJ112" s="99"/>
      <c r="TQK112" s="235"/>
      <c r="TQL112" s="235"/>
      <c r="TQM112" s="235"/>
      <c r="TQN112" s="226"/>
      <c r="TQO112" s="248"/>
      <c r="TQP112" s="253"/>
      <c r="TQQ112" s="228"/>
      <c r="TQR112" s="229"/>
      <c r="TQS112" s="99"/>
      <c r="TQT112" s="254"/>
      <c r="TQU112" s="235"/>
      <c r="TQV112" s="231"/>
      <c r="TQW112" s="235"/>
      <c r="TQX112" s="6"/>
      <c r="TQY112" s="6"/>
      <c r="TQZ112" s="6"/>
      <c r="TRA112" s="246"/>
      <c r="TRB112" s="251"/>
      <c r="TRC112" s="257"/>
      <c r="TRD112" s="235"/>
      <c r="TRE112" s="235"/>
      <c r="TRF112" s="235"/>
      <c r="TRG112" s="99"/>
      <c r="TRH112" s="235"/>
      <c r="TRI112" s="235"/>
      <c r="TRJ112" s="235"/>
      <c r="TRK112" s="226"/>
      <c r="TRL112" s="248"/>
      <c r="TRM112" s="253"/>
      <c r="TRN112" s="228"/>
      <c r="TRO112" s="229"/>
      <c r="TRP112" s="99"/>
      <c r="TRQ112" s="254"/>
      <c r="TRR112" s="235"/>
      <c r="TRS112" s="231"/>
      <c r="TRT112" s="235"/>
      <c r="TRU112" s="6"/>
      <c r="TRV112" s="6"/>
      <c r="TRW112" s="6"/>
      <c r="TRX112" s="246"/>
      <c r="TRY112" s="251"/>
      <c r="TRZ112" s="257"/>
      <c r="TSA112" s="235"/>
      <c r="TSB112" s="235"/>
      <c r="TSC112" s="235"/>
      <c r="TSD112" s="99"/>
      <c r="TSE112" s="235"/>
      <c r="TSF112" s="235"/>
      <c r="TSG112" s="235"/>
      <c r="TSH112" s="226"/>
      <c r="TSI112" s="248"/>
      <c r="TSJ112" s="253"/>
      <c r="TSK112" s="228"/>
      <c r="TSL112" s="229"/>
      <c r="TSM112" s="99"/>
      <c r="TSN112" s="254"/>
      <c r="TSO112" s="235"/>
      <c r="TSP112" s="231"/>
      <c r="TSQ112" s="235"/>
      <c r="TSR112" s="6"/>
      <c r="TSS112" s="6"/>
      <c r="TST112" s="6"/>
      <c r="TSU112" s="246"/>
      <c r="TSV112" s="251"/>
      <c r="TSW112" s="257"/>
      <c r="TSX112" s="235"/>
      <c r="TSY112" s="235"/>
      <c r="TSZ112" s="235"/>
      <c r="TTA112" s="99"/>
      <c r="TTB112" s="235"/>
      <c r="TTC112" s="235"/>
      <c r="TTD112" s="235"/>
      <c r="TTE112" s="226"/>
      <c r="TTF112" s="248"/>
      <c r="TTG112" s="253"/>
      <c r="TTH112" s="228"/>
      <c r="TTI112" s="229"/>
      <c r="TTJ112" s="99"/>
      <c r="TTK112" s="254"/>
      <c r="TTL112" s="235"/>
      <c r="TTM112" s="231"/>
      <c r="TTN112" s="235"/>
      <c r="TTO112" s="6"/>
      <c r="TTP112" s="6"/>
      <c r="TTQ112" s="6"/>
      <c r="TTR112" s="246"/>
      <c r="TTS112" s="251"/>
      <c r="TTT112" s="257"/>
      <c r="TTU112" s="235"/>
      <c r="TTV112" s="235"/>
      <c r="TTW112" s="235"/>
      <c r="TTX112" s="99"/>
      <c r="TTY112" s="235"/>
      <c r="TTZ112" s="235"/>
      <c r="TUA112" s="235"/>
      <c r="TUB112" s="226"/>
      <c r="TUC112" s="248"/>
      <c r="TUD112" s="253"/>
      <c r="TUE112" s="228"/>
      <c r="TUF112" s="229"/>
      <c r="TUG112" s="99"/>
      <c r="TUH112" s="254"/>
      <c r="TUI112" s="235"/>
      <c r="TUJ112" s="231"/>
      <c r="TUK112" s="235"/>
      <c r="TUL112" s="6"/>
      <c r="TUM112" s="6"/>
      <c r="TUN112" s="6"/>
      <c r="TUO112" s="246"/>
      <c r="TUP112" s="251"/>
      <c r="TUQ112" s="257"/>
      <c r="TUR112" s="235"/>
      <c r="TUS112" s="235"/>
      <c r="TUT112" s="235"/>
      <c r="TUU112" s="99"/>
      <c r="TUV112" s="235"/>
      <c r="TUW112" s="235"/>
      <c r="TUX112" s="235"/>
      <c r="TUY112" s="226"/>
      <c r="TUZ112" s="248"/>
      <c r="TVA112" s="253"/>
      <c r="TVB112" s="228"/>
      <c r="TVC112" s="229"/>
      <c r="TVD112" s="99"/>
      <c r="TVE112" s="254"/>
      <c r="TVF112" s="235"/>
      <c r="TVG112" s="231"/>
      <c r="TVH112" s="235"/>
      <c r="TVI112" s="6"/>
      <c r="TVJ112" s="6"/>
      <c r="TVK112" s="6"/>
      <c r="TVL112" s="246"/>
      <c r="TVM112" s="251"/>
      <c r="TVN112" s="257"/>
      <c r="TVO112" s="235"/>
      <c r="TVP112" s="235"/>
      <c r="TVQ112" s="235"/>
      <c r="TVR112" s="99"/>
      <c r="TVS112" s="235"/>
      <c r="TVT112" s="235"/>
      <c r="TVU112" s="235"/>
      <c r="TVV112" s="226"/>
      <c r="TVW112" s="248"/>
      <c r="TVX112" s="253"/>
      <c r="TVY112" s="228"/>
      <c r="TVZ112" s="229"/>
      <c r="TWA112" s="99"/>
      <c r="TWB112" s="254"/>
      <c r="TWC112" s="235"/>
      <c r="TWD112" s="231"/>
      <c r="TWE112" s="235"/>
      <c r="TWF112" s="6"/>
      <c r="TWG112" s="6"/>
      <c r="TWH112" s="6"/>
      <c r="TWI112" s="246"/>
      <c r="TWJ112" s="251"/>
      <c r="TWK112" s="257"/>
      <c r="TWL112" s="235"/>
      <c r="TWM112" s="235"/>
      <c r="TWN112" s="235"/>
      <c r="TWO112" s="99"/>
      <c r="TWP112" s="235"/>
      <c r="TWQ112" s="235"/>
      <c r="TWR112" s="235"/>
      <c r="TWS112" s="226"/>
      <c r="TWT112" s="248"/>
      <c r="TWU112" s="253"/>
      <c r="TWV112" s="228"/>
      <c r="TWW112" s="229"/>
      <c r="TWX112" s="99"/>
      <c r="TWY112" s="254"/>
      <c r="TWZ112" s="235"/>
      <c r="TXA112" s="231"/>
      <c r="TXB112" s="235"/>
      <c r="TXC112" s="6"/>
      <c r="TXD112" s="6"/>
      <c r="TXE112" s="6"/>
      <c r="TXF112" s="246"/>
      <c r="TXG112" s="251"/>
      <c r="TXH112" s="257"/>
      <c r="TXI112" s="235"/>
      <c r="TXJ112" s="235"/>
      <c r="TXK112" s="235"/>
      <c r="TXL112" s="99"/>
      <c r="TXM112" s="235"/>
      <c r="TXN112" s="235"/>
      <c r="TXO112" s="235"/>
      <c r="TXP112" s="226"/>
      <c r="TXQ112" s="248"/>
      <c r="TXR112" s="253"/>
      <c r="TXS112" s="228"/>
      <c r="TXT112" s="229"/>
      <c r="TXU112" s="99"/>
      <c r="TXV112" s="254"/>
      <c r="TXW112" s="235"/>
      <c r="TXX112" s="231"/>
      <c r="TXY112" s="235"/>
      <c r="TXZ112" s="6"/>
      <c r="TYA112" s="6"/>
      <c r="TYB112" s="6"/>
      <c r="TYC112" s="246"/>
      <c r="TYD112" s="251"/>
      <c r="TYE112" s="257"/>
      <c r="TYF112" s="235"/>
      <c r="TYG112" s="235"/>
      <c r="TYH112" s="235"/>
      <c r="TYI112" s="99"/>
      <c r="TYJ112" s="235"/>
      <c r="TYK112" s="235"/>
      <c r="TYL112" s="235"/>
      <c r="TYM112" s="226"/>
      <c r="TYN112" s="248"/>
      <c r="TYO112" s="253"/>
      <c r="TYP112" s="228"/>
      <c r="TYQ112" s="229"/>
      <c r="TYR112" s="99"/>
      <c r="TYS112" s="254"/>
      <c r="TYT112" s="235"/>
      <c r="TYU112" s="231"/>
      <c r="TYV112" s="235"/>
      <c r="TYW112" s="6"/>
      <c r="TYX112" s="6"/>
      <c r="TYY112" s="6"/>
      <c r="TYZ112" s="246"/>
      <c r="TZA112" s="251"/>
      <c r="TZB112" s="257"/>
      <c r="TZC112" s="235"/>
      <c r="TZD112" s="235"/>
      <c r="TZE112" s="235"/>
      <c r="TZF112" s="99"/>
      <c r="TZG112" s="235"/>
      <c r="TZH112" s="235"/>
      <c r="TZI112" s="235"/>
      <c r="TZJ112" s="226"/>
      <c r="TZK112" s="248"/>
      <c r="TZL112" s="253"/>
      <c r="TZM112" s="228"/>
      <c r="TZN112" s="229"/>
      <c r="TZO112" s="99"/>
      <c r="TZP112" s="254"/>
      <c r="TZQ112" s="235"/>
      <c r="TZR112" s="231"/>
      <c r="TZS112" s="235"/>
      <c r="TZT112" s="6"/>
      <c r="TZU112" s="6"/>
      <c r="TZV112" s="6"/>
      <c r="TZW112" s="246"/>
      <c r="TZX112" s="251"/>
      <c r="TZY112" s="257"/>
      <c r="TZZ112" s="235"/>
      <c r="UAA112" s="235"/>
      <c r="UAB112" s="235"/>
      <c r="UAC112" s="99"/>
      <c r="UAD112" s="235"/>
      <c r="UAE112" s="235"/>
      <c r="UAF112" s="235"/>
      <c r="UAG112" s="226"/>
      <c r="UAH112" s="248"/>
      <c r="UAI112" s="253"/>
      <c r="UAJ112" s="228"/>
      <c r="UAK112" s="229"/>
      <c r="UAL112" s="99"/>
      <c r="UAM112" s="254"/>
      <c r="UAN112" s="235"/>
      <c r="UAO112" s="231"/>
      <c r="UAP112" s="235"/>
      <c r="UAQ112" s="6"/>
      <c r="UAR112" s="6"/>
      <c r="UAS112" s="6"/>
      <c r="UAT112" s="246"/>
      <c r="UAU112" s="251"/>
      <c r="UAV112" s="257"/>
      <c r="UAW112" s="235"/>
      <c r="UAX112" s="235"/>
      <c r="UAY112" s="235"/>
      <c r="UAZ112" s="99"/>
      <c r="UBA112" s="235"/>
      <c r="UBB112" s="235"/>
      <c r="UBC112" s="235"/>
      <c r="UBD112" s="226"/>
      <c r="UBE112" s="248"/>
      <c r="UBF112" s="253"/>
      <c r="UBG112" s="228"/>
      <c r="UBH112" s="229"/>
      <c r="UBI112" s="99"/>
      <c r="UBJ112" s="254"/>
      <c r="UBK112" s="235"/>
      <c r="UBL112" s="231"/>
      <c r="UBM112" s="235"/>
      <c r="UBN112" s="6"/>
      <c r="UBO112" s="6"/>
      <c r="UBP112" s="6"/>
      <c r="UBQ112" s="246"/>
      <c r="UBR112" s="251"/>
      <c r="UBS112" s="257"/>
      <c r="UBT112" s="235"/>
      <c r="UBU112" s="235"/>
      <c r="UBV112" s="235"/>
      <c r="UBW112" s="99"/>
      <c r="UBX112" s="235"/>
      <c r="UBY112" s="235"/>
      <c r="UBZ112" s="235"/>
      <c r="UCA112" s="226"/>
      <c r="UCB112" s="248"/>
      <c r="UCC112" s="253"/>
      <c r="UCD112" s="228"/>
      <c r="UCE112" s="229"/>
      <c r="UCF112" s="99"/>
      <c r="UCG112" s="254"/>
      <c r="UCH112" s="235"/>
      <c r="UCI112" s="231"/>
      <c r="UCJ112" s="235"/>
      <c r="UCK112" s="6"/>
      <c r="UCL112" s="6"/>
      <c r="UCM112" s="6"/>
      <c r="UCN112" s="246"/>
      <c r="UCO112" s="251"/>
      <c r="UCP112" s="257"/>
      <c r="UCQ112" s="235"/>
      <c r="UCR112" s="235"/>
      <c r="UCS112" s="235"/>
      <c r="UCT112" s="99"/>
      <c r="UCU112" s="235"/>
      <c r="UCV112" s="235"/>
      <c r="UCW112" s="235"/>
      <c r="UCX112" s="226"/>
      <c r="UCY112" s="248"/>
      <c r="UCZ112" s="253"/>
      <c r="UDA112" s="228"/>
      <c r="UDB112" s="229"/>
      <c r="UDC112" s="99"/>
      <c r="UDD112" s="254"/>
      <c r="UDE112" s="235"/>
      <c r="UDF112" s="231"/>
      <c r="UDG112" s="235"/>
      <c r="UDH112" s="6"/>
      <c r="UDI112" s="6"/>
      <c r="UDJ112" s="6"/>
      <c r="UDK112" s="246"/>
      <c r="UDL112" s="251"/>
      <c r="UDM112" s="257"/>
      <c r="UDN112" s="235"/>
      <c r="UDO112" s="235"/>
      <c r="UDP112" s="235"/>
      <c r="UDQ112" s="99"/>
      <c r="UDR112" s="235"/>
      <c r="UDS112" s="235"/>
      <c r="UDT112" s="235"/>
      <c r="UDU112" s="226"/>
      <c r="UDV112" s="248"/>
      <c r="UDW112" s="253"/>
      <c r="UDX112" s="228"/>
      <c r="UDY112" s="229"/>
      <c r="UDZ112" s="99"/>
      <c r="UEA112" s="254"/>
      <c r="UEB112" s="235"/>
      <c r="UEC112" s="231"/>
      <c r="UED112" s="235"/>
      <c r="UEE112" s="6"/>
      <c r="UEF112" s="6"/>
      <c r="UEG112" s="6"/>
      <c r="UEH112" s="246"/>
      <c r="UEI112" s="251"/>
      <c r="UEJ112" s="257"/>
      <c r="UEK112" s="235"/>
      <c r="UEL112" s="235"/>
      <c r="UEM112" s="235"/>
      <c r="UEN112" s="99"/>
      <c r="UEO112" s="235"/>
      <c r="UEP112" s="235"/>
      <c r="UEQ112" s="235"/>
      <c r="UER112" s="226"/>
      <c r="UES112" s="248"/>
      <c r="UET112" s="253"/>
      <c r="UEU112" s="228"/>
      <c r="UEV112" s="229"/>
      <c r="UEW112" s="99"/>
      <c r="UEX112" s="254"/>
      <c r="UEY112" s="235"/>
      <c r="UEZ112" s="231"/>
      <c r="UFA112" s="235"/>
      <c r="UFB112" s="6"/>
      <c r="UFC112" s="6"/>
      <c r="UFD112" s="6"/>
      <c r="UFE112" s="246"/>
      <c r="UFF112" s="251"/>
      <c r="UFG112" s="257"/>
      <c r="UFH112" s="235"/>
      <c r="UFI112" s="235"/>
      <c r="UFJ112" s="235"/>
      <c r="UFK112" s="99"/>
      <c r="UFL112" s="235"/>
      <c r="UFM112" s="235"/>
      <c r="UFN112" s="235"/>
      <c r="UFO112" s="226"/>
      <c r="UFP112" s="248"/>
      <c r="UFQ112" s="253"/>
      <c r="UFR112" s="228"/>
      <c r="UFS112" s="229"/>
      <c r="UFT112" s="99"/>
      <c r="UFU112" s="254"/>
      <c r="UFV112" s="235"/>
      <c r="UFW112" s="231"/>
      <c r="UFX112" s="235"/>
      <c r="UFY112" s="6"/>
      <c r="UFZ112" s="6"/>
      <c r="UGA112" s="6"/>
      <c r="UGB112" s="246"/>
      <c r="UGC112" s="251"/>
      <c r="UGD112" s="257"/>
      <c r="UGE112" s="235"/>
      <c r="UGF112" s="235"/>
      <c r="UGG112" s="235"/>
      <c r="UGH112" s="99"/>
      <c r="UGI112" s="235"/>
      <c r="UGJ112" s="235"/>
      <c r="UGK112" s="235"/>
      <c r="UGL112" s="226"/>
      <c r="UGM112" s="248"/>
      <c r="UGN112" s="253"/>
      <c r="UGO112" s="228"/>
      <c r="UGP112" s="229"/>
      <c r="UGQ112" s="99"/>
      <c r="UGR112" s="254"/>
      <c r="UGS112" s="235"/>
      <c r="UGT112" s="231"/>
      <c r="UGU112" s="235"/>
      <c r="UGV112" s="6"/>
      <c r="UGW112" s="6"/>
      <c r="UGX112" s="6"/>
      <c r="UGY112" s="246"/>
      <c r="UGZ112" s="251"/>
      <c r="UHA112" s="257"/>
      <c r="UHB112" s="235"/>
      <c r="UHC112" s="235"/>
      <c r="UHD112" s="235"/>
      <c r="UHE112" s="99"/>
      <c r="UHF112" s="235"/>
      <c r="UHG112" s="235"/>
      <c r="UHH112" s="235"/>
      <c r="UHI112" s="226"/>
      <c r="UHJ112" s="248"/>
      <c r="UHK112" s="253"/>
      <c r="UHL112" s="228"/>
      <c r="UHM112" s="229"/>
      <c r="UHN112" s="99"/>
      <c r="UHO112" s="254"/>
      <c r="UHP112" s="235"/>
      <c r="UHQ112" s="231"/>
      <c r="UHR112" s="235"/>
      <c r="UHS112" s="6"/>
      <c r="UHT112" s="6"/>
      <c r="UHU112" s="6"/>
      <c r="UHV112" s="246"/>
      <c r="UHW112" s="251"/>
      <c r="UHX112" s="257"/>
      <c r="UHY112" s="235"/>
      <c r="UHZ112" s="235"/>
      <c r="UIA112" s="235"/>
      <c r="UIB112" s="99"/>
      <c r="UIC112" s="235"/>
      <c r="UID112" s="235"/>
      <c r="UIE112" s="235"/>
      <c r="UIF112" s="226"/>
      <c r="UIG112" s="248"/>
      <c r="UIH112" s="253"/>
      <c r="UII112" s="228"/>
      <c r="UIJ112" s="229"/>
      <c r="UIK112" s="99"/>
      <c r="UIL112" s="254"/>
      <c r="UIM112" s="235"/>
      <c r="UIN112" s="231"/>
      <c r="UIO112" s="235"/>
      <c r="UIP112" s="6"/>
      <c r="UIQ112" s="6"/>
      <c r="UIR112" s="6"/>
      <c r="UIS112" s="246"/>
      <c r="UIT112" s="251"/>
      <c r="UIU112" s="257"/>
      <c r="UIV112" s="235"/>
      <c r="UIW112" s="235"/>
      <c r="UIX112" s="235"/>
      <c r="UIY112" s="99"/>
      <c r="UIZ112" s="235"/>
      <c r="UJA112" s="235"/>
      <c r="UJB112" s="235"/>
      <c r="UJC112" s="226"/>
      <c r="UJD112" s="248"/>
      <c r="UJE112" s="253"/>
      <c r="UJF112" s="228"/>
      <c r="UJG112" s="229"/>
      <c r="UJH112" s="99"/>
      <c r="UJI112" s="254"/>
      <c r="UJJ112" s="235"/>
      <c r="UJK112" s="231"/>
      <c r="UJL112" s="235"/>
      <c r="UJM112" s="6"/>
      <c r="UJN112" s="6"/>
      <c r="UJO112" s="6"/>
      <c r="UJP112" s="246"/>
      <c r="UJQ112" s="251"/>
      <c r="UJR112" s="257"/>
      <c r="UJS112" s="235"/>
      <c r="UJT112" s="235"/>
      <c r="UJU112" s="235"/>
      <c r="UJV112" s="99"/>
      <c r="UJW112" s="235"/>
      <c r="UJX112" s="235"/>
      <c r="UJY112" s="235"/>
      <c r="UJZ112" s="226"/>
      <c r="UKA112" s="248"/>
      <c r="UKB112" s="253"/>
      <c r="UKC112" s="228"/>
      <c r="UKD112" s="229"/>
      <c r="UKE112" s="99"/>
      <c r="UKF112" s="254"/>
      <c r="UKG112" s="235"/>
      <c r="UKH112" s="231"/>
      <c r="UKI112" s="235"/>
      <c r="UKJ112" s="6"/>
      <c r="UKK112" s="6"/>
      <c r="UKL112" s="6"/>
      <c r="UKM112" s="246"/>
      <c r="UKN112" s="251"/>
      <c r="UKO112" s="257"/>
      <c r="UKP112" s="235"/>
      <c r="UKQ112" s="235"/>
      <c r="UKR112" s="235"/>
      <c r="UKS112" s="99"/>
      <c r="UKT112" s="235"/>
      <c r="UKU112" s="235"/>
      <c r="UKV112" s="235"/>
      <c r="UKW112" s="226"/>
      <c r="UKX112" s="248"/>
      <c r="UKY112" s="253"/>
      <c r="UKZ112" s="228"/>
      <c r="ULA112" s="229"/>
      <c r="ULB112" s="99"/>
      <c r="ULC112" s="254"/>
      <c r="ULD112" s="235"/>
      <c r="ULE112" s="231"/>
      <c r="ULF112" s="235"/>
      <c r="ULG112" s="6"/>
      <c r="ULH112" s="6"/>
      <c r="ULI112" s="6"/>
      <c r="ULJ112" s="246"/>
      <c r="ULK112" s="251"/>
      <c r="ULL112" s="257"/>
      <c r="ULM112" s="235"/>
      <c r="ULN112" s="235"/>
      <c r="ULO112" s="235"/>
      <c r="ULP112" s="99"/>
      <c r="ULQ112" s="235"/>
      <c r="ULR112" s="235"/>
      <c r="ULS112" s="235"/>
      <c r="ULT112" s="226"/>
      <c r="ULU112" s="248"/>
      <c r="ULV112" s="253"/>
      <c r="ULW112" s="228"/>
      <c r="ULX112" s="229"/>
      <c r="ULY112" s="99"/>
      <c r="ULZ112" s="254"/>
      <c r="UMA112" s="235"/>
      <c r="UMB112" s="231"/>
      <c r="UMC112" s="235"/>
      <c r="UMD112" s="6"/>
      <c r="UME112" s="6"/>
      <c r="UMF112" s="6"/>
      <c r="UMG112" s="246"/>
      <c r="UMH112" s="251"/>
      <c r="UMI112" s="257"/>
      <c r="UMJ112" s="235"/>
      <c r="UMK112" s="235"/>
      <c r="UML112" s="235"/>
      <c r="UMM112" s="99"/>
      <c r="UMN112" s="235"/>
      <c r="UMO112" s="235"/>
      <c r="UMP112" s="235"/>
      <c r="UMQ112" s="226"/>
      <c r="UMR112" s="248"/>
      <c r="UMS112" s="253"/>
      <c r="UMT112" s="228"/>
      <c r="UMU112" s="229"/>
      <c r="UMV112" s="99"/>
      <c r="UMW112" s="254"/>
      <c r="UMX112" s="235"/>
      <c r="UMY112" s="231"/>
      <c r="UMZ112" s="235"/>
      <c r="UNA112" s="6"/>
      <c r="UNB112" s="6"/>
      <c r="UNC112" s="6"/>
      <c r="UND112" s="246"/>
      <c r="UNE112" s="251"/>
      <c r="UNF112" s="257"/>
      <c r="UNG112" s="235"/>
      <c r="UNH112" s="235"/>
      <c r="UNI112" s="235"/>
      <c r="UNJ112" s="99"/>
      <c r="UNK112" s="235"/>
      <c r="UNL112" s="235"/>
      <c r="UNM112" s="235"/>
      <c r="UNN112" s="226"/>
      <c r="UNO112" s="248"/>
      <c r="UNP112" s="253"/>
      <c r="UNQ112" s="228"/>
      <c r="UNR112" s="229"/>
      <c r="UNS112" s="99"/>
      <c r="UNT112" s="254"/>
      <c r="UNU112" s="235"/>
      <c r="UNV112" s="231"/>
      <c r="UNW112" s="235"/>
      <c r="UNX112" s="6"/>
      <c r="UNY112" s="6"/>
      <c r="UNZ112" s="6"/>
      <c r="UOA112" s="246"/>
      <c r="UOB112" s="251"/>
      <c r="UOC112" s="257"/>
      <c r="UOD112" s="235"/>
      <c r="UOE112" s="235"/>
      <c r="UOF112" s="235"/>
      <c r="UOG112" s="99"/>
      <c r="UOH112" s="235"/>
      <c r="UOI112" s="235"/>
      <c r="UOJ112" s="235"/>
      <c r="UOK112" s="226"/>
      <c r="UOL112" s="248"/>
      <c r="UOM112" s="253"/>
      <c r="UON112" s="228"/>
      <c r="UOO112" s="229"/>
      <c r="UOP112" s="99"/>
      <c r="UOQ112" s="254"/>
      <c r="UOR112" s="235"/>
      <c r="UOS112" s="231"/>
      <c r="UOT112" s="235"/>
      <c r="UOU112" s="6"/>
      <c r="UOV112" s="6"/>
      <c r="UOW112" s="6"/>
      <c r="UOX112" s="246"/>
      <c r="UOY112" s="251"/>
      <c r="UOZ112" s="257"/>
      <c r="UPA112" s="235"/>
      <c r="UPB112" s="235"/>
      <c r="UPC112" s="235"/>
      <c r="UPD112" s="99"/>
      <c r="UPE112" s="235"/>
      <c r="UPF112" s="235"/>
      <c r="UPG112" s="235"/>
      <c r="UPH112" s="226"/>
      <c r="UPI112" s="248"/>
      <c r="UPJ112" s="253"/>
      <c r="UPK112" s="228"/>
      <c r="UPL112" s="229"/>
      <c r="UPM112" s="99"/>
      <c r="UPN112" s="254"/>
      <c r="UPO112" s="235"/>
      <c r="UPP112" s="231"/>
      <c r="UPQ112" s="235"/>
      <c r="UPR112" s="6"/>
      <c r="UPS112" s="6"/>
      <c r="UPT112" s="6"/>
      <c r="UPU112" s="246"/>
      <c r="UPV112" s="251"/>
      <c r="UPW112" s="257"/>
      <c r="UPX112" s="235"/>
      <c r="UPY112" s="235"/>
      <c r="UPZ112" s="235"/>
      <c r="UQA112" s="99"/>
      <c r="UQB112" s="235"/>
      <c r="UQC112" s="235"/>
      <c r="UQD112" s="235"/>
      <c r="UQE112" s="226"/>
      <c r="UQF112" s="248"/>
      <c r="UQG112" s="253"/>
      <c r="UQH112" s="228"/>
      <c r="UQI112" s="229"/>
      <c r="UQJ112" s="99"/>
      <c r="UQK112" s="254"/>
      <c r="UQL112" s="235"/>
      <c r="UQM112" s="231"/>
      <c r="UQN112" s="235"/>
      <c r="UQO112" s="6"/>
      <c r="UQP112" s="6"/>
      <c r="UQQ112" s="6"/>
      <c r="UQR112" s="246"/>
      <c r="UQS112" s="251"/>
      <c r="UQT112" s="257"/>
      <c r="UQU112" s="235"/>
      <c r="UQV112" s="235"/>
      <c r="UQW112" s="235"/>
      <c r="UQX112" s="99"/>
      <c r="UQY112" s="235"/>
      <c r="UQZ112" s="235"/>
      <c r="URA112" s="235"/>
      <c r="URB112" s="226"/>
      <c r="URC112" s="248"/>
      <c r="URD112" s="253"/>
      <c r="URE112" s="228"/>
      <c r="URF112" s="229"/>
      <c r="URG112" s="99"/>
      <c r="URH112" s="254"/>
      <c r="URI112" s="235"/>
      <c r="URJ112" s="231"/>
      <c r="URK112" s="235"/>
      <c r="URL112" s="6"/>
      <c r="URM112" s="6"/>
      <c r="URN112" s="6"/>
      <c r="URO112" s="246"/>
      <c r="URP112" s="251"/>
      <c r="URQ112" s="257"/>
      <c r="URR112" s="235"/>
      <c r="URS112" s="235"/>
      <c r="URT112" s="235"/>
      <c r="URU112" s="99"/>
      <c r="URV112" s="235"/>
      <c r="URW112" s="235"/>
      <c r="URX112" s="235"/>
      <c r="URY112" s="226"/>
      <c r="URZ112" s="248"/>
      <c r="USA112" s="253"/>
      <c r="USB112" s="228"/>
      <c r="USC112" s="229"/>
      <c r="USD112" s="99"/>
      <c r="USE112" s="254"/>
      <c r="USF112" s="235"/>
      <c r="USG112" s="231"/>
      <c r="USH112" s="235"/>
      <c r="USI112" s="6"/>
      <c r="USJ112" s="6"/>
      <c r="USK112" s="6"/>
      <c r="USL112" s="246"/>
      <c r="USM112" s="251"/>
      <c r="USN112" s="257"/>
      <c r="USO112" s="235"/>
      <c r="USP112" s="235"/>
      <c r="USQ112" s="235"/>
      <c r="USR112" s="99"/>
      <c r="USS112" s="235"/>
      <c r="UST112" s="235"/>
      <c r="USU112" s="235"/>
      <c r="USV112" s="226"/>
      <c r="USW112" s="248"/>
      <c r="USX112" s="253"/>
      <c r="USY112" s="228"/>
      <c r="USZ112" s="229"/>
      <c r="UTA112" s="99"/>
      <c r="UTB112" s="254"/>
      <c r="UTC112" s="235"/>
      <c r="UTD112" s="231"/>
      <c r="UTE112" s="235"/>
      <c r="UTF112" s="6"/>
      <c r="UTG112" s="6"/>
      <c r="UTH112" s="6"/>
      <c r="UTI112" s="246"/>
      <c r="UTJ112" s="251"/>
      <c r="UTK112" s="257"/>
      <c r="UTL112" s="235"/>
      <c r="UTM112" s="235"/>
      <c r="UTN112" s="235"/>
      <c r="UTO112" s="99"/>
      <c r="UTP112" s="235"/>
      <c r="UTQ112" s="235"/>
      <c r="UTR112" s="235"/>
      <c r="UTS112" s="226"/>
      <c r="UTT112" s="248"/>
      <c r="UTU112" s="253"/>
      <c r="UTV112" s="228"/>
      <c r="UTW112" s="229"/>
      <c r="UTX112" s="99"/>
      <c r="UTY112" s="254"/>
      <c r="UTZ112" s="235"/>
      <c r="UUA112" s="231"/>
      <c r="UUB112" s="235"/>
      <c r="UUC112" s="6"/>
      <c r="UUD112" s="6"/>
      <c r="UUE112" s="6"/>
      <c r="UUF112" s="246"/>
      <c r="UUG112" s="251"/>
      <c r="UUH112" s="257"/>
      <c r="UUI112" s="235"/>
      <c r="UUJ112" s="235"/>
      <c r="UUK112" s="235"/>
      <c r="UUL112" s="99"/>
      <c r="UUM112" s="235"/>
      <c r="UUN112" s="235"/>
      <c r="UUO112" s="235"/>
      <c r="UUP112" s="226"/>
      <c r="UUQ112" s="248"/>
      <c r="UUR112" s="253"/>
      <c r="UUS112" s="228"/>
      <c r="UUT112" s="229"/>
      <c r="UUU112" s="99"/>
      <c r="UUV112" s="254"/>
      <c r="UUW112" s="235"/>
      <c r="UUX112" s="231"/>
      <c r="UUY112" s="235"/>
      <c r="UUZ112" s="6"/>
      <c r="UVA112" s="6"/>
      <c r="UVB112" s="6"/>
      <c r="UVC112" s="246"/>
      <c r="UVD112" s="251"/>
      <c r="UVE112" s="257"/>
      <c r="UVF112" s="235"/>
      <c r="UVG112" s="235"/>
      <c r="UVH112" s="235"/>
      <c r="UVI112" s="99"/>
      <c r="UVJ112" s="235"/>
      <c r="UVK112" s="235"/>
      <c r="UVL112" s="235"/>
      <c r="UVM112" s="226"/>
      <c r="UVN112" s="248"/>
      <c r="UVO112" s="253"/>
      <c r="UVP112" s="228"/>
      <c r="UVQ112" s="229"/>
      <c r="UVR112" s="99"/>
      <c r="UVS112" s="254"/>
      <c r="UVT112" s="235"/>
      <c r="UVU112" s="231"/>
      <c r="UVV112" s="235"/>
      <c r="UVW112" s="6"/>
      <c r="UVX112" s="6"/>
      <c r="UVY112" s="6"/>
      <c r="UVZ112" s="246"/>
      <c r="UWA112" s="251"/>
      <c r="UWB112" s="257"/>
      <c r="UWC112" s="235"/>
      <c r="UWD112" s="235"/>
      <c r="UWE112" s="235"/>
      <c r="UWF112" s="99"/>
      <c r="UWG112" s="235"/>
      <c r="UWH112" s="235"/>
      <c r="UWI112" s="235"/>
      <c r="UWJ112" s="226"/>
      <c r="UWK112" s="248"/>
      <c r="UWL112" s="253"/>
      <c r="UWM112" s="228"/>
      <c r="UWN112" s="229"/>
      <c r="UWO112" s="99"/>
      <c r="UWP112" s="254"/>
      <c r="UWQ112" s="235"/>
      <c r="UWR112" s="231"/>
      <c r="UWS112" s="235"/>
      <c r="UWT112" s="6"/>
      <c r="UWU112" s="6"/>
      <c r="UWV112" s="6"/>
      <c r="UWW112" s="246"/>
      <c r="UWX112" s="251"/>
      <c r="UWY112" s="257"/>
      <c r="UWZ112" s="235"/>
      <c r="UXA112" s="235"/>
      <c r="UXB112" s="235"/>
      <c r="UXC112" s="99"/>
      <c r="UXD112" s="235"/>
      <c r="UXE112" s="235"/>
      <c r="UXF112" s="235"/>
      <c r="UXG112" s="226"/>
      <c r="UXH112" s="248"/>
      <c r="UXI112" s="253"/>
      <c r="UXJ112" s="228"/>
      <c r="UXK112" s="229"/>
      <c r="UXL112" s="99"/>
      <c r="UXM112" s="254"/>
      <c r="UXN112" s="235"/>
      <c r="UXO112" s="231"/>
      <c r="UXP112" s="235"/>
      <c r="UXQ112" s="6"/>
      <c r="UXR112" s="6"/>
      <c r="UXS112" s="6"/>
      <c r="UXT112" s="246"/>
      <c r="UXU112" s="251"/>
      <c r="UXV112" s="257"/>
      <c r="UXW112" s="235"/>
      <c r="UXX112" s="235"/>
      <c r="UXY112" s="235"/>
      <c r="UXZ112" s="99"/>
      <c r="UYA112" s="235"/>
      <c r="UYB112" s="235"/>
      <c r="UYC112" s="235"/>
      <c r="UYD112" s="226"/>
      <c r="UYE112" s="248"/>
      <c r="UYF112" s="253"/>
      <c r="UYG112" s="228"/>
      <c r="UYH112" s="229"/>
      <c r="UYI112" s="99"/>
      <c r="UYJ112" s="254"/>
      <c r="UYK112" s="235"/>
      <c r="UYL112" s="231"/>
      <c r="UYM112" s="235"/>
      <c r="UYN112" s="6"/>
      <c r="UYO112" s="6"/>
      <c r="UYP112" s="6"/>
      <c r="UYQ112" s="246"/>
      <c r="UYR112" s="251"/>
      <c r="UYS112" s="257"/>
      <c r="UYT112" s="235"/>
      <c r="UYU112" s="235"/>
      <c r="UYV112" s="235"/>
      <c r="UYW112" s="99"/>
      <c r="UYX112" s="235"/>
      <c r="UYY112" s="235"/>
      <c r="UYZ112" s="235"/>
      <c r="UZA112" s="226"/>
      <c r="UZB112" s="248"/>
      <c r="UZC112" s="253"/>
      <c r="UZD112" s="228"/>
      <c r="UZE112" s="229"/>
      <c r="UZF112" s="99"/>
      <c r="UZG112" s="254"/>
      <c r="UZH112" s="235"/>
      <c r="UZI112" s="231"/>
      <c r="UZJ112" s="235"/>
      <c r="UZK112" s="6"/>
      <c r="UZL112" s="6"/>
      <c r="UZM112" s="6"/>
      <c r="UZN112" s="246"/>
      <c r="UZO112" s="251"/>
      <c r="UZP112" s="257"/>
      <c r="UZQ112" s="235"/>
      <c r="UZR112" s="235"/>
      <c r="UZS112" s="235"/>
      <c r="UZT112" s="99"/>
      <c r="UZU112" s="235"/>
      <c r="UZV112" s="235"/>
      <c r="UZW112" s="235"/>
      <c r="UZX112" s="226"/>
      <c r="UZY112" s="248"/>
      <c r="UZZ112" s="253"/>
      <c r="VAA112" s="228"/>
      <c r="VAB112" s="229"/>
      <c r="VAC112" s="99"/>
      <c r="VAD112" s="254"/>
      <c r="VAE112" s="235"/>
      <c r="VAF112" s="231"/>
      <c r="VAG112" s="235"/>
      <c r="VAH112" s="6"/>
      <c r="VAI112" s="6"/>
      <c r="VAJ112" s="6"/>
      <c r="VAK112" s="246"/>
      <c r="VAL112" s="251"/>
      <c r="VAM112" s="257"/>
      <c r="VAN112" s="235"/>
      <c r="VAO112" s="235"/>
      <c r="VAP112" s="235"/>
      <c r="VAQ112" s="99"/>
      <c r="VAR112" s="235"/>
      <c r="VAS112" s="235"/>
      <c r="VAT112" s="235"/>
      <c r="VAU112" s="226"/>
      <c r="VAV112" s="248"/>
      <c r="VAW112" s="253"/>
      <c r="VAX112" s="228"/>
      <c r="VAY112" s="229"/>
      <c r="VAZ112" s="99"/>
      <c r="VBA112" s="254"/>
      <c r="VBB112" s="235"/>
      <c r="VBC112" s="231"/>
      <c r="VBD112" s="235"/>
      <c r="VBE112" s="6"/>
      <c r="VBF112" s="6"/>
      <c r="VBG112" s="6"/>
      <c r="VBH112" s="246"/>
      <c r="VBI112" s="251"/>
      <c r="VBJ112" s="257"/>
      <c r="VBK112" s="235"/>
      <c r="VBL112" s="235"/>
      <c r="VBM112" s="235"/>
      <c r="VBN112" s="99"/>
      <c r="VBO112" s="235"/>
      <c r="VBP112" s="235"/>
      <c r="VBQ112" s="235"/>
      <c r="VBR112" s="226"/>
      <c r="VBS112" s="248"/>
      <c r="VBT112" s="253"/>
      <c r="VBU112" s="228"/>
      <c r="VBV112" s="229"/>
      <c r="VBW112" s="99"/>
      <c r="VBX112" s="254"/>
      <c r="VBY112" s="235"/>
      <c r="VBZ112" s="231"/>
      <c r="VCA112" s="235"/>
      <c r="VCB112" s="6"/>
      <c r="VCC112" s="6"/>
      <c r="VCD112" s="6"/>
      <c r="VCE112" s="246"/>
      <c r="VCF112" s="251"/>
      <c r="VCG112" s="257"/>
      <c r="VCH112" s="235"/>
      <c r="VCI112" s="235"/>
      <c r="VCJ112" s="235"/>
      <c r="VCK112" s="99"/>
      <c r="VCL112" s="235"/>
      <c r="VCM112" s="235"/>
      <c r="VCN112" s="235"/>
      <c r="VCO112" s="226"/>
      <c r="VCP112" s="248"/>
      <c r="VCQ112" s="253"/>
      <c r="VCR112" s="228"/>
      <c r="VCS112" s="229"/>
      <c r="VCT112" s="99"/>
      <c r="VCU112" s="254"/>
      <c r="VCV112" s="235"/>
      <c r="VCW112" s="231"/>
      <c r="VCX112" s="235"/>
      <c r="VCY112" s="6"/>
      <c r="VCZ112" s="6"/>
      <c r="VDA112" s="6"/>
      <c r="VDB112" s="246"/>
      <c r="VDC112" s="251"/>
      <c r="VDD112" s="257"/>
      <c r="VDE112" s="235"/>
      <c r="VDF112" s="235"/>
      <c r="VDG112" s="235"/>
      <c r="VDH112" s="99"/>
      <c r="VDI112" s="235"/>
      <c r="VDJ112" s="235"/>
      <c r="VDK112" s="235"/>
      <c r="VDL112" s="226"/>
      <c r="VDM112" s="248"/>
      <c r="VDN112" s="253"/>
      <c r="VDO112" s="228"/>
      <c r="VDP112" s="229"/>
      <c r="VDQ112" s="99"/>
      <c r="VDR112" s="254"/>
      <c r="VDS112" s="235"/>
      <c r="VDT112" s="231"/>
      <c r="VDU112" s="235"/>
      <c r="VDV112" s="6"/>
      <c r="VDW112" s="6"/>
      <c r="VDX112" s="6"/>
      <c r="VDY112" s="246"/>
      <c r="VDZ112" s="251"/>
      <c r="VEA112" s="257"/>
      <c r="VEB112" s="235"/>
      <c r="VEC112" s="235"/>
      <c r="VED112" s="235"/>
      <c r="VEE112" s="99"/>
      <c r="VEF112" s="235"/>
      <c r="VEG112" s="235"/>
      <c r="VEH112" s="235"/>
      <c r="VEI112" s="226"/>
      <c r="VEJ112" s="248"/>
      <c r="VEK112" s="253"/>
      <c r="VEL112" s="228"/>
      <c r="VEM112" s="229"/>
      <c r="VEN112" s="99"/>
      <c r="VEO112" s="254"/>
      <c r="VEP112" s="235"/>
      <c r="VEQ112" s="231"/>
      <c r="VER112" s="235"/>
      <c r="VES112" s="6"/>
      <c r="VET112" s="6"/>
      <c r="VEU112" s="6"/>
      <c r="VEV112" s="246"/>
      <c r="VEW112" s="251"/>
      <c r="VEX112" s="257"/>
      <c r="VEY112" s="235"/>
      <c r="VEZ112" s="235"/>
      <c r="VFA112" s="235"/>
      <c r="VFB112" s="99"/>
      <c r="VFC112" s="235"/>
      <c r="VFD112" s="235"/>
      <c r="VFE112" s="235"/>
      <c r="VFF112" s="226"/>
      <c r="VFG112" s="248"/>
      <c r="VFH112" s="253"/>
      <c r="VFI112" s="228"/>
      <c r="VFJ112" s="229"/>
      <c r="VFK112" s="99"/>
      <c r="VFL112" s="254"/>
      <c r="VFM112" s="235"/>
      <c r="VFN112" s="231"/>
      <c r="VFO112" s="235"/>
      <c r="VFP112" s="6"/>
      <c r="VFQ112" s="6"/>
      <c r="VFR112" s="6"/>
      <c r="VFS112" s="246"/>
      <c r="VFT112" s="251"/>
      <c r="VFU112" s="257"/>
      <c r="VFV112" s="235"/>
      <c r="VFW112" s="235"/>
      <c r="VFX112" s="235"/>
      <c r="VFY112" s="99"/>
      <c r="VFZ112" s="235"/>
      <c r="VGA112" s="235"/>
      <c r="VGB112" s="235"/>
      <c r="VGC112" s="226"/>
      <c r="VGD112" s="248"/>
      <c r="VGE112" s="253"/>
      <c r="VGF112" s="228"/>
      <c r="VGG112" s="229"/>
      <c r="VGH112" s="99"/>
      <c r="VGI112" s="254"/>
      <c r="VGJ112" s="235"/>
      <c r="VGK112" s="231"/>
      <c r="VGL112" s="235"/>
      <c r="VGM112" s="6"/>
      <c r="VGN112" s="6"/>
      <c r="VGO112" s="6"/>
      <c r="VGP112" s="246"/>
      <c r="VGQ112" s="251"/>
      <c r="VGR112" s="257"/>
      <c r="VGS112" s="235"/>
      <c r="VGT112" s="235"/>
      <c r="VGU112" s="235"/>
      <c r="VGV112" s="99"/>
      <c r="VGW112" s="235"/>
      <c r="VGX112" s="235"/>
      <c r="VGY112" s="235"/>
      <c r="VGZ112" s="226"/>
      <c r="VHA112" s="248"/>
      <c r="VHB112" s="253"/>
      <c r="VHC112" s="228"/>
      <c r="VHD112" s="229"/>
      <c r="VHE112" s="99"/>
      <c r="VHF112" s="254"/>
      <c r="VHG112" s="235"/>
      <c r="VHH112" s="231"/>
      <c r="VHI112" s="235"/>
      <c r="VHJ112" s="6"/>
      <c r="VHK112" s="6"/>
      <c r="VHL112" s="6"/>
      <c r="VHM112" s="246"/>
      <c r="VHN112" s="251"/>
      <c r="VHO112" s="257"/>
      <c r="VHP112" s="235"/>
      <c r="VHQ112" s="235"/>
      <c r="VHR112" s="235"/>
      <c r="VHS112" s="99"/>
      <c r="VHT112" s="235"/>
      <c r="VHU112" s="235"/>
      <c r="VHV112" s="235"/>
      <c r="VHW112" s="226"/>
      <c r="VHX112" s="248"/>
      <c r="VHY112" s="253"/>
      <c r="VHZ112" s="228"/>
      <c r="VIA112" s="229"/>
      <c r="VIB112" s="99"/>
      <c r="VIC112" s="254"/>
      <c r="VID112" s="235"/>
      <c r="VIE112" s="231"/>
      <c r="VIF112" s="235"/>
      <c r="VIG112" s="6"/>
      <c r="VIH112" s="6"/>
      <c r="VII112" s="6"/>
      <c r="VIJ112" s="246"/>
      <c r="VIK112" s="251"/>
      <c r="VIL112" s="257"/>
      <c r="VIM112" s="235"/>
      <c r="VIN112" s="235"/>
      <c r="VIO112" s="235"/>
      <c r="VIP112" s="99"/>
      <c r="VIQ112" s="235"/>
      <c r="VIR112" s="235"/>
      <c r="VIS112" s="235"/>
      <c r="VIT112" s="226"/>
      <c r="VIU112" s="248"/>
      <c r="VIV112" s="253"/>
      <c r="VIW112" s="228"/>
      <c r="VIX112" s="229"/>
      <c r="VIY112" s="99"/>
      <c r="VIZ112" s="254"/>
      <c r="VJA112" s="235"/>
      <c r="VJB112" s="231"/>
      <c r="VJC112" s="235"/>
      <c r="VJD112" s="6"/>
      <c r="VJE112" s="6"/>
      <c r="VJF112" s="6"/>
      <c r="VJG112" s="246"/>
      <c r="VJH112" s="251"/>
      <c r="VJI112" s="257"/>
      <c r="VJJ112" s="235"/>
      <c r="VJK112" s="235"/>
      <c r="VJL112" s="235"/>
      <c r="VJM112" s="99"/>
      <c r="VJN112" s="235"/>
      <c r="VJO112" s="235"/>
      <c r="VJP112" s="235"/>
      <c r="VJQ112" s="226"/>
      <c r="VJR112" s="248"/>
      <c r="VJS112" s="253"/>
      <c r="VJT112" s="228"/>
      <c r="VJU112" s="229"/>
      <c r="VJV112" s="99"/>
      <c r="VJW112" s="254"/>
      <c r="VJX112" s="235"/>
      <c r="VJY112" s="231"/>
      <c r="VJZ112" s="235"/>
      <c r="VKA112" s="6"/>
      <c r="VKB112" s="6"/>
      <c r="VKC112" s="6"/>
      <c r="VKD112" s="246"/>
      <c r="VKE112" s="251"/>
      <c r="VKF112" s="257"/>
      <c r="VKG112" s="235"/>
      <c r="VKH112" s="235"/>
      <c r="VKI112" s="235"/>
      <c r="VKJ112" s="99"/>
      <c r="VKK112" s="235"/>
      <c r="VKL112" s="235"/>
      <c r="VKM112" s="235"/>
      <c r="VKN112" s="226"/>
      <c r="VKO112" s="248"/>
      <c r="VKP112" s="253"/>
      <c r="VKQ112" s="228"/>
      <c r="VKR112" s="229"/>
      <c r="VKS112" s="99"/>
      <c r="VKT112" s="254"/>
      <c r="VKU112" s="235"/>
      <c r="VKV112" s="231"/>
      <c r="VKW112" s="235"/>
      <c r="VKX112" s="6"/>
      <c r="VKY112" s="6"/>
      <c r="VKZ112" s="6"/>
      <c r="VLA112" s="246"/>
      <c r="VLB112" s="251"/>
      <c r="VLC112" s="257"/>
      <c r="VLD112" s="235"/>
      <c r="VLE112" s="235"/>
      <c r="VLF112" s="235"/>
      <c r="VLG112" s="99"/>
      <c r="VLH112" s="235"/>
      <c r="VLI112" s="235"/>
      <c r="VLJ112" s="235"/>
      <c r="VLK112" s="226"/>
      <c r="VLL112" s="248"/>
      <c r="VLM112" s="253"/>
      <c r="VLN112" s="228"/>
      <c r="VLO112" s="229"/>
      <c r="VLP112" s="99"/>
      <c r="VLQ112" s="254"/>
      <c r="VLR112" s="235"/>
      <c r="VLS112" s="231"/>
      <c r="VLT112" s="235"/>
      <c r="VLU112" s="6"/>
      <c r="VLV112" s="6"/>
      <c r="VLW112" s="6"/>
      <c r="VLX112" s="246"/>
      <c r="VLY112" s="251"/>
      <c r="VLZ112" s="257"/>
      <c r="VMA112" s="235"/>
      <c r="VMB112" s="235"/>
      <c r="VMC112" s="235"/>
      <c r="VMD112" s="99"/>
      <c r="VME112" s="235"/>
      <c r="VMF112" s="235"/>
      <c r="VMG112" s="235"/>
      <c r="VMH112" s="226"/>
      <c r="VMI112" s="248"/>
      <c r="VMJ112" s="253"/>
      <c r="VMK112" s="228"/>
      <c r="VML112" s="229"/>
      <c r="VMM112" s="99"/>
      <c r="VMN112" s="254"/>
      <c r="VMO112" s="235"/>
      <c r="VMP112" s="231"/>
      <c r="VMQ112" s="235"/>
      <c r="VMR112" s="6"/>
      <c r="VMS112" s="6"/>
      <c r="VMT112" s="6"/>
      <c r="VMU112" s="246"/>
      <c r="VMV112" s="251"/>
      <c r="VMW112" s="257"/>
      <c r="VMX112" s="235"/>
      <c r="VMY112" s="235"/>
      <c r="VMZ112" s="235"/>
      <c r="VNA112" s="99"/>
      <c r="VNB112" s="235"/>
      <c r="VNC112" s="235"/>
      <c r="VND112" s="235"/>
      <c r="VNE112" s="226"/>
      <c r="VNF112" s="248"/>
      <c r="VNG112" s="253"/>
      <c r="VNH112" s="228"/>
      <c r="VNI112" s="229"/>
      <c r="VNJ112" s="99"/>
      <c r="VNK112" s="254"/>
      <c r="VNL112" s="235"/>
      <c r="VNM112" s="231"/>
      <c r="VNN112" s="235"/>
      <c r="VNO112" s="6"/>
      <c r="VNP112" s="6"/>
      <c r="VNQ112" s="6"/>
      <c r="VNR112" s="246"/>
      <c r="VNS112" s="251"/>
      <c r="VNT112" s="257"/>
      <c r="VNU112" s="235"/>
      <c r="VNV112" s="235"/>
      <c r="VNW112" s="235"/>
      <c r="VNX112" s="99"/>
      <c r="VNY112" s="235"/>
      <c r="VNZ112" s="235"/>
      <c r="VOA112" s="235"/>
      <c r="VOB112" s="226"/>
      <c r="VOC112" s="248"/>
      <c r="VOD112" s="253"/>
      <c r="VOE112" s="228"/>
      <c r="VOF112" s="229"/>
      <c r="VOG112" s="99"/>
      <c r="VOH112" s="254"/>
      <c r="VOI112" s="235"/>
      <c r="VOJ112" s="231"/>
      <c r="VOK112" s="235"/>
      <c r="VOL112" s="6"/>
      <c r="VOM112" s="6"/>
      <c r="VON112" s="6"/>
      <c r="VOO112" s="246"/>
      <c r="VOP112" s="251"/>
      <c r="VOQ112" s="257"/>
      <c r="VOR112" s="235"/>
      <c r="VOS112" s="235"/>
      <c r="VOT112" s="235"/>
      <c r="VOU112" s="99"/>
      <c r="VOV112" s="235"/>
      <c r="VOW112" s="235"/>
      <c r="VOX112" s="235"/>
      <c r="VOY112" s="226"/>
      <c r="VOZ112" s="248"/>
      <c r="VPA112" s="253"/>
      <c r="VPB112" s="228"/>
      <c r="VPC112" s="229"/>
      <c r="VPD112" s="99"/>
      <c r="VPE112" s="254"/>
      <c r="VPF112" s="235"/>
      <c r="VPG112" s="231"/>
      <c r="VPH112" s="235"/>
      <c r="VPI112" s="6"/>
      <c r="VPJ112" s="6"/>
      <c r="VPK112" s="6"/>
      <c r="VPL112" s="246"/>
      <c r="VPM112" s="251"/>
      <c r="VPN112" s="257"/>
      <c r="VPO112" s="235"/>
      <c r="VPP112" s="235"/>
      <c r="VPQ112" s="235"/>
      <c r="VPR112" s="99"/>
      <c r="VPS112" s="235"/>
      <c r="VPT112" s="235"/>
      <c r="VPU112" s="235"/>
      <c r="VPV112" s="226"/>
      <c r="VPW112" s="248"/>
      <c r="VPX112" s="253"/>
      <c r="VPY112" s="228"/>
      <c r="VPZ112" s="229"/>
      <c r="VQA112" s="99"/>
      <c r="VQB112" s="254"/>
      <c r="VQC112" s="235"/>
      <c r="VQD112" s="231"/>
      <c r="VQE112" s="235"/>
      <c r="VQF112" s="6"/>
      <c r="VQG112" s="6"/>
      <c r="VQH112" s="6"/>
      <c r="VQI112" s="246"/>
      <c r="VQJ112" s="251"/>
      <c r="VQK112" s="257"/>
      <c r="VQL112" s="235"/>
      <c r="VQM112" s="235"/>
      <c r="VQN112" s="235"/>
      <c r="VQO112" s="99"/>
      <c r="VQP112" s="235"/>
      <c r="VQQ112" s="235"/>
      <c r="VQR112" s="235"/>
      <c r="VQS112" s="226"/>
      <c r="VQT112" s="248"/>
      <c r="VQU112" s="253"/>
      <c r="VQV112" s="228"/>
      <c r="VQW112" s="229"/>
      <c r="VQX112" s="99"/>
      <c r="VQY112" s="254"/>
      <c r="VQZ112" s="235"/>
      <c r="VRA112" s="231"/>
      <c r="VRB112" s="235"/>
      <c r="VRC112" s="6"/>
      <c r="VRD112" s="6"/>
      <c r="VRE112" s="6"/>
      <c r="VRF112" s="246"/>
      <c r="VRG112" s="251"/>
      <c r="VRH112" s="257"/>
      <c r="VRI112" s="235"/>
      <c r="VRJ112" s="235"/>
      <c r="VRK112" s="235"/>
      <c r="VRL112" s="99"/>
      <c r="VRM112" s="235"/>
      <c r="VRN112" s="235"/>
      <c r="VRO112" s="235"/>
      <c r="VRP112" s="226"/>
      <c r="VRQ112" s="248"/>
      <c r="VRR112" s="253"/>
      <c r="VRS112" s="228"/>
      <c r="VRT112" s="229"/>
      <c r="VRU112" s="99"/>
      <c r="VRV112" s="254"/>
      <c r="VRW112" s="235"/>
      <c r="VRX112" s="231"/>
      <c r="VRY112" s="235"/>
      <c r="VRZ112" s="6"/>
      <c r="VSA112" s="6"/>
      <c r="VSB112" s="6"/>
      <c r="VSC112" s="246"/>
      <c r="VSD112" s="251"/>
      <c r="VSE112" s="257"/>
      <c r="VSF112" s="235"/>
      <c r="VSG112" s="235"/>
      <c r="VSH112" s="235"/>
      <c r="VSI112" s="99"/>
      <c r="VSJ112" s="235"/>
      <c r="VSK112" s="235"/>
      <c r="VSL112" s="235"/>
      <c r="VSM112" s="226"/>
      <c r="VSN112" s="248"/>
      <c r="VSO112" s="253"/>
      <c r="VSP112" s="228"/>
      <c r="VSQ112" s="229"/>
      <c r="VSR112" s="99"/>
      <c r="VSS112" s="254"/>
      <c r="VST112" s="235"/>
      <c r="VSU112" s="231"/>
      <c r="VSV112" s="235"/>
      <c r="VSW112" s="6"/>
      <c r="VSX112" s="6"/>
      <c r="VSY112" s="6"/>
      <c r="VSZ112" s="246"/>
      <c r="VTA112" s="251"/>
      <c r="VTB112" s="257"/>
      <c r="VTC112" s="235"/>
      <c r="VTD112" s="235"/>
      <c r="VTE112" s="235"/>
      <c r="VTF112" s="99"/>
      <c r="VTG112" s="235"/>
      <c r="VTH112" s="235"/>
      <c r="VTI112" s="235"/>
      <c r="VTJ112" s="226"/>
      <c r="VTK112" s="248"/>
      <c r="VTL112" s="253"/>
      <c r="VTM112" s="228"/>
      <c r="VTN112" s="229"/>
      <c r="VTO112" s="99"/>
      <c r="VTP112" s="254"/>
      <c r="VTQ112" s="235"/>
      <c r="VTR112" s="231"/>
      <c r="VTS112" s="235"/>
      <c r="VTT112" s="6"/>
      <c r="VTU112" s="6"/>
      <c r="VTV112" s="6"/>
      <c r="VTW112" s="246"/>
      <c r="VTX112" s="251"/>
      <c r="VTY112" s="257"/>
      <c r="VTZ112" s="235"/>
      <c r="VUA112" s="235"/>
      <c r="VUB112" s="235"/>
      <c r="VUC112" s="99"/>
      <c r="VUD112" s="235"/>
      <c r="VUE112" s="235"/>
      <c r="VUF112" s="235"/>
      <c r="VUG112" s="226"/>
      <c r="VUH112" s="248"/>
      <c r="VUI112" s="253"/>
      <c r="VUJ112" s="228"/>
      <c r="VUK112" s="229"/>
      <c r="VUL112" s="99"/>
      <c r="VUM112" s="254"/>
      <c r="VUN112" s="235"/>
      <c r="VUO112" s="231"/>
      <c r="VUP112" s="235"/>
      <c r="VUQ112" s="6"/>
      <c r="VUR112" s="6"/>
      <c r="VUS112" s="6"/>
      <c r="VUT112" s="246"/>
      <c r="VUU112" s="251"/>
      <c r="VUV112" s="257"/>
      <c r="VUW112" s="235"/>
      <c r="VUX112" s="235"/>
      <c r="VUY112" s="235"/>
      <c r="VUZ112" s="99"/>
      <c r="VVA112" s="235"/>
      <c r="VVB112" s="235"/>
      <c r="VVC112" s="235"/>
      <c r="VVD112" s="226"/>
      <c r="VVE112" s="248"/>
      <c r="VVF112" s="253"/>
      <c r="VVG112" s="228"/>
      <c r="VVH112" s="229"/>
      <c r="VVI112" s="99"/>
      <c r="VVJ112" s="254"/>
      <c r="VVK112" s="235"/>
      <c r="VVL112" s="231"/>
      <c r="VVM112" s="235"/>
      <c r="VVN112" s="6"/>
      <c r="VVO112" s="6"/>
      <c r="VVP112" s="6"/>
      <c r="VVQ112" s="246"/>
      <c r="VVR112" s="251"/>
      <c r="VVS112" s="257"/>
      <c r="VVT112" s="235"/>
      <c r="VVU112" s="235"/>
      <c r="VVV112" s="235"/>
      <c r="VVW112" s="99"/>
      <c r="VVX112" s="235"/>
      <c r="VVY112" s="235"/>
      <c r="VVZ112" s="235"/>
      <c r="VWA112" s="226"/>
      <c r="VWB112" s="248"/>
      <c r="VWC112" s="253"/>
      <c r="VWD112" s="228"/>
      <c r="VWE112" s="229"/>
      <c r="VWF112" s="99"/>
      <c r="VWG112" s="254"/>
      <c r="VWH112" s="235"/>
      <c r="VWI112" s="231"/>
      <c r="VWJ112" s="235"/>
      <c r="VWK112" s="6"/>
      <c r="VWL112" s="6"/>
      <c r="VWM112" s="6"/>
      <c r="VWN112" s="246"/>
      <c r="VWO112" s="251"/>
      <c r="VWP112" s="257"/>
      <c r="VWQ112" s="235"/>
      <c r="VWR112" s="235"/>
      <c r="VWS112" s="235"/>
      <c r="VWT112" s="99"/>
      <c r="VWU112" s="235"/>
      <c r="VWV112" s="235"/>
      <c r="VWW112" s="235"/>
      <c r="VWX112" s="226"/>
      <c r="VWY112" s="248"/>
      <c r="VWZ112" s="253"/>
      <c r="VXA112" s="228"/>
      <c r="VXB112" s="229"/>
      <c r="VXC112" s="99"/>
      <c r="VXD112" s="254"/>
      <c r="VXE112" s="235"/>
      <c r="VXF112" s="231"/>
      <c r="VXG112" s="235"/>
      <c r="VXH112" s="6"/>
      <c r="VXI112" s="6"/>
      <c r="VXJ112" s="6"/>
      <c r="VXK112" s="246"/>
      <c r="VXL112" s="251"/>
      <c r="VXM112" s="257"/>
      <c r="VXN112" s="235"/>
      <c r="VXO112" s="235"/>
      <c r="VXP112" s="235"/>
      <c r="VXQ112" s="99"/>
      <c r="VXR112" s="235"/>
      <c r="VXS112" s="235"/>
      <c r="VXT112" s="235"/>
      <c r="VXU112" s="226"/>
      <c r="VXV112" s="248"/>
      <c r="VXW112" s="253"/>
      <c r="VXX112" s="228"/>
      <c r="VXY112" s="229"/>
      <c r="VXZ112" s="99"/>
      <c r="VYA112" s="254"/>
      <c r="VYB112" s="235"/>
      <c r="VYC112" s="231"/>
      <c r="VYD112" s="235"/>
      <c r="VYE112" s="6"/>
      <c r="VYF112" s="6"/>
      <c r="VYG112" s="6"/>
      <c r="VYH112" s="246"/>
      <c r="VYI112" s="251"/>
      <c r="VYJ112" s="257"/>
      <c r="VYK112" s="235"/>
      <c r="VYL112" s="235"/>
      <c r="VYM112" s="235"/>
      <c r="VYN112" s="99"/>
      <c r="VYO112" s="235"/>
      <c r="VYP112" s="235"/>
      <c r="VYQ112" s="235"/>
      <c r="VYR112" s="226"/>
      <c r="VYS112" s="248"/>
      <c r="VYT112" s="253"/>
      <c r="VYU112" s="228"/>
      <c r="VYV112" s="229"/>
      <c r="VYW112" s="99"/>
      <c r="VYX112" s="254"/>
      <c r="VYY112" s="235"/>
      <c r="VYZ112" s="231"/>
      <c r="VZA112" s="235"/>
      <c r="VZB112" s="6"/>
      <c r="VZC112" s="6"/>
      <c r="VZD112" s="6"/>
      <c r="VZE112" s="246"/>
      <c r="VZF112" s="251"/>
      <c r="VZG112" s="257"/>
      <c r="VZH112" s="235"/>
      <c r="VZI112" s="235"/>
      <c r="VZJ112" s="235"/>
      <c r="VZK112" s="99"/>
      <c r="VZL112" s="235"/>
      <c r="VZM112" s="235"/>
      <c r="VZN112" s="235"/>
      <c r="VZO112" s="226"/>
      <c r="VZP112" s="248"/>
      <c r="VZQ112" s="253"/>
      <c r="VZR112" s="228"/>
      <c r="VZS112" s="229"/>
      <c r="VZT112" s="99"/>
      <c r="VZU112" s="254"/>
      <c r="VZV112" s="235"/>
      <c r="VZW112" s="231"/>
      <c r="VZX112" s="235"/>
      <c r="VZY112" s="6"/>
      <c r="VZZ112" s="6"/>
      <c r="WAA112" s="6"/>
      <c r="WAB112" s="246"/>
      <c r="WAC112" s="251"/>
      <c r="WAD112" s="257"/>
      <c r="WAE112" s="235"/>
      <c r="WAF112" s="235"/>
      <c r="WAG112" s="235"/>
      <c r="WAH112" s="99"/>
      <c r="WAI112" s="235"/>
      <c r="WAJ112" s="235"/>
      <c r="WAK112" s="235"/>
      <c r="WAL112" s="226"/>
      <c r="WAM112" s="248"/>
      <c r="WAN112" s="253"/>
      <c r="WAO112" s="228"/>
      <c r="WAP112" s="229"/>
      <c r="WAQ112" s="99"/>
      <c r="WAR112" s="254"/>
      <c r="WAS112" s="235"/>
      <c r="WAT112" s="231"/>
      <c r="WAU112" s="235"/>
      <c r="WAV112" s="6"/>
      <c r="WAW112" s="6"/>
      <c r="WAX112" s="6"/>
      <c r="WAY112" s="246"/>
      <c r="WAZ112" s="251"/>
      <c r="WBA112" s="257"/>
      <c r="WBB112" s="235"/>
      <c r="WBC112" s="235"/>
      <c r="WBD112" s="235"/>
      <c r="WBE112" s="99"/>
      <c r="WBF112" s="235"/>
      <c r="WBG112" s="235"/>
      <c r="WBH112" s="235"/>
      <c r="WBI112" s="226"/>
      <c r="WBJ112" s="248"/>
      <c r="WBK112" s="253"/>
      <c r="WBL112" s="228"/>
      <c r="WBM112" s="229"/>
      <c r="WBN112" s="99"/>
      <c r="WBO112" s="254"/>
      <c r="WBP112" s="235"/>
      <c r="WBQ112" s="231"/>
      <c r="WBR112" s="235"/>
      <c r="WBS112" s="6"/>
      <c r="WBT112" s="6"/>
      <c r="WBU112" s="6"/>
      <c r="WBV112" s="246"/>
      <c r="WBW112" s="251"/>
      <c r="WBX112" s="257"/>
      <c r="WBY112" s="235"/>
      <c r="WBZ112" s="235"/>
      <c r="WCA112" s="235"/>
      <c r="WCB112" s="99"/>
      <c r="WCC112" s="235"/>
      <c r="WCD112" s="235"/>
      <c r="WCE112" s="235"/>
      <c r="WCF112" s="226"/>
      <c r="WCG112" s="248"/>
      <c r="WCH112" s="253"/>
      <c r="WCI112" s="228"/>
      <c r="WCJ112" s="229"/>
      <c r="WCK112" s="99"/>
      <c r="WCL112" s="254"/>
      <c r="WCM112" s="235"/>
      <c r="WCN112" s="231"/>
      <c r="WCO112" s="235"/>
      <c r="WCP112" s="6"/>
      <c r="WCQ112" s="6"/>
      <c r="WCR112" s="6"/>
      <c r="WCS112" s="246"/>
      <c r="WCT112" s="251"/>
      <c r="WCU112" s="257"/>
      <c r="WCV112" s="235"/>
      <c r="WCW112" s="235"/>
      <c r="WCX112" s="235"/>
      <c r="WCY112" s="99"/>
      <c r="WCZ112" s="235"/>
      <c r="WDA112" s="235"/>
      <c r="WDB112" s="235"/>
      <c r="WDC112" s="226"/>
      <c r="WDD112" s="248"/>
      <c r="WDE112" s="253"/>
      <c r="WDF112" s="228"/>
      <c r="WDG112" s="229"/>
      <c r="WDH112" s="99"/>
      <c r="WDI112" s="254"/>
      <c r="WDJ112" s="235"/>
      <c r="WDK112" s="231"/>
      <c r="WDL112" s="235"/>
      <c r="WDM112" s="6"/>
      <c r="WDN112" s="6"/>
      <c r="WDO112" s="6"/>
      <c r="WDP112" s="246"/>
      <c r="WDQ112" s="251"/>
      <c r="WDR112" s="257"/>
      <c r="WDS112" s="235"/>
      <c r="WDT112" s="235"/>
      <c r="WDU112" s="235"/>
      <c r="WDV112" s="99"/>
      <c r="WDW112" s="235"/>
      <c r="WDX112" s="235"/>
      <c r="WDY112" s="235"/>
      <c r="WDZ112" s="226"/>
      <c r="WEA112" s="248"/>
      <c r="WEB112" s="253"/>
      <c r="WEC112" s="228"/>
      <c r="WED112" s="229"/>
      <c r="WEE112" s="99"/>
      <c r="WEF112" s="254"/>
      <c r="WEG112" s="235"/>
      <c r="WEH112" s="231"/>
      <c r="WEI112" s="235"/>
      <c r="WEJ112" s="6"/>
      <c r="WEK112" s="6"/>
      <c r="WEL112" s="6"/>
      <c r="WEM112" s="246"/>
      <c r="WEN112" s="251"/>
      <c r="WEO112" s="257"/>
      <c r="WEP112" s="235"/>
      <c r="WEQ112" s="235"/>
      <c r="WER112" s="235"/>
      <c r="WES112" s="99"/>
      <c r="WET112" s="235"/>
      <c r="WEU112" s="235"/>
      <c r="WEV112" s="235"/>
      <c r="WEW112" s="226"/>
      <c r="WEX112" s="248"/>
      <c r="WEY112" s="253"/>
      <c r="WEZ112" s="228"/>
      <c r="WFA112" s="229"/>
      <c r="WFB112" s="99"/>
      <c r="WFC112" s="254"/>
      <c r="WFD112" s="235"/>
      <c r="WFE112" s="231"/>
      <c r="WFF112" s="235"/>
      <c r="WFG112" s="6"/>
      <c r="WFH112" s="6"/>
      <c r="WFI112" s="6"/>
      <c r="WFJ112" s="246"/>
      <c r="WFK112" s="251"/>
      <c r="WFL112" s="257"/>
      <c r="WFM112" s="235"/>
      <c r="WFN112" s="235"/>
      <c r="WFO112" s="235"/>
      <c r="WFP112" s="99"/>
      <c r="WFQ112" s="235"/>
      <c r="WFR112" s="235"/>
      <c r="WFS112" s="235"/>
      <c r="WFT112" s="226"/>
      <c r="WFU112" s="248"/>
      <c r="WFV112" s="253"/>
      <c r="WFW112" s="228"/>
      <c r="WFX112" s="229"/>
      <c r="WFY112" s="99"/>
      <c r="WFZ112" s="254"/>
      <c r="WGA112" s="235"/>
      <c r="WGB112" s="231"/>
      <c r="WGC112" s="235"/>
      <c r="WGD112" s="6"/>
      <c r="WGE112" s="6"/>
      <c r="WGF112" s="6"/>
      <c r="WGG112" s="246"/>
      <c r="WGH112" s="251"/>
      <c r="WGI112" s="257"/>
      <c r="WGJ112" s="235"/>
      <c r="WGK112" s="235"/>
      <c r="WGL112" s="235"/>
      <c r="WGM112" s="99"/>
      <c r="WGN112" s="235"/>
      <c r="WGO112" s="235"/>
      <c r="WGP112" s="235"/>
      <c r="WGQ112" s="226"/>
      <c r="WGR112" s="248"/>
      <c r="WGS112" s="253"/>
      <c r="WGT112" s="228"/>
      <c r="WGU112" s="229"/>
      <c r="WGV112" s="99"/>
      <c r="WGW112" s="254"/>
      <c r="WGX112" s="235"/>
      <c r="WGY112" s="231"/>
      <c r="WGZ112" s="235"/>
      <c r="WHA112" s="6"/>
      <c r="WHB112" s="6"/>
      <c r="WHC112" s="6"/>
      <c r="WHD112" s="246"/>
      <c r="WHE112" s="251"/>
      <c r="WHF112" s="257"/>
      <c r="WHG112" s="235"/>
      <c r="WHH112" s="235"/>
      <c r="WHI112" s="235"/>
      <c r="WHJ112" s="99"/>
      <c r="WHK112" s="235"/>
      <c r="WHL112" s="235"/>
      <c r="WHM112" s="235"/>
      <c r="WHN112" s="226"/>
      <c r="WHO112" s="248"/>
      <c r="WHP112" s="253"/>
      <c r="WHQ112" s="228"/>
      <c r="WHR112" s="229"/>
      <c r="WHS112" s="99"/>
      <c r="WHT112" s="254"/>
      <c r="WHU112" s="235"/>
      <c r="WHV112" s="231"/>
      <c r="WHW112" s="235"/>
      <c r="WHX112" s="6"/>
      <c r="WHY112" s="6"/>
      <c r="WHZ112" s="6"/>
      <c r="WIA112" s="246"/>
      <c r="WIB112" s="251"/>
      <c r="WIC112" s="257"/>
      <c r="WID112" s="235"/>
      <c r="WIE112" s="235"/>
      <c r="WIF112" s="235"/>
      <c r="WIG112" s="99"/>
      <c r="WIH112" s="235"/>
      <c r="WII112" s="235"/>
      <c r="WIJ112" s="235"/>
      <c r="WIK112" s="226"/>
      <c r="WIL112" s="248"/>
      <c r="WIM112" s="253"/>
      <c r="WIN112" s="228"/>
      <c r="WIO112" s="229"/>
      <c r="WIP112" s="99"/>
      <c r="WIQ112" s="254"/>
      <c r="WIR112" s="235"/>
      <c r="WIS112" s="231"/>
      <c r="WIT112" s="235"/>
      <c r="WIU112" s="6"/>
      <c r="WIV112" s="6"/>
      <c r="WIW112" s="6"/>
      <c r="WIX112" s="246"/>
      <c r="WIY112" s="251"/>
      <c r="WIZ112" s="257"/>
      <c r="WJA112" s="235"/>
      <c r="WJB112" s="235"/>
      <c r="WJC112" s="235"/>
      <c r="WJD112" s="99"/>
      <c r="WJE112" s="235"/>
      <c r="WJF112" s="235"/>
      <c r="WJG112" s="235"/>
      <c r="WJH112" s="226"/>
      <c r="WJI112" s="248"/>
      <c r="WJJ112" s="253"/>
      <c r="WJK112" s="228"/>
      <c r="WJL112" s="229"/>
      <c r="WJM112" s="99"/>
      <c r="WJN112" s="254"/>
      <c r="WJO112" s="235"/>
      <c r="WJP112" s="231"/>
      <c r="WJQ112" s="235"/>
      <c r="WJR112" s="6"/>
      <c r="WJS112" s="6"/>
      <c r="WJT112" s="6"/>
      <c r="WJU112" s="246"/>
      <c r="WJV112" s="251"/>
      <c r="WJW112" s="257"/>
      <c r="WJX112" s="235"/>
      <c r="WJY112" s="235"/>
      <c r="WJZ112" s="235"/>
      <c r="WKA112" s="99"/>
      <c r="WKB112" s="235"/>
      <c r="WKC112" s="235"/>
      <c r="WKD112" s="235"/>
      <c r="WKE112" s="226"/>
      <c r="WKF112" s="248"/>
      <c r="WKG112" s="253"/>
      <c r="WKH112" s="228"/>
      <c r="WKI112" s="229"/>
      <c r="WKJ112" s="99"/>
      <c r="WKK112" s="254"/>
      <c r="WKL112" s="235"/>
      <c r="WKM112" s="231"/>
      <c r="WKN112" s="235"/>
      <c r="WKO112" s="6"/>
      <c r="WKP112" s="6"/>
      <c r="WKQ112" s="6"/>
      <c r="WKR112" s="246"/>
      <c r="WKS112" s="251"/>
      <c r="WKT112" s="257"/>
      <c r="WKU112" s="235"/>
      <c r="WKV112" s="235"/>
      <c r="WKW112" s="235"/>
      <c r="WKX112" s="99"/>
      <c r="WKY112" s="235"/>
      <c r="WKZ112" s="235"/>
      <c r="WLA112" s="235"/>
      <c r="WLB112" s="226"/>
      <c r="WLC112" s="248"/>
      <c r="WLD112" s="253"/>
      <c r="WLE112" s="228"/>
      <c r="WLF112" s="229"/>
      <c r="WLG112" s="99"/>
      <c r="WLH112" s="254"/>
      <c r="WLI112" s="235"/>
      <c r="WLJ112" s="231"/>
      <c r="WLK112" s="235"/>
      <c r="WLL112" s="6"/>
      <c r="WLM112" s="6"/>
      <c r="WLN112" s="6"/>
      <c r="WLO112" s="246"/>
      <c r="WLP112" s="251"/>
      <c r="WLQ112" s="257"/>
      <c r="WLR112" s="235"/>
      <c r="WLS112" s="235"/>
      <c r="WLT112" s="235"/>
      <c r="WLU112" s="99"/>
      <c r="WLV112" s="235"/>
      <c r="WLW112" s="235"/>
      <c r="WLX112" s="235"/>
      <c r="WLY112" s="226"/>
      <c r="WLZ112" s="248"/>
      <c r="WMA112" s="253"/>
      <c r="WMB112" s="228"/>
      <c r="WMC112" s="229"/>
      <c r="WMD112" s="99"/>
      <c r="WME112" s="254"/>
      <c r="WMF112" s="235"/>
      <c r="WMG112" s="231"/>
      <c r="WMH112" s="235"/>
      <c r="WMI112" s="6"/>
      <c r="WMJ112" s="6"/>
      <c r="WMK112" s="6"/>
      <c r="WML112" s="246"/>
      <c r="WMM112" s="251"/>
      <c r="WMN112" s="257"/>
      <c r="WMO112" s="235"/>
      <c r="WMP112" s="235"/>
      <c r="WMQ112" s="235"/>
      <c r="WMR112" s="99"/>
      <c r="WMS112" s="235"/>
      <c r="WMT112" s="235"/>
      <c r="WMU112" s="235"/>
      <c r="WMV112" s="226"/>
      <c r="WMW112" s="248"/>
      <c r="WMX112" s="253"/>
      <c r="WMY112" s="228"/>
      <c r="WMZ112" s="229"/>
      <c r="WNA112" s="99"/>
      <c r="WNB112" s="254"/>
      <c r="WNC112" s="235"/>
      <c r="WND112" s="231"/>
      <c r="WNE112" s="235"/>
      <c r="WNF112" s="6"/>
      <c r="WNG112" s="6"/>
      <c r="WNH112" s="6"/>
      <c r="WNI112" s="246"/>
      <c r="WNJ112" s="251"/>
      <c r="WNK112" s="257"/>
      <c r="WNL112" s="235"/>
      <c r="WNM112" s="235"/>
      <c r="WNN112" s="235"/>
      <c r="WNO112" s="99"/>
      <c r="WNP112" s="235"/>
      <c r="WNQ112" s="235"/>
      <c r="WNR112" s="235"/>
      <c r="WNS112" s="226"/>
      <c r="WNT112" s="248"/>
      <c r="WNU112" s="253"/>
      <c r="WNV112" s="228"/>
      <c r="WNW112" s="229"/>
      <c r="WNX112" s="99"/>
      <c r="WNY112" s="254"/>
      <c r="WNZ112" s="235"/>
      <c r="WOA112" s="231"/>
      <c r="WOB112" s="235"/>
      <c r="WOC112" s="6"/>
      <c r="WOD112" s="6"/>
      <c r="WOE112" s="6"/>
      <c r="WOF112" s="246"/>
      <c r="WOG112" s="251"/>
      <c r="WOH112" s="257"/>
      <c r="WOI112" s="235"/>
      <c r="WOJ112" s="235"/>
      <c r="WOK112" s="235"/>
      <c r="WOL112" s="99"/>
      <c r="WOM112" s="235"/>
      <c r="WON112" s="235"/>
      <c r="WOO112" s="235"/>
      <c r="WOP112" s="226"/>
      <c r="WOQ112" s="248"/>
      <c r="WOR112" s="253"/>
      <c r="WOS112" s="228"/>
      <c r="WOT112" s="229"/>
      <c r="WOU112" s="99"/>
      <c r="WOV112" s="254"/>
      <c r="WOW112" s="235"/>
      <c r="WOX112" s="231"/>
      <c r="WOY112" s="235"/>
      <c r="WOZ112" s="6"/>
      <c r="WPA112" s="6"/>
      <c r="WPB112" s="6"/>
      <c r="WPC112" s="246"/>
      <c r="WPD112" s="251"/>
      <c r="WPE112" s="257"/>
      <c r="WPF112" s="235"/>
      <c r="WPG112" s="235"/>
      <c r="WPH112" s="235"/>
      <c r="WPI112" s="99"/>
      <c r="WPJ112" s="235"/>
      <c r="WPK112" s="235"/>
      <c r="WPL112" s="235"/>
      <c r="WPM112" s="226"/>
      <c r="WPN112" s="248"/>
      <c r="WPO112" s="253"/>
      <c r="WPP112" s="228"/>
      <c r="WPQ112" s="229"/>
      <c r="WPR112" s="99"/>
      <c r="WPS112" s="254"/>
      <c r="WPT112" s="235"/>
      <c r="WPU112" s="231"/>
      <c r="WPV112" s="235"/>
      <c r="WPW112" s="6"/>
      <c r="WPX112" s="6"/>
      <c r="WPY112" s="6"/>
      <c r="WPZ112" s="246"/>
      <c r="WQA112" s="251"/>
      <c r="WQB112" s="257"/>
      <c r="WQC112" s="235"/>
      <c r="WQD112" s="235"/>
      <c r="WQE112" s="235"/>
      <c r="WQF112" s="99"/>
      <c r="WQG112" s="235"/>
      <c r="WQH112" s="235"/>
      <c r="WQI112" s="235"/>
      <c r="WQJ112" s="226"/>
      <c r="WQK112" s="248"/>
      <c r="WQL112" s="253"/>
      <c r="WQM112" s="228"/>
      <c r="WQN112" s="229"/>
      <c r="WQO112" s="99"/>
      <c r="WQP112" s="254"/>
      <c r="WQQ112" s="235"/>
      <c r="WQR112" s="231"/>
      <c r="WQS112" s="235"/>
      <c r="WQT112" s="6"/>
      <c r="WQU112" s="6"/>
      <c r="WQV112" s="6"/>
      <c r="WQW112" s="246"/>
      <c r="WQX112" s="251"/>
      <c r="WQY112" s="257"/>
      <c r="WQZ112" s="235"/>
      <c r="WRA112" s="235"/>
      <c r="WRB112" s="235"/>
      <c r="WRC112" s="99"/>
      <c r="WRD112" s="235"/>
      <c r="WRE112" s="235"/>
      <c r="WRF112" s="235"/>
      <c r="WRG112" s="226"/>
      <c r="WRH112" s="248"/>
      <c r="WRI112" s="253"/>
      <c r="WRJ112" s="228"/>
      <c r="WRK112" s="229"/>
      <c r="WRL112" s="99"/>
      <c r="WRM112" s="254"/>
      <c r="WRN112" s="235"/>
      <c r="WRO112" s="231"/>
      <c r="WRP112" s="235"/>
      <c r="WRQ112" s="6"/>
      <c r="WRR112" s="6"/>
      <c r="WRS112" s="6"/>
      <c r="WRT112" s="246"/>
      <c r="WRU112" s="251"/>
      <c r="WRV112" s="257"/>
      <c r="WRW112" s="235"/>
      <c r="WRX112" s="235"/>
      <c r="WRY112" s="235"/>
      <c r="WRZ112" s="99"/>
      <c r="WSA112" s="235"/>
      <c r="WSB112" s="235"/>
      <c r="WSC112" s="235"/>
      <c r="WSD112" s="226"/>
      <c r="WSE112" s="248"/>
      <c r="WSF112" s="253"/>
      <c r="WSG112" s="228"/>
      <c r="WSH112" s="229"/>
      <c r="WSI112" s="99"/>
      <c r="WSJ112" s="254"/>
      <c r="WSK112" s="235"/>
      <c r="WSL112" s="231"/>
      <c r="WSM112" s="235"/>
      <c r="WSN112" s="6"/>
      <c r="WSO112" s="6"/>
      <c r="WSP112" s="6"/>
      <c r="WSQ112" s="246"/>
      <c r="WSR112" s="251"/>
      <c r="WSS112" s="257"/>
      <c r="WST112" s="235"/>
      <c r="WSU112" s="235"/>
      <c r="WSV112" s="235"/>
      <c r="WSW112" s="99"/>
      <c r="WSX112" s="235"/>
      <c r="WSY112" s="235"/>
      <c r="WSZ112" s="235"/>
      <c r="WTA112" s="226"/>
      <c r="WTB112" s="248"/>
      <c r="WTC112" s="253"/>
      <c r="WTD112" s="228"/>
      <c r="WTE112" s="229"/>
      <c r="WTF112" s="99"/>
      <c r="WTG112" s="254"/>
      <c r="WTH112" s="235"/>
      <c r="WTI112" s="231"/>
      <c r="WTJ112" s="235"/>
      <c r="WTK112" s="6"/>
      <c r="WTL112" s="6"/>
      <c r="WTM112" s="6"/>
      <c r="WTN112" s="246"/>
      <c r="WTO112" s="251"/>
      <c r="WTP112" s="257"/>
      <c r="WTQ112" s="235"/>
      <c r="WTR112" s="235"/>
      <c r="WTS112" s="235"/>
      <c r="WTT112" s="99"/>
      <c r="WTU112" s="235"/>
      <c r="WTV112" s="235"/>
      <c r="WTW112" s="235"/>
      <c r="WTX112" s="226"/>
      <c r="WTY112" s="248"/>
      <c r="WTZ112" s="253"/>
      <c r="WUA112" s="228"/>
      <c r="WUB112" s="229"/>
      <c r="WUC112" s="99"/>
      <c r="WUD112" s="254"/>
      <c r="WUE112" s="235"/>
      <c r="WUF112" s="231"/>
      <c r="WUG112" s="235"/>
      <c r="WUH112" s="6"/>
      <c r="WUI112" s="6"/>
      <c r="WUJ112" s="6"/>
      <c r="WUK112" s="246"/>
      <c r="WUL112" s="251"/>
      <c r="WUM112" s="257"/>
      <c r="WUN112" s="235"/>
      <c r="WUO112" s="235"/>
      <c r="WUP112" s="235"/>
      <c r="WUQ112" s="99"/>
      <c r="WUR112" s="235"/>
      <c r="WUS112" s="235"/>
      <c r="WUT112" s="235"/>
      <c r="WUU112" s="226"/>
      <c r="WUV112" s="248"/>
      <c r="WUW112" s="253"/>
      <c r="WUX112" s="228"/>
      <c r="WUY112" s="229"/>
      <c r="WUZ112" s="99"/>
      <c r="WVA112" s="254"/>
      <c r="WVB112" s="235"/>
      <c r="WVC112" s="231"/>
      <c r="WVD112" s="235"/>
      <c r="WVE112" s="6"/>
      <c r="WVF112" s="6"/>
      <c r="WVG112" s="6"/>
      <c r="WVH112" s="246"/>
      <c r="WVI112" s="251"/>
      <c r="WVJ112" s="257"/>
      <c r="WVK112" s="235"/>
      <c r="WVL112" s="235"/>
      <c r="WVM112" s="235"/>
      <c r="WVN112" s="99"/>
      <c r="WVO112" s="235"/>
      <c r="WVP112" s="235"/>
      <c r="WVQ112" s="235"/>
      <c r="WVR112" s="226"/>
      <c r="WVS112" s="248"/>
      <c r="WVT112" s="253"/>
      <c r="WVU112" s="228"/>
      <c r="WVV112" s="229"/>
      <c r="WVW112" s="99"/>
      <c r="WVX112" s="254"/>
      <c r="WVY112" s="235"/>
      <c r="WVZ112" s="231"/>
      <c r="WWA112" s="235"/>
      <c r="WWB112" s="6"/>
      <c r="WWC112" s="6"/>
      <c r="WWD112" s="6"/>
      <c r="WWE112" s="246"/>
      <c r="WWF112" s="251"/>
      <c r="WWG112" s="257"/>
      <c r="WWH112" s="235"/>
      <c r="WWI112" s="235"/>
      <c r="WWJ112" s="235"/>
      <c r="WWK112" s="99"/>
      <c r="WWL112" s="235"/>
      <c r="WWM112" s="235"/>
      <c r="WWN112" s="235"/>
      <c r="WWO112" s="226"/>
      <c r="WWP112" s="248"/>
      <c r="WWQ112" s="253"/>
      <c r="WWR112" s="228"/>
      <c r="WWS112" s="229"/>
      <c r="WWT112" s="99"/>
      <c r="WWU112" s="254"/>
      <c r="WWV112" s="235"/>
      <c r="WWW112" s="231"/>
      <c r="WWX112" s="235"/>
      <c r="WWY112" s="6"/>
      <c r="WWZ112" s="6"/>
      <c r="WXA112" s="6"/>
      <c r="WXB112" s="246"/>
      <c r="WXC112" s="251"/>
      <c r="WXD112" s="257"/>
      <c r="WXE112" s="235"/>
      <c r="WXF112" s="235"/>
      <c r="WXG112" s="235"/>
      <c r="WXH112" s="99"/>
      <c r="WXI112" s="235"/>
      <c r="WXJ112" s="235"/>
      <c r="WXK112" s="235"/>
      <c r="WXL112" s="226"/>
      <c r="WXM112" s="248"/>
      <c r="WXN112" s="253"/>
      <c r="WXO112" s="228"/>
      <c r="WXP112" s="229"/>
      <c r="WXQ112" s="99"/>
      <c r="WXR112" s="254"/>
      <c r="WXS112" s="235"/>
      <c r="WXT112" s="231"/>
      <c r="WXU112" s="235"/>
      <c r="WXV112" s="6"/>
      <c r="WXW112" s="6"/>
      <c r="WXX112" s="6"/>
      <c r="WXY112" s="246"/>
      <c r="WXZ112" s="251"/>
      <c r="WYA112" s="257"/>
      <c r="WYB112" s="235"/>
      <c r="WYC112" s="235"/>
      <c r="WYD112" s="235"/>
      <c r="WYE112" s="99"/>
      <c r="WYF112" s="235"/>
      <c r="WYG112" s="235"/>
      <c r="WYH112" s="235"/>
      <c r="WYI112" s="226"/>
      <c r="WYJ112" s="248"/>
      <c r="WYK112" s="253"/>
      <c r="WYL112" s="228"/>
      <c r="WYM112" s="229"/>
      <c r="WYN112" s="99"/>
      <c r="WYO112" s="254"/>
      <c r="WYP112" s="235"/>
      <c r="WYQ112" s="231"/>
      <c r="WYR112" s="235"/>
      <c r="WYS112" s="6"/>
      <c r="WYT112" s="6"/>
      <c r="WYU112" s="6"/>
      <c r="WYV112" s="246"/>
      <c r="WYW112" s="251"/>
      <c r="WYX112" s="257"/>
      <c r="WYY112" s="235"/>
      <c r="WYZ112" s="235"/>
      <c r="WZA112" s="235"/>
      <c r="WZB112" s="99"/>
      <c r="WZC112" s="235"/>
      <c r="WZD112" s="235"/>
      <c r="WZE112" s="235"/>
      <c r="WZF112" s="226"/>
      <c r="WZG112" s="248"/>
      <c r="WZH112" s="253"/>
      <c r="WZI112" s="228"/>
      <c r="WZJ112" s="229"/>
      <c r="WZK112" s="99"/>
      <c r="WZL112" s="254"/>
      <c r="WZM112" s="235"/>
      <c r="WZN112" s="231"/>
      <c r="WZO112" s="235"/>
      <c r="WZP112" s="6"/>
      <c r="WZQ112" s="6"/>
      <c r="WZR112" s="6"/>
      <c r="WZS112" s="246"/>
      <c r="WZT112" s="251"/>
      <c r="WZU112" s="257"/>
      <c r="WZV112" s="235"/>
      <c r="WZW112" s="235"/>
      <c r="WZX112" s="235"/>
      <c r="WZY112" s="99"/>
      <c r="WZZ112" s="235"/>
      <c r="XAA112" s="235"/>
      <c r="XAB112" s="235"/>
      <c r="XAC112" s="226"/>
      <c r="XAD112" s="248"/>
      <c r="XAE112" s="253"/>
      <c r="XAF112" s="228"/>
      <c r="XAG112" s="229"/>
      <c r="XAH112" s="99"/>
      <c r="XAI112" s="254"/>
      <c r="XAJ112" s="235"/>
      <c r="XAK112" s="231"/>
      <c r="XAL112" s="235"/>
      <c r="XAM112" s="6"/>
      <c r="XAN112" s="6"/>
      <c r="XAO112" s="6"/>
      <c r="XAP112" s="246"/>
      <c r="XAQ112" s="251"/>
      <c r="XAR112" s="257"/>
      <c r="XAS112" s="235"/>
      <c r="XAT112" s="235"/>
      <c r="XAU112" s="235"/>
      <c r="XAV112" s="99"/>
      <c r="XAW112" s="235"/>
      <c r="XAX112" s="235"/>
      <c r="XAY112" s="235"/>
      <c r="XAZ112" s="226"/>
      <c r="XBA112" s="248"/>
      <c r="XBB112" s="253"/>
      <c r="XBC112" s="228"/>
      <c r="XBD112" s="229"/>
      <c r="XBE112" s="99"/>
      <c r="XBF112" s="254"/>
      <c r="XBG112" s="235"/>
      <c r="XBH112" s="231"/>
      <c r="XBI112" s="235"/>
      <c r="XBJ112" s="6"/>
      <c r="XBK112" s="6"/>
      <c r="XBL112" s="6"/>
      <c r="XBM112" s="246"/>
      <c r="XBN112" s="251"/>
      <c r="XBO112" s="257"/>
      <c r="XBP112" s="235"/>
      <c r="XBQ112" s="235"/>
      <c r="XBR112" s="235"/>
      <c r="XBS112" s="99"/>
      <c r="XBT112" s="235"/>
      <c r="XBU112" s="235"/>
      <c r="XBV112" s="235"/>
      <c r="XBW112" s="226"/>
      <c r="XBX112" s="248"/>
      <c r="XBY112" s="253"/>
      <c r="XBZ112" s="228"/>
      <c r="XCA112" s="229"/>
      <c r="XCB112" s="99"/>
      <c r="XCC112" s="254"/>
      <c r="XCD112" s="235"/>
      <c r="XCE112" s="231"/>
      <c r="XCF112" s="235"/>
      <c r="XCG112" s="6"/>
      <c r="XCH112" s="6"/>
      <c r="XCI112" s="6"/>
      <c r="XCJ112" s="246"/>
      <c r="XCK112" s="251"/>
      <c r="XCL112" s="257"/>
      <c r="XCM112" s="235"/>
      <c r="XCN112" s="235"/>
      <c r="XCO112" s="235"/>
      <c r="XCP112" s="99"/>
      <c r="XCQ112" s="235"/>
      <c r="XCR112" s="235"/>
      <c r="XCS112" s="235"/>
      <c r="XCT112" s="226"/>
      <c r="XCU112" s="248"/>
      <c r="XCV112" s="253"/>
      <c r="XCW112" s="228"/>
      <c r="XCX112" s="229"/>
      <c r="XCY112" s="99"/>
      <c r="XCZ112" s="254"/>
      <c r="XDA112" s="235"/>
      <c r="XDB112" s="231"/>
      <c r="XDC112" s="235"/>
      <c r="XDD112" s="6"/>
      <c r="XDE112" s="6"/>
      <c r="XDF112" s="6"/>
      <c r="XDG112" s="246"/>
      <c r="XDH112" s="251"/>
      <c r="XDI112" s="257"/>
      <c r="XDJ112" s="235"/>
      <c r="XDK112" s="235"/>
      <c r="XDL112" s="235"/>
      <c r="XDM112" s="99"/>
      <c r="XDN112" s="235"/>
      <c r="XDO112" s="235"/>
      <c r="XDP112" s="235"/>
      <c r="XDQ112" s="226"/>
      <c r="XDR112" s="248"/>
      <c r="XDS112" s="253"/>
      <c r="XDT112" s="228"/>
      <c r="XDU112" s="229"/>
      <c r="XDV112" s="99"/>
      <c r="XDW112" s="254"/>
      <c r="XDX112" s="235"/>
      <c r="XDY112" s="231"/>
      <c r="XDZ112" s="235"/>
      <c r="XEA112" s="6"/>
      <c r="XEB112" s="6"/>
      <c r="XEC112" s="6"/>
      <c r="XED112" s="246"/>
      <c r="XEE112" s="251"/>
      <c r="XEF112" s="257"/>
      <c r="XEG112" s="235"/>
      <c r="XEH112" s="235"/>
      <c r="XEI112" s="235"/>
      <c r="XEJ112" s="99"/>
      <c r="XEK112" s="235"/>
      <c r="XEL112" s="235"/>
      <c r="XEM112" s="235"/>
      <c r="XEN112" s="226"/>
      <c r="XEO112" s="248"/>
      <c r="XEP112" s="253"/>
      <c r="XEQ112" s="228"/>
      <c r="XER112" s="229"/>
      <c r="XES112" s="99"/>
      <c r="XET112" s="254"/>
      <c r="XEU112" s="235"/>
      <c r="XEV112" s="231"/>
      <c r="XEW112" s="235"/>
      <c r="XEX112" s="6"/>
      <c r="XEY112" s="6"/>
      <c r="XEZ112" s="6"/>
      <c r="XFA112" s="246"/>
      <c r="XFB112" s="251"/>
    </row>
    <row r="113" spans="1:26" ht="24.6" customHeight="1" x14ac:dyDescent="0.2">
      <c r="A113" s="96">
        <v>45755</v>
      </c>
      <c r="B113" s="80" t="s">
        <v>3575</v>
      </c>
      <c r="C113" s="80" t="s">
        <v>3576</v>
      </c>
      <c r="D113" s="80" t="s">
        <v>136</v>
      </c>
      <c r="E113" s="102" t="s">
        <v>389</v>
      </c>
      <c r="F113" s="62"/>
      <c r="G113" s="109">
        <v>2027</v>
      </c>
      <c r="H113" s="97" t="s">
        <v>6</v>
      </c>
      <c r="I113" s="97" t="str">
        <f t="shared" si="11"/>
        <v>TX</v>
      </c>
      <c r="J113" s="97" t="str">
        <f t="shared" si="12"/>
        <v>TX</v>
      </c>
      <c r="K113" s="104" t="str">
        <f t="shared" si="13"/>
        <v>South Central</v>
      </c>
      <c r="L113" s="97" t="str">
        <f>INDEX('State '!$A$1:$C$62,MATCH($I113,'State '!$B:$B,0),3)</f>
        <v>South Central</v>
      </c>
      <c r="M113" s="97" t="str">
        <f>INDEX('State '!$A$1:$C$62,MATCH($J113,'State '!$B:$B,0),3)</f>
        <v>South Central</v>
      </c>
      <c r="N113" s="97"/>
      <c r="O113" s="144"/>
      <c r="P113" s="61">
        <v>160</v>
      </c>
      <c r="Q113" s="108">
        <v>1750</v>
      </c>
      <c r="R113" s="63">
        <v>36</v>
      </c>
      <c r="S113" s="103" t="s">
        <v>138</v>
      </c>
      <c r="T113" s="104" t="s">
        <v>2594</v>
      </c>
      <c r="U113" s="105"/>
      <c r="V113" s="97" t="s">
        <v>2174</v>
      </c>
      <c r="W113" s="79" t="s">
        <v>3577</v>
      </c>
      <c r="X113" s="258"/>
      <c r="Y113" s="136" t="s">
        <v>3574</v>
      </c>
      <c r="Z113" s="17"/>
    </row>
    <row r="114" spans="1:26" ht="89.25" x14ac:dyDescent="0.2">
      <c r="A114" s="96">
        <v>45672</v>
      </c>
      <c r="B114" s="80" t="s">
        <v>3549</v>
      </c>
      <c r="C114" s="80" t="s">
        <v>3550</v>
      </c>
      <c r="D114" s="80" t="s">
        <v>136</v>
      </c>
      <c r="E114" s="102" t="s">
        <v>389</v>
      </c>
      <c r="F114" s="62"/>
      <c r="G114" s="109">
        <v>2027</v>
      </c>
      <c r="H114" s="97" t="s">
        <v>6</v>
      </c>
      <c r="I114" s="97" t="str">
        <f t="shared" si="11"/>
        <v>TX</v>
      </c>
      <c r="J114" s="97" t="str">
        <f t="shared" si="12"/>
        <v>TX</v>
      </c>
      <c r="K114" s="104" t="str">
        <f t="shared" si="13"/>
        <v>South Central</v>
      </c>
      <c r="L114" s="97" t="str">
        <f>INDEX('State '!$A$1:$C$62,MATCH($I114,'State '!$B:$B,0),3)</f>
        <v>South Central</v>
      </c>
      <c r="M114" s="97" t="str">
        <f>INDEX('State '!$A$1:$C$62,MATCH($J114,'State '!$B:$B,0),3)</f>
        <v>South Central</v>
      </c>
      <c r="N114" s="97"/>
      <c r="O114" s="144">
        <v>1700</v>
      </c>
      <c r="P114" s="61">
        <v>216</v>
      </c>
      <c r="Q114" s="108">
        <v>1500</v>
      </c>
      <c r="R114" s="63" t="s">
        <v>3551</v>
      </c>
      <c r="S114" s="103" t="s">
        <v>138</v>
      </c>
      <c r="T114" s="104" t="s">
        <v>2594</v>
      </c>
      <c r="U114" s="105"/>
      <c r="V114" s="97" t="s">
        <v>2174</v>
      </c>
      <c r="W114" s="79" t="s">
        <v>3556</v>
      </c>
      <c r="X114" s="79" t="s">
        <v>3389</v>
      </c>
      <c r="Y114" s="136" t="s">
        <v>3386</v>
      </c>
      <c r="Z114" s="17"/>
    </row>
    <row r="115" spans="1:26" ht="38.25" x14ac:dyDescent="0.2">
      <c r="A115" s="96">
        <v>44575</v>
      </c>
      <c r="B115" s="79" t="s">
        <v>2717</v>
      </c>
      <c r="C115" s="79" t="s">
        <v>2718</v>
      </c>
      <c r="D115" s="79" t="s">
        <v>134</v>
      </c>
      <c r="E115" s="79" t="s">
        <v>3034</v>
      </c>
      <c r="F115" s="60"/>
      <c r="G115" s="98" t="s">
        <v>382</v>
      </c>
      <c r="H115" s="97" t="s">
        <v>471</v>
      </c>
      <c r="I115" s="97" t="str">
        <f t="shared" si="11"/>
        <v>PA</v>
      </c>
      <c r="J115" s="97" t="str">
        <f t="shared" si="12"/>
        <v>WV</v>
      </c>
      <c r="K115" s="104" t="str">
        <f t="shared" si="13"/>
        <v>Northeast</v>
      </c>
      <c r="L115" s="97" t="str">
        <f>INDEX('State '!$A$1:$C$62,MATCH($I115,'State '!$B:$B,0),3)</f>
        <v>Northeast</v>
      </c>
      <c r="M115" s="97" t="str">
        <f>INDEX('State '!$A$1:$C$62,MATCH($J115,'State '!$B:$B,0),3)</f>
        <v>Northeast</v>
      </c>
      <c r="N115" s="97"/>
      <c r="O115" s="144">
        <v>96</v>
      </c>
      <c r="P115" s="156">
        <v>17</v>
      </c>
      <c r="Q115" s="145">
        <v>140</v>
      </c>
      <c r="R115" s="98">
        <v>16</v>
      </c>
      <c r="S115" s="97" t="s">
        <v>135</v>
      </c>
      <c r="T115" s="97" t="s">
        <v>381</v>
      </c>
      <c r="U115" s="97" t="s">
        <v>2782</v>
      </c>
      <c r="V115" s="97" t="s">
        <v>2177</v>
      </c>
      <c r="W115" s="79" t="s">
        <v>2783</v>
      </c>
      <c r="X115" s="79" t="s">
        <v>2817</v>
      </c>
      <c r="Y115" s="136"/>
      <c r="Z115" s="17"/>
    </row>
    <row r="116" spans="1:26" ht="229.5" x14ac:dyDescent="0.2">
      <c r="A116" s="96">
        <v>45859</v>
      </c>
      <c r="B116" s="79" t="s">
        <v>3740</v>
      </c>
      <c r="C116" s="79" t="s">
        <v>3741</v>
      </c>
      <c r="D116" s="79" t="s">
        <v>136</v>
      </c>
      <c r="E116" s="79" t="s">
        <v>139</v>
      </c>
      <c r="F116" s="60"/>
      <c r="G116" s="98">
        <v>2026</v>
      </c>
      <c r="H116" s="97" t="s">
        <v>6</v>
      </c>
      <c r="I116" s="97" t="str">
        <f t="shared" si="11"/>
        <v>TX</v>
      </c>
      <c r="J116" s="97" t="str">
        <f t="shared" si="12"/>
        <v>TX</v>
      </c>
      <c r="K116" s="104" t="str">
        <f t="shared" si="13"/>
        <v>South Central</v>
      </c>
      <c r="L116" s="97" t="str">
        <f>INDEX('State '!$A$1:$C$62,MATCH($I116,'State '!$B:$B,0),3)</f>
        <v>South Central</v>
      </c>
      <c r="M116" s="97" t="str">
        <f>INDEX('State '!$A$1:$C$62,MATCH($J116,'State '!$B:$B,0),3)</f>
        <v>South Central</v>
      </c>
      <c r="N116" s="97"/>
      <c r="O116" s="144"/>
      <c r="P116" s="156">
        <v>25</v>
      </c>
      <c r="Q116" s="145">
        <v>300</v>
      </c>
      <c r="R116" s="98"/>
      <c r="S116" s="97" t="s">
        <v>138</v>
      </c>
      <c r="T116" s="97"/>
      <c r="U116" s="97" t="s">
        <v>3742</v>
      </c>
      <c r="V116" s="97" t="s">
        <v>2174</v>
      </c>
      <c r="W116" s="79" t="s">
        <v>3744</v>
      </c>
      <c r="X116" s="79" t="s">
        <v>2816</v>
      </c>
      <c r="Y116" s="136" t="s">
        <v>3743</v>
      </c>
      <c r="Z116" s="17"/>
    </row>
    <row r="117" spans="1:26" ht="114.75" x14ac:dyDescent="0.2">
      <c r="A117" s="96">
        <v>45576</v>
      </c>
      <c r="B117" s="79" t="s">
        <v>3296</v>
      </c>
      <c r="C117" s="79" t="s">
        <v>261</v>
      </c>
      <c r="D117" s="79" t="s">
        <v>140</v>
      </c>
      <c r="E117" s="79" t="s">
        <v>419</v>
      </c>
      <c r="F117" s="60"/>
      <c r="G117" s="61">
        <v>2025</v>
      </c>
      <c r="H117" s="97" t="s">
        <v>19</v>
      </c>
      <c r="I117" s="97" t="str">
        <f t="shared" si="11"/>
        <v>VA</v>
      </c>
      <c r="J117" s="97" t="str">
        <f t="shared" si="12"/>
        <v>VA</v>
      </c>
      <c r="K117" s="104" t="str">
        <f t="shared" si="13"/>
        <v>Northeast</v>
      </c>
      <c r="L117" s="97" t="str">
        <f>INDEX('State '!$A$1:$C$62,MATCH($I117,'State '!$B:$B,0),3)</f>
        <v>Northeast</v>
      </c>
      <c r="M117" s="97" t="str">
        <f>INDEX('State '!$A$1:$C$62,MATCH($J117,'State '!$B:$B,0),3)</f>
        <v>Northeast</v>
      </c>
      <c r="N117" s="97"/>
      <c r="O117" s="144">
        <v>917.9</v>
      </c>
      <c r="P117" s="175">
        <v>49</v>
      </c>
      <c r="Q117" s="145">
        <v>100</v>
      </c>
      <c r="R117" s="98" t="s">
        <v>3038</v>
      </c>
      <c r="S117" s="97" t="s">
        <v>135</v>
      </c>
      <c r="T117" s="97" t="s">
        <v>381</v>
      </c>
      <c r="U117" s="97" t="s">
        <v>3297</v>
      </c>
      <c r="V117" s="97" t="s">
        <v>2174</v>
      </c>
      <c r="W117" s="79" t="s">
        <v>3695</v>
      </c>
      <c r="X117" s="79" t="s">
        <v>2819</v>
      </c>
      <c r="Y117" s="136" t="s">
        <v>3696</v>
      </c>
      <c r="Z117" s="17"/>
    </row>
    <row r="118" spans="1:26" ht="190.15" customHeight="1" x14ac:dyDescent="0.2">
      <c r="A118" s="96">
        <v>45693</v>
      </c>
      <c r="B118" s="80" t="s">
        <v>3456</v>
      </c>
      <c r="C118" s="79" t="s">
        <v>3457</v>
      </c>
      <c r="D118" s="80" t="s">
        <v>140</v>
      </c>
      <c r="E118" s="102" t="s">
        <v>419</v>
      </c>
      <c r="F118" s="62"/>
      <c r="G118" s="107">
        <v>2025</v>
      </c>
      <c r="H118" s="97" t="s">
        <v>29</v>
      </c>
      <c r="I118" s="97" t="str">
        <f t="shared" si="11"/>
        <v>WY</v>
      </c>
      <c r="J118" s="97" t="str">
        <f t="shared" si="12"/>
        <v>WY</v>
      </c>
      <c r="K118" s="104" t="str">
        <f t="shared" si="13"/>
        <v>Mountain</v>
      </c>
      <c r="L118" s="97" t="str">
        <f>INDEX('State '!$A$1:$C$62,MATCH($I118,'State '!$B:$B,0),3)</f>
        <v>Mountain</v>
      </c>
      <c r="M118" s="97" t="str">
        <f>INDEX('State '!$A$1:$C$62,MATCH($J118,'State '!$B:$B,0),3)</f>
        <v>Mountain</v>
      </c>
      <c r="N118" s="97"/>
      <c r="O118" s="144">
        <v>119.6</v>
      </c>
      <c r="P118" s="156"/>
      <c r="Q118" s="108">
        <v>325</v>
      </c>
      <c r="R118" s="63"/>
      <c r="S118" s="103" t="s">
        <v>138</v>
      </c>
      <c r="T118" s="104" t="s">
        <v>381</v>
      </c>
      <c r="U118" s="97" t="s">
        <v>3458</v>
      </c>
      <c r="V118" s="97" t="s">
        <v>2174</v>
      </c>
      <c r="W118" s="79" t="s">
        <v>3459</v>
      </c>
      <c r="X118" s="79"/>
      <c r="Y118" s="136" t="s">
        <v>3480</v>
      </c>
      <c r="Z118" s="17"/>
    </row>
    <row r="119" spans="1:26" ht="76.5" x14ac:dyDescent="0.2">
      <c r="A119" s="96">
        <v>44519</v>
      </c>
      <c r="B119" s="79" t="s">
        <v>3167</v>
      </c>
      <c r="C119" s="79" t="s">
        <v>3168</v>
      </c>
      <c r="D119" s="79" t="s">
        <v>136</v>
      </c>
      <c r="E119" s="79" t="s">
        <v>139</v>
      </c>
      <c r="F119" s="60"/>
      <c r="G119" s="98" t="s">
        <v>382</v>
      </c>
      <c r="H119" s="97" t="s">
        <v>36</v>
      </c>
      <c r="I119" s="97" t="str">
        <f t="shared" si="11"/>
        <v>MA</v>
      </c>
      <c r="J119" s="97" t="str">
        <f t="shared" si="12"/>
        <v>MA</v>
      </c>
      <c r="K119" s="104" t="str">
        <f t="shared" si="13"/>
        <v>Northeast</v>
      </c>
      <c r="L119" s="97" t="str">
        <f>INDEX('State '!$A$1:$C$62,MATCH($I119,'State '!$B:$B,0),3)</f>
        <v>Northeast</v>
      </c>
      <c r="M119" s="97" t="str">
        <f>INDEX('State '!$A$1:$C$62,MATCH($J119,'State '!$B:$B,0),3)</f>
        <v>Northeast</v>
      </c>
      <c r="N119" s="97"/>
      <c r="O119" s="144">
        <v>33</v>
      </c>
      <c r="P119" s="156">
        <v>9</v>
      </c>
      <c r="Q119" s="145"/>
      <c r="R119" s="98"/>
      <c r="S119" s="97" t="s">
        <v>138</v>
      </c>
      <c r="T119" s="97"/>
      <c r="U119" s="97"/>
      <c r="V119" s="97" t="s">
        <v>2174</v>
      </c>
      <c r="W119" s="79" t="s">
        <v>3697</v>
      </c>
      <c r="X119" s="79"/>
      <c r="Y119" s="136" t="s">
        <v>3698</v>
      </c>
    </row>
    <row r="120" spans="1:26" ht="140.25" x14ac:dyDescent="0.2">
      <c r="A120" s="96">
        <v>45861</v>
      </c>
      <c r="B120" s="79" t="s">
        <v>3721</v>
      </c>
      <c r="C120" s="79" t="s">
        <v>3729</v>
      </c>
      <c r="D120" s="79" t="s">
        <v>140</v>
      </c>
      <c r="E120" s="79" t="s">
        <v>3637</v>
      </c>
      <c r="F120" s="60"/>
      <c r="G120" s="98">
        <v>2027</v>
      </c>
      <c r="H120" s="97" t="s">
        <v>21</v>
      </c>
      <c r="I120" s="97" t="str">
        <f t="shared" si="11"/>
        <v>UT</v>
      </c>
      <c r="J120" s="97" t="str">
        <f t="shared" si="12"/>
        <v>UT</v>
      </c>
      <c r="K120" s="104" t="str">
        <f t="shared" si="13"/>
        <v>Mountain</v>
      </c>
      <c r="L120" s="97" t="str">
        <f>INDEX('State '!$A$1:$C$62,MATCH($I120,'State '!$B:$B,0),3)</f>
        <v>Mountain</v>
      </c>
      <c r="M120" s="97" t="str">
        <f>INDEX('State '!$A$1:$C$62,MATCH($J120,'State '!$B:$B,0),3)</f>
        <v>Mountain</v>
      </c>
      <c r="N120" s="97"/>
      <c r="O120" s="144"/>
      <c r="P120" s="156"/>
      <c r="Q120" s="145">
        <v>82.954999999999998</v>
      </c>
      <c r="R120" s="98"/>
      <c r="S120" s="97" t="s">
        <v>138</v>
      </c>
      <c r="T120" s="97" t="s">
        <v>381</v>
      </c>
      <c r="U120" s="97" t="s">
        <v>3720</v>
      </c>
      <c r="V120" s="97" t="s">
        <v>2174</v>
      </c>
      <c r="W120" s="79" t="s">
        <v>3766</v>
      </c>
      <c r="X120" s="79"/>
      <c r="Y120" s="136" t="s">
        <v>3730</v>
      </c>
    </row>
    <row r="121" spans="1:26" ht="63.75" x14ac:dyDescent="0.2">
      <c r="A121" s="96">
        <v>45397</v>
      </c>
      <c r="B121" s="79" t="s">
        <v>3238</v>
      </c>
      <c r="C121" s="79" t="s">
        <v>3424</v>
      </c>
      <c r="D121" s="79" t="s">
        <v>142</v>
      </c>
      <c r="E121" s="79" t="s">
        <v>419</v>
      </c>
      <c r="F121" s="60"/>
      <c r="G121" s="98">
        <v>2025</v>
      </c>
      <c r="H121" s="97" t="s">
        <v>34</v>
      </c>
      <c r="I121" s="97" t="str">
        <f t="shared" si="11"/>
        <v>WI</v>
      </c>
      <c r="J121" s="97" t="str">
        <f t="shared" si="12"/>
        <v>WI</v>
      </c>
      <c r="K121" s="104" t="str">
        <f t="shared" si="13"/>
        <v>Midwest</v>
      </c>
      <c r="L121" s="97" t="str">
        <f>INDEX('State '!$A$1:$C$62,MATCH($I121,'State '!$B:$B,0),3)</f>
        <v>Midwest</v>
      </c>
      <c r="M121" s="97" t="str">
        <f>INDEX('State '!$A$1:$C$62,MATCH($J121,'State '!$B:$B,0),3)</f>
        <v>Midwest</v>
      </c>
      <c r="N121" s="97"/>
      <c r="O121" s="144"/>
      <c r="P121" s="156">
        <v>51</v>
      </c>
      <c r="Q121" s="145">
        <v>144</v>
      </c>
      <c r="R121" s="98" t="s">
        <v>535</v>
      </c>
      <c r="S121" s="97" t="s">
        <v>135</v>
      </c>
      <c r="T121" s="97" t="s">
        <v>381</v>
      </c>
      <c r="U121" s="97" t="s">
        <v>3450</v>
      </c>
      <c r="V121" s="97" t="s">
        <v>2174</v>
      </c>
      <c r="W121" s="79" t="s">
        <v>3451</v>
      </c>
      <c r="X121" s="79" t="s">
        <v>2820</v>
      </c>
      <c r="Y121" s="136" t="s">
        <v>3452</v>
      </c>
    </row>
    <row r="122" spans="1:26" x14ac:dyDescent="0.2">
      <c r="Z122" s="17"/>
    </row>
  </sheetData>
  <autoFilter ref="A2:Y121" xr:uid="{00000000-0001-0000-0100-000000000000}"/>
  <sortState xmlns:xlrd2="http://schemas.microsoft.com/office/spreadsheetml/2017/richdata2" ref="A3:Z121">
    <sortCondition ref="B3:B121"/>
  </sortState>
  <hyperlinks>
    <hyperlink ref="Y60" r:id="rId1" xr:uid="{00000000-0004-0000-0100-000001000000}"/>
    <hyperlink ref="Y92" r:id="rId2" xr:uid="{00000000-0004-0000-0100-000005000000}"/>
    <hyperlink ref="Y32" r:id="rId3" xr:uid="{00000000-0004-0000-0100-000006000000}"/>
    <hyperlink ref="Y99" r:id="rId4" xr:uid="{00000000-0004-0000-0100-000008000000}"/>
    <hyperlink ref="Y25" r:id="rId5" xr:uid="{00000000-0004-0000-0100-00000C000000}"/>
    <hyperlink ref="Y46" r:id="rId6" xr:uid="{00000000-0004-0000-0100-00000E000000}"/>
    <hyperlink ref="Y80" r:id="rId7" xr:uid="{00000000-0004-0000-0100-000013000000}"/>
    <hyperlink ref="Y35" r:id="rId8" display="Final Environmental Impact Statement" xr:uid="{9D9A1346-4F58-46F6-BE39-4B14C0A8A7AE}"/>
    <hyperlink ref="Y38" r:id="rId9" display="Driftwood Pipeline Field Inspection Report, Jan 2023" xr:uid="{345A6FB5-E8DC-436E-985F-5E002955BB01}"/>
    <hyperlink ref="Y3" r:id="rId10" xr:uid="{2F977E78-C734-430B-8B24-C36FBFF1F2BD}"/>
    <hyperlink ref="Y55" r:id="rId11" location=":~:text=The%20ExC%20Project%20filed,by%20November%201%2C%202025." xr:uid="{279490AC-CBD1-4739-898A-61627DA7A586}"/>
    <hyperlink ref="Y117" r:id="rId12" display="https://elibrary.ferc.gov/eLibrary/filelist?accession_number=20231116-3071&amp;optimized=false" xr:uid="{40B7DD7C-4685-43E5-91B6-55E08AD268CD}"/>
    <hyperlink ref="Y76" r:id="rId13" xr:uid="{CEAFB45F-9E7E-4764-BD0F-7B0F32AEAEF8}"/>
    <hyperlink ref="Y121" r:id="rId14" xr:uid="{C54A8DDF-302C-4E1E-88C1-6128DD29428B}"/>
    <hyperlink ref="Y42" r:id="rId15" location=":~:text=The%20first%20phase,Plaquemines%20LNG%20facility." display="Kinder Morgan notice of in-service" xr:uid="{BB451A60-3E90-4FB0-B487-564D23972925}"/>
    <hyperlink ref="Y12" r:id="rId16" xr:uid="{DB97A4A2-612F-4F93-A645-CF28E6C4A944}"/>
    <hyperlink ref="Y14" r:id="rId17" location=":~:text=Gas%20Transmission%3A%20Announced,and%20other%20approvals." display="Enbridge FID Announcement" xr:uid="{E0C987F8-5C4C-4E08-9B14-87DF0423A446}"/>
    <hyperlink ref="Y18" r:id="rId18" xr:uid="{96C52C1C-C044-4D3D-858B-22931DDD73EB}"/>
    <hyperlink ref="Y27" r:id="rId19" display="Stay order" xr:uid="{8E42F821-CBC6-4209-8F87-F1E2EF22A443}"/>
    <hyperlink ref="Y28" r:id="rId20" display="Announcement" xr:uid="{B47A7EA8-3344-4AB4-8A2A-E1A2F5133FF3}"/>
    <hyperlink ref="Y44" r:id="rId21" xr:uid="{F43CB50B-A612-41FD-9747-42CE56B5BCFB}"/>
    <hyperlink ref="Y52" r:id="rId22" display="FERC approval" xr:uid="{72323E76-FE85-483D-939B-5E3FCEEBD837}"/>
    <hyperlink ref="Y61" r:id="rId23" xr:uid="{14ED8427-2C29-4AC6-9EBD-D1BE23C18D53}"/>
    <hyperlink ref="Y70" r:id="rId24" display="Update letter to FERC" xr:uid="{832EC175-48F5-4662-8044-5B876993FB7C}"/>
    <hyperlink ref="Y98" r:id="rId25" xr:uid="{30F5BFAE-A23D-47EF-A623-F25CB957458B}"/>
    <hyperlink ref="Y101" r:id="rId26" location=":~:text=Construction%20activities%20are,to%20key%20markets." display="KM 3Q24 results" xr:uid="{F0474764-6686-4D15-9ADB-BB677FABE913}"/>
    <hyperlink ref="Y111" r:id="rId27" xr:uid="{0AA48A94-E75D-4D6C-95FA-E5004579655B}"/>
    <hyperlink ref="Y20" r:id="rId28" xr:uid="{2AEFB762-15FC-407D-ABF9-332BEA12A7E9}"/>
    <hyperlink ref="Y62" r:id="rId29" xr:uid="{83CF39E8-9E47-45D9-8B7C-571323E6947A}"/>
    <hyperlink ref="Y65" r:id="rId30" display="Company earnings presentation, Nov 2024" xr:uid="{B217FE37-18DC-43CE-BA18-B6C6F62B8824}"/>
    <hyperlink ref="Y64" r:id="rId31" xr:uid="{F36B0AC8-7DD5-40A2-9B8B-BE6C767A9F45}"/>
    <hyperlink ref="Y69" r:id="rId32" display="Company presentation, Nov 2024" xr:uid="{69F34385-C8D4-475D-9FA8-790524C8C24C}"/>
    <hyperlink ref="Y107" r:id="rId33" xr:uid="{3F96EBEB-BFF8-4CB3-B106-C79B9BB2DE4E}"/>
    <hyperlink ref="Y81" r:id="rId34" xr:uid="{6C2ABC66-6EF7-46F2-93C2-81D65816CCC3}"/>
    <hyperlink ref="Y86" r:id="rId35" display="Company quaterly earnings investor day release, Nov 2024" xr:uid="{2E38232C-8D99-49BD-9C00-BE3FE4E2E24C}"/>
    <hyperlink ref="Y91" r:id="rId36" display="FERC application" xr:uid="{AD0D8BA9-F6D7-467B-ADFB-ED46E7C593E3}"/>
    <hyperlink ref="Y96" r:id="rId37" xr:uid="{EB75B7A1-E1D0-41F4-962C-4A16C9AF9D27}"/>
    <hyperlink ref="Y100" r:id="rId38" display="Pre-filing update" xr:uid="{22A7C8A5-0791-4631-914F-BAB790665BF7}"/>
    <hyperlink ref="Y105" r:id="rId39" xr:uid="{CF489BE5-6F48-44B3-88B6-E827A9881480}"/>
    <hyperlink ref="Y110" r:id="rId40" display="FERC approval" xr:uid="{D163B64D-540D-4C27-A145-19AA66F5EEA0}"/>
    <hyperlink ref="Y104" r:id="rId41" display="FERC application" xr:uid="{039D87E2-0C4A-4B24-942E-9D8A66D16111}"/>
    <hyperlink ref="Y114" r:id="rId42" location=":~:text=KMI%20is%20proceeding,quarter%20of%202027." xr:uid="{B0D95DB3-2D77-42D8-B4BF-FA73CC68A156}"/>
    <hyperlink ref="Y67" r:id="rId43" location=":~:text=On%20December%2019,in%20November%202028." display="KM Press Release" xr:uid="{E6F821CB-1A4C-451D-9565-8F398C0EB64F}"/>
    <hyperlink ref="Y48" r:id="rId44" location=":~:text=Preliminary%20construction%20activities,in%20mid%2D2026." display="KM Press Release" xr:uid="{FBEEF87C-AB80-4549-84D8-57B806C943F9}"/>
    <hyperlink ref="Y43" r:id="rId45" location=":~:text=Construction%20continues%20on,Plaquemines%20LNG%20facility." display="KM Press Release" xr:uid="{25B24A84-B3F7-4FAE-8FFE-30A61A78340B}"/>
    <hyperlink ref="Y77" r:id="rId46" display="In-service notice for OH and WV facilities" xr:uid="{66863383-0F3E-46C4-8080-EE2533FF56E6}"/>
    <hyperlink ref="Y103" r:id="rId47" xr:uid="{B54C4A83-824A-41BE-9BB5-0B6C9ED42E74}"/>
    <hyperlink ref="Y109" r:id="rId48" xr:uid="{EA6AE48F-8696-4645-A969-6756F7EAEDF4}"/>
    <hyperlink ref="Y17" r:id="rId49" xr:uid="{B53DC2B0-3402-4418-A044-19B14FC95A1E}"/>
    <hyperlink ref="Y113" r:id="rId50" xr:uid="{877A690E-793A-484B-A651-0588656BE988}"/>
    <hyperlink ref="Y88" r:id="rId51" display="FERC approval" xr:uid="{34567ABC-6BE5-4C17-949F-EDEB96D641B6}"/>
    <hyperlink ref="Y39" r:id="rId52" display="FERC approval to place into service" xr:uid="{19F42937-5BD6-4B01-A7A3-96A6E84301F6}"/>
    <hyperlink ref="Y5" r:id="rId53" display="http://agdc.us/" xr:uid="{1C019DC6-1353-407C-8D1B-D8C1474782B4}"/>
    <hyperlink ref="Y4" r:id="rId54" xr:uid="{99141432-55B3-4548-953A-8C3BFE2F08CB}"/>
    <hyperlink ref="Y23" r:id="rId55" display="https://investors.ventureglobal.com/news/news-details/2025/Venture-Global-Reports-First-Quarter-2025-Results/" xr:uid="{104B4DB4-8E6E-4ED6-B772-87DAAFB0E03D}"/>
    <hyperlink ref="Y24" r:id="rId56" display="https://investors.ventureglobal.com/news/news-details/2025/Venture-Global-Reports-First-Quarter-2025-Results/" xr:uid="{BE70AC4D-676F-4F2D-942D-41E5162B27BB}"/>
    <hyperlink ref="Y30" r:id="rId57" xr:uid="{F6C29B10-7ED8-4F2E-BF36-6499903882B7}"/>
    <hyperlink ref="Y34" r:id="rId58" display="https://dog.dnr.alaska.gov/Services/Pipeline/Donlin Pipeline" xr:uid="{1F47209D-BE01-4259-92A8-4CCBFFF48E63}"/>
    <hyperlink ref="Y36" r:id="rId59" xr:uid="{94F84A10-5240-40CA-8438-68F873442997}"/>
    <hyperlink ref="Y37" r:id="rId60" xr:uid="{36C06596-6ABE-4AC9-A2D9-C126A2B4F74F}"/>
    <hyperlink ref="Y45" r:id="rId61" xr:uid="{23F8F2DA-5A2D-4E10-A399-174B4B0928A5}"/>
    <hyperlink ref="Y50" r:id="rId62" xr:uid="{5CA99B0D-8DED-43BA-AE17-58AC119483B6}"/>
    <hyperlink ref="Y51" r:id="rId63" xr:uid="{D87A3ED8-87C3-4C73-966D-8CA6AE4FF616}"/>
    <hyperlink ref="Y58" r:id="rId64" display="https://magnolialng.com" xr:uid="{BF729BD3-3148-40AD-9561-BFF3316F7216}"/>
    <hyperlink ref="Y73" r:id="rId65" xr:uid="{D1117BFF-BE9E-4A4D-8479-9FDCB2CFBFD5}"/>
    <hyperlink ref="Y75" r:id="rId66" display="https://www.northernnaturalgas.com/Document%20Postings/2025_04_13_NL25_bwkly_rpt_4.pdf" xr:uid="{CF2B624F-B7B6-40BF-B99A-28550AA662B5}"/>
    <hyperlink ref="Y106" r:id="rId67" display="https://www.enbridge.com/projects-and-infrastructure/public-awareness/east-tennessee-natural-gas-system-alignment-program" xr:uid="{9E4976D5-E90E-43FF-9693-BD9746D06C94}"/>
    <hyperlink ref="Y108" r:id="rId68" xr:uid="{30008365-5069-4068-B24A-613765CA475C}"/>
    <hyperlink ref="Y118" r:id="rId69" xr:uid="{D18D090D-46F4-4102-9619-CAA696C06E92}"/>
    <hyperlink ref="Y72" r:id="rId70" xr:uid="{C015577E-84F0-4006-BE10-666E623216A7}"/>
    <hyperlink ref="Y40" r:id="rId71" xr:uid="{4B06DEE7-CD20-45E4-8EFE-8F3FA11324F4}"/>
    <hyperlink ref="Y120" r:id="rId72" xr:uid="{34F48305-D55E-4448-B246-FB88D49FEF06}"/>
    <hyperlink ref="Y83" r:id="rId73" display="https://www.energy.gov/sites/default/files/2025-05/20250401_LCE_LCLNG-EXPORT-DOE_FE-Orders_3324_3324-A_S.A.Rpt_.pd_x000a_fhttps://www.federalregister.gov/documents/2025/04/25/2025-07150/notice-of-request-for-extension-of-time-trunkline-gas-company-llc-lake-charles-lng-company-llc-lake" xr:uid="{6F56BA1D-DB56-4B42-BCA3-2F3D4C6B74F4}"/>
    <hyperlink ref="Y116" r:id="rId74" display="https://elibrary.ferc.gov/eLibrary/docfamily?accessionnumber=20250721-5045" xr:uid="{EB3932F7-CCBB-4D06-9C98-2B689F42938C}"/>
    <hyperlink ref="Y84" r:id="rId75" xr:uid="{FBDDB02C-3B1C-44D0-A354-81B13A20CE13}"/>
    <hyperlink ref="Y8" r:id="rId76" xr:uid="{389633C8-1468-4BAD-8DF4-44DE57FE21F8}"/>
    <hyperlink ref="Y53" r:id="rId77" xr:uid="{00FBE1F9-96A0-4629-B0AE-34EB79663937}"/>
    <hyperlink ref="Y9" r:id="rId78" xr:uid="{05581A1D-33CE-40C5-8C49-C21F0655E9A0}"/>
    <hyperlink ref="Y10" r:id="rId79" location=":~:text=Aspire%20Energy%20Express2025%2D07,Learn%20More%20About%20Our%20Company%20%C2%BB" xr:uid="{434EAD36-095F-4961-A1ED-FF2E319946F1}"/>
  </hyperlinks>
  <pageMargins left="0.7" right="0.7" top="0.25" bottom="0.25" header="0" footer="0"/>
  <pageSetup paperSize="5" scale="10" orientation="landscape" r:id="rId8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JB1172"/>
  <sheetViews>
    <sheetView showGridLines="0" zoomScaleNormal="100" workbookViewId="0">
      <pane ySplit="2" topLeftCell="A37" activePane="bottomLeft" state="frozen"/>
      <selection pane="bottomLeft" activeCell="C1" sqref="C1"/>
    </sheetView>
  </sheetViews>
  <sheetFormatPr defaultColWidth="21.5703125" defaultRowHeight="12.75" x14ac:dyDescent="0.2"/>
  <cols>
    <col min="1" max="1" width="16.28515625" style="111" customWidth="1"/>
    <col min="2" max="2" width="43.42578125" style="2" customWidth="1"/>
    <col min="3" max="3" width="40" style="2" customWidth="1"/>
    <col min="4" max="4" width="14.7109375" style="2" customWidth="1"/>
    <col min="5" max="5" width="15.85546875" style="3" customWidth="1"/>
    <col min="6" max="6" width="14.5703125" style="112" customWidth="1"/>
    <col min="7" max="7" width="15.42578125" style="113" customWidth="1"/>
    <col min="8" max="8" width="25.5703125" style="111" customWidth="1"/>
    <col min="9" max="10" width="20.7109375" style="111" customWidth="1"/>
    <col min="11" max="11" width="27" style="111" customWidth="1"/>
    <col min="12" max="14" width="19" style="111" customWidth="1"/>
    <col min="15" max="15" width="19" style="114" bestFit="1" customWidth="1"/>
    <col min="16" max="16" width="11.140625" style="114" customWidth="1"/>
    <col min="17" max="17" width="21.5703125" style="114" customWidth="1"/>
    <col min="18" max="18" width="17.140625" style="115" customWidth="1"/>
    <col min="19" max="19" width="10.7109375" style="116" customWidth="1"/>
    <col min="20" max="20" width="15.42578125" style="17" customWidth="1"/>
    <col min="21" max="21" width="19.42578125" style="117" customWidth="1"/>
    <col min="22" max="22" width="17.42578125" style="17" customWidth="1"/>
    <col min="23" max="23" width="56" customWidth="1"/>
    <col min="25" max="25" width="72.140625" style="3" customWidth="1"/>
    <col min="29" max="16384" width="21.5703125" style="17"/>
  </cols>
  <sheetData>
    <row r="1" spans="1:262" ht="15.75" x14ac:dyDescent="0.25">
      <c r="A1" s="81" t="s">
        <v>1798</v>
      </c>
      <c r="B1" s="82"/>
      <c r="C1" s="82"/>
      <c r="D1" s="82"/>
      <c r="E1" s="82"/>
      <c r="F1" s="83"/>
      <c r="G1" s="84"/>
      <c r="H1" s="81"/>
      <c r="I1" s="81"/>
      <c r="J1" s="81"/>
      <c r="K1" s="81"/>
      <c r="L1" s="81"/>
      <c r="M1" s="81"/>
      <c r="N1" s="81"/>
      <c r="O1" s="85"/>
      <c r="P1" s="85"/>
      <c r="Q1" s="85"/>
      <c r="R1" s="85"/>
      <c r="S1" s="81"/>
      <c r="T1" s="81"/>
      <c r="U1" s="86"/>
      <c r="V1" s="87"/>
      <c r="W1" s="87"/>
      <c r="X1" s="87"/>
      <c r="Y1" s="14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c r="JB1" s="87"/>
    </row>
    <row r="2" spans="1:262" s="95" customFormat="1" ht="26.25" thickBot="1" x14ac:dyDescent="0.25">
      <c r="A2" s="88" t="s">
        <v>121</v>
      </c>
      <c r="B2" s="89" t="s">
        <v>122</v>
      </c>
      <c r="C2" s="89" t="s">
        <v>123</v>
      </c>
      <c r="D2" s="89" t="s">
        <v>124</v>
      </c>
      <c r="E2" s="89" t="s">
        <v>127</v>
      </c>
      <c r="F2" s="90" t="s">
        <v>128</v>
      </c>
      <c r="G2" s="91" t="s">
        <v>129</v>
      </c>
      <c r="H2" s="92" t="s">
        <v>194</v>
      </c>
      <c r="I2" s="92" t="s">
        <v>2252</v>
      </c>
      <c r="J2" s="92" t="s">
        <v>2253</v>
      </c>
      <c r="K2" s="92" t="s">
        <v>195</v>
      </c>
      <c r="L2" s="92" t="s">
        <v>2255</v>
      </c>
      <c r="M2" s="92" t="s">
        <v>2254</v>
      </c>
      <c r="N2" s="92" t="s">
        <v>2462</v>
      </c>
      <c r="O2" s="93" t="s">
        <v>130</v>
      </c>
      <c r="P2" s="93" t="s">
        <v>131</v>
      </c>
      <c r="Q2" s="92" t="s">
        <v>132</v>
      </c>
      <c r="R2" s="92" t="s">
        <v>185</v>
      </c>
      <c r="S2" s="94" t="s">
        <v>125</v>
      </c>
      <c r="T2" s="92" t="s">
        <v>192</v>
      </c>
      <c r="U2" s="92" t="s">
        <v>193</v>
      </c>
      <c r="V2" s="92" t="s">
        <v>2173</v>
      </c>
      <c r="W2" s="89" t="s">
        <v>2179</v>
      </c>
      <c r="X2" s="89" t="s">
        <v>2839</v>
      </c>
      <c r="Y2" s="89" t="s">
        <v>2430</v>
      </c>
    </row>
    <row r="3" spans="1:262" x14ac:dyDescent="0.2">
      <c r="A3" s="171">
        <v>39990</v>
      </c>
      <c r="B3" s="162" t="s">
        <v>1769</v>
      </c>
      <c r="C3" s="162" t="s">
        <v>1770</v>
      </c>
      <c r="D3" s="162" t="s">
        <v>140</v>
      </c>
      <c r="E3" s="162" t="s">
        <v>143</v>
      </c>
      <c r="F3" s="163">
        <v>35217</v>
      </c>
      <c r="G3" s="155">
        <v>1996</v>
      </c>
      <c r="H3" s="149" t="s">
        <v>1095</v>
      </c>
      <c r="I3" s="149" t="str">
        <f t="shared" ref="I3:I66" si="0">LEFT($H3,2)</f>
        <v>GM</v>
      </c>
      <c r="J3" s="149" t="str">
        <f t="shared" ref="J3:J66" si="1">RIGHT($H3,2)</f>
        <v>LA</v>
      </c>
      <c r="K3" s="149" t="str">
        <f t="shared" ref="K3:K66" si="2">IF($L3=$M3,L3,CONCATENATE($L3,", ",IF(ISBLANK(N3),"",CONCATENATE(N3,", ")),$M3))</f>
        <v>Gulf of Mexico, South Central</v>
      </c>
      <c r="L3" s="149" t="str">
        <f>INDEX('State '!$A$1:$C$62,MATCH($I3,'State '!$B:$B,0),3)</f>
        <v>Gulf of Mexico</v>
      </c>
      <c r="M3" s="149" t="str">
        <f>INDEX('State '!$A$1:$C$62,MATCH($J3,'State '!$B:$B,0),3)</f>
        <v>South Central</v>
      </c>
      <c r="N3" s="149"/>
      <c r="O3" s="156">
        <v>8.9</v>
      </c>
      <c r="P3" s="156">
        <v>15.49</v>
      </c>
      <c r="Q3" s="156">
        <v>75</v>
      </c>
      <c r="R3" s="155">
        <v>20</v>
      </c>
      <c r="S3" s="149" t="s">
        <v>135</v>
      </c>
      <c r="T3" s="149" t="s">
        <v>381</v>
      </c>
      <c r="U3" s="149" t="s">
        <v>1771</v>
      </c>
      <c r="V3" s="149"/>
      <c r="W3" s="166"/>
      <c r="X3" s="154"/>
      <c r="Y3" s="150"/>
      <c r="AA3" s="17"/>
      <c r="AB3" s="17"/>
    </row>
    <row r="4" spans="1:262" x14ac:dyDescent="0.2">
      <c r="A4" s="171">
        <v>39990</v>
      </c>
      <c r="B4" s="162" t="s">
        <v>2073</v>
      </c>
      <c r="C4" s="162" t="s">
        <v>1758</v>
      </c>
      <c r="D4" s="162" t="s">
        <v>136</v>
      </c>
      <c r="E4" s="162" t="s">
        <v>143</v>
      </c>
      <c r="F4" s="163">
        <v>35278</v>
      </c>
      <c r="G4" s="155">
        <v>1996</v>
      </c>
      <c r="H4" s="149" t="s">
        <v>1095</v>
      </c>
      <c r="I4" s="149" t="str">
        <f t="shared" si="0"/>
        <v>GM</v>
      </c>
      <c r="J4" s="149" t="str">
        <f t="shared" si="1"/>
        <v>LA</v>
      </c>
      <c r="K4" s="149" t="str">
        <f t="shared" si="2"/>
        <v>Gulf of Mexico, South Central</v>
      </c>
      <c r="L4" s="149" t="str">
        <f>INDEX('State '!$A$1:$C$62,MATCH($I4,'State '!$B:$B,0),3)</f>
        <v>Gulf of Mexico</v>
      </c>
      <c r="M4" s="149" t="str">
        <f>INDEX('State '!$A$1:$C$62,MATCH($J4,'State '!$B:$B,0),3)</f>
        <v>South Central</v>
      </c>
      <c r="N4" s="149"/>
      <c r="O4" s="156">
        <v>75</v>
      </c>
      <c r="P4" s="156">
        <v>45</v>
      </c>
      <c r="Q4" s="156">
        <v>800</v>
      </c>
      <c r="R4" s="155">
        <v>30</v>
      </c>
      <c r="S4" s="149" t="s">
        <v>135</v>
      </c>
      <c r="T4" s="149" t="s">
        <v>381</v>
      </c>
      <c r="U4" s="149" t="s">
        <v>1759</v>
      </c>
      <c r="V4" s="149"/>
      <c r="W4" s="166"/>
      <c r="X4" s="154"/>
      <c r="Y4" s="216"/>
      <c r="Z4" s="17"/>
      <c r="AA4" s="17"/>
      <c r="AB4" s="17"/>
    </row>
    <row r="5" spans="1:262" x14ac:dyDescent="0.2">
      <c r="A5" s="171">
        <v>39990</v>
      </c>
      <c r="B5" s="162" t="s">
        <v>1764</v>
      </c>
      <c r="C5" s="162" t="s">
        <v>228</v>
      </c>
      <c r="D5" s="162" t="s">
        <v>140</v>
      </c>
      <c r="E5" s="162" t="s">
        <v>143</v>
      </c>
      <c r="F5" s="163">
        <v>35321</v>
      </c>
      <c r="G5" s="155">
        <v>1996</v>
      </c>
      <c r="H5" s="149" t="s">
        <v>31</v>
      </c>
      <c r="I5" s="149" t="str">
        <f t="shared" si="0"/>
        <v>NV</v>
      </c>
      <c r="J5" s="149" t="str">
        <f t="shared" si="1"/>
        <v>NV</v>
      </c>
      <c r="K5" s="149" t="str">
        <f t="shared" si="2"/>
        <v>Mountain</v>
      </c>
      <c r="L5" s="149" t="str">
        <f>INDEX('State '!$A$1:$C$62,MATCH($I5,'State '!$B:$B,0),3)</f>
        <v>Mountain</v>
      </c>
      <c r="M5" s="149" t="str">
        <f>INDEX('State '!$A$1:$C$62,MATCH($J5,'State '!$B:$B,0),3)</f>
        <v>Mountain</v>
      </c>
      <c r="N5" s="149"/>
      <c r="O5" s="156"/>
      <c r="P5" s="156"/>
      <c r="Q5" s="156">
        <v>1.49</v>
      </c>
      <c r="R5" s="155"/>
      <c r="S5" s="149" t="s">
        <v>135</v>
      </c>
      <c r="T5" s="149" t="s">
        <v>381</v>
      </c>
      <c r="U5" s="149" t="s">
        <v>1765</v>
      </c>
      <c r="V5" s="149"/>
      <c r="W5" s="166"/>
      <c r="X5" s="154"/>
      <c r="Y5" s="151"/>
      <c r="Z5" s="17"/>
      <c r="AA5" s="17"/>
      <c r="AB5" s="17"/>
    </row>
    <row r="6" spans="1:262" x14ac:dyDescent="0.2">
      <c r="A6" s="171">
        <v>39990</v>
      </c>
      <c r="B6" s="162" t="s">
        <v>1739</v>
      </c>
      <c r="C6" s="162" t="s">
        <v>258</v>
      </c>
      <c r="D6" s="162" t="s">
        <v>140</v>
      </c>
      <c r="E6" s="162" t="s">
        <v>143</v>
      </c>
      <c r="F6" s="163">
        <v>35338</v>
      </c>
      <c r="G6" s="164">
        <v>1996</v>
      </c>
      <c r="H6" s="149" t="s">
        <v>25</v>
      </c>
      <c r="I6" s="149" t="str">
        <f t="shared" si="0"/>
        <v>CO</v>
      </c>
      <c r="J6" s="149" t="str">
        <f t="shared" si="1"/>
        <v>CO</v>
      </c>
      <c r="K6" s="149" t="str">
        <f t="shared" si="2"/>
        <v>Mountain</v>
      </c>
      <c r="L6" s="149" t="str">
        <f>INDEX('State '!$A$1:$C$62,MATCH($I6,'State '!$B:$B,0),3)</f>
        <v>Mountain</v>
      </c>
      <c r="M6" s="149" t="str">
        <f>INDEX('State '!$A$1:$C$62,MATCH($J6,'State '!$B:$B,0),3)</f>
        <v>Mountain</v>
      </c>
      <c r="N6" s="149"/>
      <c r="O6" s="156">
        <v>9.3000000000000007</v>
      </c>
      <c r="P6" s="156">
        <v>37</v>
      </c>
      <c r="Q6" s="156">
        <v>37</v>
      </c>
      <c r="R6" s="155"/>
      <c r="S6" s="149" t="s">
        <v>135</v>
      </c>
      <c r="T6" s="149" t="s">
        <v>381</v>
      </c>
      <c r="U6" s="149" t="s">
        <v>1740</v>
      </c>
      <c r="V6" s="149"/>
      <c r="W6" s="166"/>
      <c r="X6" s="154"/>
      <c r="Y6" s="150"/>
      <c r="AA6" s="17"/>
      <c r="AB6" s="17"/>
    </row>
    <row r="7" spans="1:262" x14ac:dyDescent="0.2">
      <c r="A7" s="171">
        <v>39990</v>
      </c>
      <c r="B7" s="162" t="s">
        <v>1741</v>
      </c>
      <c r="C7" s="162" t="s">
        <v>258</v>
      </c>
      <c r="D7" s="162" t="s">
        <v>134</v>
      </c>
      <c r="E7" s="162" t="s">
        <v>143</v>
      </c>
      <c r="F7" s="163">
        <v>35338</v>
      </c>
      <c r="G7" s="164">
        <v>1996</v>
      </c>
      <c r="H7" s="149" t="s">
        <v>6</v>
      </c>
      <c r="I7" s="149" t="str">
        <f t="shared" si="0"/>
        <v>TX</v>
      </c>
      <c r="J7" s="149" t="str">
        <f t="shared" si="1"/>
        <v>TX</v>
      </c>
      <c r="K7" s="149" t="str">
        <f t="shared" si="2"/>
        <v>South Central</v>
      </c>
      <c r="L7" s="149" t="str">
        <f>INDEX('State '!$A$1:$C$62,MATCH($I7,'State '!$B:$B,0),3)</f>
        <v>South Central</v>
      </c>
      <c r="M7" s="149" t="str">
        <f>INDEX('State '!$A$1:$C$62,MATCH($J7,'State '!$B:$B,0),3)</f>
        <v>South Central</v>
      </c>
      <c r="N7" s="149"/>
      <c r="O7" s="156"/>
      <c r="P7" s="156"/>
      <c r="Q7" s="156">
        <v>100</v>
      </c>
      <c r="R7" s="155"/>
      <c r="S7" s="149" t="s">
        <v>138</v>
      </c>
      <c r="T7" s="149" t="s">
        <v>187</v>
      </c>
      <c r="U7" s="149" t="s">
        <v>382</v>
      </c>
      <c r="V7" s="149"/>
      <c r="W7" s="166"/>
      <c r="X7" s="154"/>
      <c r="Y7" s="151"/>
      <c r="AA7" s="17"/>
      <c r="AB7" s="17"/>
    </row>
    <row r="8" spans="1:262" x14ac:dyDescent="0.2">
      <c r="A8" s="171">
        <v>39990</v>
      </c>
      <c r="B8" s="162" t="s">
        <v>1733</v>
      </c>
      <c r="C8" s="162" t="s">
        <v>1734</v>
      </c>
      <c r="D8" s="162" t="s">
        <v>136</v>
      </c>
      <c r="E8" s="162" t="s">
        <v>143</v>
      </c>
      <c r="F8" s="163">
        <v>35339</v>
      </c>
      <c r="G8" s="164">
        <v>1996</v>
      </c>
      <c r="H8" s="149" t="s">
        <v>6</v>
      </c>
      <c r="I8" s="149" t="str">
        <f t="shared" si="0"/>
        <v>TX</v>
      </c>
      <c r="J8" s="149" t="str">
        <f t="shared" si="1"/>
        <v>TX</v>
      </c>
      <c r="K8" s="149" t="str">
        <f t="shared" si="2"/>
        <v>South Central</v>
      </c>
      <c r="L8" s="149" t="str">
        <f>INDEX('State '!$A$1:$C$62,MATCH($I8,'State '!$B:$B,0),3)</f>
        <v>South Central</v>
      </c>
      <c r="M8" s="149" t="str">
        <f>INDEX('State '!$A$1:$C$62,MATCH($J8,'State '!$B:$B,0),3)</f>
        <v>South Central</v>
      </c>
      <c r="N8" s="149"/>
      <c r="O8" s="156">
        <v>17</v>
      </c>
      <c r="P8" s="156">
        <v>70</v>
      </c>
      <c r="Q8" s="156">
        <v>274</v>
      </c>
      <c r="R8" s="155">
        <v>24</v>
      </c>
      <c r="S8" s="149" t="s">
        <v>135</v>
      </c>
      <c r="T8" s="149" t="s">
        <v>381</v>
      </c>
      <c r="U8" s="149" t="s">
        <v>1232</v>
      </c>
      <c r="V8" s="149"/>
      <c r="W8" s="148"/>
      <c r="X8" s="148"/>
      <c r="Y8" s="182"/>
      <c r="AA8" s="17"/>
      <c r="AB8" s="17"/>
    </row>
    <row r="9" spans="1:262" x14ac:dyDescent="0.2">
      <c r="A9" s="171">
        <v>39990</v>
      </c>
      <c r="B9" s="162" t="s">
        <v>1735</v>
      </c>
      <c r="C9" s="162" t="s">
        <v>1725</v>
      </c>
      <c r="D9" s="162" t="s">
        <v>136</v>
      </c>
      <c r="E9" s="162" t="s">
        <v>143</v>
      </c>
      <c r="F9" s="163">
        <v>35370</v>
      </c>
      <c r="G9" s="164">
        <v>1996</v>
      </c>
      <c r="H9" s="149" t="s">
        <v>1453</v>
      </c>
      <c r="I9" s="149" t="str">
        <f t="shared" si="0"/>
        <v>MI</v>
      </c>
      <c r="J9" s="149" t="str">
        <f t="shared" si="1"/>
        <v>ON</v>
      </c>
      <c r="K9" s="149" t="str">
        <f t="shared" si="2"/>
        <v>Midwest, Canada</v>
      </c>
      <c r="L9" s="149" t="str">
        <f>INDEX('State '!$A$1:$C$62,MATCH($I9,'State '!$B:$B,0),3)</f>
        <v>Midwest</v>
      </c>
      <c r="M9" s="149" t="str">
        <f>INDEX('State '!$A$1:$C$62,MATCH($J9,'State '!$B:$B,0),3)</f>
        <v>Canada</v>
      </c>
      <c r="N9" s="149"/>
      <c r="O9" s="156">
        <v>15.3</v>
      </c>
      <c r="P9" s="156">
        <v>12</v>
      </c>
      <c r="Q9" s="156">
        <v>150</v>
      </c>
      <c r="R9" s="155">
        <v>24</v>
      </c>
      <c r="S9" s="149" t="s">
        <v>135</v>
      </c>
      <c r="T9" s="149" t="s">
        <v>381</v>
      </c>
      <c r="U9" s="149" t="s">
        <v>1736</v>
      </c>
      <c r="V9" s="149"/>
      <c r="W9" s="148"/>
      <c r="X9" s="148"/>
      <c r="Y9" s="148"/>
      <c r="AA9" s="17"/>
      <c r="AB9" s="17"/>
    </row>
    <row r="10" spans="1:262" ht="82.15" customHeight="1" x14ac:dyDescent="0.2">
      <c r="A10" s="171">
        <v>39990</v>
      </c>
      <c r="B10" s="162" t="s">
        <v>1737</v>
      </c>
      <c r="C10" s="162" t="s">
        <v>1738</v>
      </c>
      <c r="D10" s="162" t="s">
        <v>136</v>
      </c>
      <c r="E10" s="162" t="s">
        <v>143</v>
      </c>
      <c r="F10" s="163">
        <v>35370</v>
      </c>
      <c r="G10" s="164">
        <v>1996</v>
      </c>
      <c r="H10" s="149" t="s">
        <v>1095</v>
      </c>
      <c r="I10" s="149" t="str">
        <f t="shared" si="0"/>
        <v>GM</v>
      </c>
      <c r="J10" s="149" t="str">
        <f t="shared" si="1"/>
        <v>LA</v>
      </c>
      <c r="K10" s="149" t="str">
        <f t="shared" si="2"/>
        <v>Gulf of Mexico, South Central</v>
      </c>
      <c r="L10" s="149" t="str">
        <f>INDEX('State '!$A$1:$C$62,MATCH($I10,'State '!$B:$B,0),3)</f>
        <v>Gulf of Mexico</v>
      </c>
      <c r="M10" s="149" t="str">
        <f>INDEX('State '!$A$1:$C$62,MATCH($J10,'State '!$B:$B,0),3)</f>
        <v>South Central</v>
      </c>
      <c r="N10" s="149"/>
      <c r="O10" s="156">
        <v>60</v>
      </c>
      <c r="P10" s="156">
        <v>81</v>
      </c>
      <c r="Q10" s="156">
        <v>300</v>
      </c>
      <c r="R10" s="155">
        <v>30</v>
      </c>
      <c r="S10" s="149" t="s">
        <v>135</v>
      </c>
      <c r="T10" s="149" t="s">
        <v>381</v>
      </c>
      <c r="U10" s="149" t="s">
        <v>382</v>
      </c>
      <c r="V10" s="149"/>
      <c r="W10" s="148"/>
      <c r="X10" s="148"/>
      <c r="Y10" s="148"/>
      <c r="AA10" s="17"/>
      <c r="AB10" s="17"/>
    </row>
    <row r="11" spans="1:262" x14ac:dyDescent="0.2">
      <c r="A11" s="171">
        <v>39990</v>
      </c>
      <c r="B11" s="162" t="s">
        <v>1743</v>
      </c>
      <c r="C11" s="162" t="s">
        <v>261</v>
      </c>
      <c r="D11" s="162" t="s">
        <v>140</v>
      </c>
      <c r="E11" s="162" t="s">
        <v>143</v>
      </c>
      <c r="F11" s="163">
        <v>35370</v>
      </c>
      <c r="G11" s="164">
        <v>1996</v>
      </c>
      <c r="H11" s="149" t="s">
        <v>33</v>
      </c>
      <c r="I11" s="149" t="str">
        <f t="shared" si="0"/>
        <v>WV</v>
      </c>
      <c r="J11" s="149" t="str">
        <f t="shared" si="1"/>
        <v>WV</v>
      </c>
      <c r="K11" s="149" t="str">
        <f t="shared" si="2"/>
        <v>Northeast</v>
      </c>
      <c r="L11" s="149" t="str">
        <f>INDEX('State '!$A$1:$C$62,MATCH($I11,'State '!$B:$B,0),3)</f>
        <v>Northeast</v>
      </c>
      <c r="M11" s="149" t="str">
        <f>INDEX('State '!$A$1:$C$62,MATCH($J11,'State '!$B:$B,0),3)</f>
        <v>Northeast</v>
      </c>
      <c r="N11" s="149"/>
      <c r="O11" s="156">
        <v>14.86</v>
      </c>
      <c r="P11" s="156">
        <v>17.5</v>
      </c>
      <c r="Q11" s="156">
        <v>28.2</v>
      </c>
      <c r="R11" s="155">
        <v>20</v>
      </c>
      <c r="S11" s="149" t="s">
        <v>135</v>
      </c>
      <c r="T11" s="149" t="s">
        <v>381</v>
      </c>
      <c r="U11" s="149" t="s">
        <v>1744</v>
      </c>
      <c r="V11" s="149"/>
      <c r="W11" s="148"/>
      <c r="X11" s="148"/>
      <c r="Y11" s="148"/>
      <c r="AA11" s="17"/>
      <c r="AB11" s="17"/>
    </row>
    <row r="12" spans="1:262" x14ac:dyDescent="0.2">
      <c r="A12" s="171">
        <v>39990</v>
      </c>
      <c r="B12" s="162" t="s">
        <v>1745</v>
      </c>
      <c r="C12" s="162" t="s">
        <v>231</v>
      </c>
      <c r="D12" s="162" t="s">
        <v>140</v>
      </c>
      <c r="E12" s="162" t="s">
        <v>143</v>
      </c>
      <c r="F12" s="163">
        <v>35370</v>
      </c>
      <c r="G12" s="164">
        <v>1996</v>
      </c>
      <c r="H12" s="149" t="s">
        <v>1746</v>
      </c>
      <c r="I12" s="149" t="str">
        <f t="shared" si="0"/>
        <v>VA</v>
      </c>
      <c r="J12" s="149" t="str">
        <f t="shared" si="1"/>
        <v>TN</v>
      </c>
      <c r="K12" s="149" t="str">
        <f t="shared" si="2"/>
        <v>Northeast, Midwest</v>
      </c>
      <c r="L12" s="149" t="str">
        <f>INDEX('State '!$A$1:$C$62,MATCH($I12,'State '!$B:$B,0),3)</f>
        <v>Northeast</v>
      </c>
      <c r="M12" s="149" t="str">
        <f>INDEX('State '!$A$1:$C$62,MATCH($J12,'State '!$B:$B,0),3)</f>
        <v>Midwest</v>
      </c>
      <c r="N12" s="149"/>
      <c r="O12" s="156">
        <v>3</v>
      </c>
      <c r="P12" s="156">
        <v>6</v>
      </c>
      <c r="Q12" s="156">
        <v>12</v>
      </c>
      <c r="R12" s="155" t="s">
        <v>719</v>
      </c>
      <c r="S12" s="149" t="s">
        <v>135</v>
      </c>
      <c r="T12" s="149" t="s">
        <v>381</v>
      </c>
      <c r="U12" s="149" t="s">
        <v>382</v>
      </c>
      <c r="V12" s="149"/>
      <c r="W12" s="148"/>
      <c r="X12" s="148"/>
      <c r="Y12" s="148"/>
      <c r="AA12" s="17"/>
      <c r="AB12" s="17"/>
    </row>
    <row r="13" spans="1:262" x14ac:dyDescent="0.2">
      <c r="A13" s="171">
        <v>39990</v>
      </c>
      <c r="B13" s="162" t="s">
        <v>1751</v>
      </c>
      <c r="C13" s="162" t="s">
        <v>363</v>
      </c>
      <c r="D13" s="162" t="s">
        <v>140</v>
      </c>
      <c r="E13" s="162" t="s">
        <v>143</v>
      </c>
      <c r="F13" s="163">
        <v>35370</v>
      </c>
      <c r="G13" s="164">
        <v>1996</v>
      </c>
      <c r="H13" s="149" t="s">
        <v>41</v>
      </c>
      <c r="I13" s="149" t="str">
        <f t="shared" si="0"/>
        <v>MI</v>
      </c>
      <c r="J13" s="149" t="str">
        <f t="shared" si="1"/>
        <v>MI</v>
      </c>
      <c r="K13" s="149" t="str">
        <f t="shared" si="2"/>
        <v>Midwest</v>
      </c>
      <c r="L13" s="149" t="str">
        <f>INDEX('State '!$A$1:$C$62,MATCH($I13,'State '!$B:$B,0),3)</f>
        <v>Midwest</v>
      </c>
      <c r="M13" s="149" t="str">
        <f>INDEX('State '!$A$1:$C$62,MATCH($J13,'State '!$B:$B,0),3)</f>
        <v>Midwest</v>
      </c>
      <c r="N13" s="149"/>
      <c r="O13" s="156">
        <v>17.399999999999999</v>
      </c>
      <c r="P13" s="156">
        <v>13.8</v>
      </c>
      <c r="Q13" s="156">
        <v>5</v>
      </c>
      <c r="R13" s="155">
        <v>36</v>
      </c>
      <c r="S13" s="149" t="s">
        <v>135</v>
      </c>
      <c r="T13" s="149" t="s">
        <v>381</v>
      </c>
      <c r="U13" s="149" t="s">
        <v>1752</v>
      </c>
      <c r="V13" s="149"/>
      <c r="W13" s="148"/>
      <c r="X13" s="148"/>
      <c r="Y13" s="148"/>
      <c r="AA13" s="17"/>
      <c r="AB13" s="17"/>
    </row>
    <row r="14" spans="1:262" x14ac:dyDescent="0.2">
      <c r="A14" s="171">
        <v>39990</v>
      </c>
      <c r="B14" s="162" t="s">
        <v>1760</v>
      </c>
      <c r="C14" s="162" t="s">
        <v>260</v>
      </c>
      <c r="D14" s="162" t="s">
        <v>140</v>
      </c>
      <c r="E14" s="162" t="s">
        <v>143</v>
      </c>
      <c r="F14" s="163">
        <v>35370</v>
      </c>
      <c r="G14" s="164">
        <v>1996</v>
      </c>
      <c r="H14" s="149" t="s">
        <v>710</v>
      </c>
      <c r="I14" s="149" t="str">
        <f t="shared" si="0"/>
        <v>IA</v>
      </c>
      <c r="J14" s="149" t="str">
        <f t="shared" si="1"/>
        <v>IL</v>
      </c>
      <c r="K14" s="149" t="str">
        <f t="shared" si="2"/>
        <v>Midwest</v>
      </c>
      <c r="L14" s="149" t="str">
        <f>INDEX('State '!$A$1:$C$62,MATCH($I14,'State '!$B:$B,0),3)</f>
        <v>Midwest</v>
      </c>
      <c r="M14" s="149" t="str">
        <f>INDEX('State '!$A$1:$C$62,MATCH($J14,'State '!$B:$B,0),3)</f>
        <v>Midwest</v>
      </c>
      <c r="N14" s="149"/>
      <c r="O14" s="156"/>
      <c r="P14" s="156"/>
      <c r="Q14" s="156">
        <v>35.4</v>
      </c>
      <c r="R14" s="155" t="s">
        <v>1762</v>
      </c>
      <c r="S14" s="149" t="s">
        <v>135</v>
      </c>
      <c r="T14" s="149" t="s">
        <v>381</v>
      </c>
      <c r="U14" s="149" t="s">
        <v>382</v>
      </c>
      <c r="V14" s="149"/>
      <c r="W14" s="148"/>
      <c r="X14" s="148"/>
      <c r="Y14" s="148"/>
      <c r="AA14" s="17"/>
      <c r="AB14" s="17"/>
    </row>
    <row r="15" spans="1:262" x14ac:dyDescent="0.2">
      <c r="A15" s="171">
        <v>39990</v>
      </c>
      <c r="B15" s="162" t="s">
        <v>1761</v>
      </c>
      <c r="C15" s="162" t="s">
        <v>260</v>
      </c>
      <c r="D15" s="162" t="s">
        <v>140</v>
      </c>
      <c r="E15" s="162" t="s">
        <v>143</v>
      </c>
      <c r="F15" s="163">
        <v>35370</v>
      </c>
      <c r="G15" s="164">
        <v>1996</v>
      </c>
      <c r="H15" s="149" t="s">
        <v>30</v>
      </c>
      <c r="I15" s="149" t="str">
        <f t="shared" si="0"/>
        <v>MN</v>
      </c>
      <c r="J15" s="149" t="str">
        <f t="shared" si="1"/>
        <v>MN</v>
      </c>
      <c r="K15" s="149" t="str">
        <f t="shared" si="2"/>
        <v>Midwest</v>
      </c>
      <c r="L15" s="149" t="str">
        <f>INDEX('State '!$A$1:$C$62,MATCH($I15,'State '!$B:$B,0),3)</f>
        <v>Midwest</v>
      </c>
      <c r="M15" s="149" t="str">
        <f>INDEX('State '!$A$1:$C$62,MATCH($J15,'State '!$B:$B,0),3)</f>
        <v>Midwest</v>
      </c>
      <c r="N15" s="149"/>
      <c r="O15" s="156">
        <v>18.5</v>
      </c>
      <c r="P15" s="156">
        <v>30</v>
      </c>
      <c r="Q15" s="156">
        <v>46.4</v>
      </c>
      <c r="R15" s="155" t="s">
        <v>1762</v>
      </c>
      <c r="S15" s="149" t="s">
        <v>135</v>
      </c>
      <c r="T15" s="149" t="s">
        <v>381</v>
      </c>
      <c r="U15" s="149" t="s">
        <v>1763</v>
      </c>
      <c r="V15" s="149"/>
      <c r="W15" s="148"/>
      <c r="X15" s="148"/>
      <c r="Y15" s="148"/>
      <c r="AA15" s="17"/>
      <c r="AB15" s="17"/>
    </row>
    <row r="16" spans="1:262" x14ac:dyDescent="0.2">
      <c r="A16" s="171">
        <v>39990</v>
      </c>
      <c r="B16" s="162" t="s">
        <v>1774</v>
      </c>
      <c r="C16" s="162" t="s">
        <v>199</v>
      </c>
      <c r="D16" s="162" t="s">
        <v>134</v>
      </c>
      <c r="E16" s="162" t="s">
        <v>143</v>
      </c>
      <c r="F16" s="163">
        <v>35370</v>
      </c>
      <c r="G16" s="155">
        <v>1996</v>
      </c>
      <c r="H16" s="149" t="s">
        <v>7</v>
      </c>
      <c r="I16" s="149" t="str">
        <f t="shared" si="0"/>
        <v>PA</v>
      </c>
      <c r="J16" s="149" t="str">
        <f t="shared" si="1"/>
        <v>PA</v>
      </c>
      <c r="K16" s="149" t="str">
        <f t="shared" si="2"/>
        <v>Northeast</v>
      </c>
      <c r="L16" s="149" t="str">
        <f>INDEX('State '!$A$1:$C$62,MATCH($I16,'State '!$B:$B,0),3)</f>
        <v>Northeast</v>
      </c>
      <c r="M16" s="149" t="str">
        <f>INDEX('State '!$A$1:$C$62,MATCH($J16,'State '!$B:$B,0),3)</f>
        <v>Northeast</v>
      </c>
      <c r="N16" s="149"/>
      <c r="O16" s="156">
        <v>12.8</v>
      </c>
      <c r="P16" s="156">
        <v>24</v>
      </c>
      <c r="Q16" s="156">
        <v>120</v>
      </c>
      <c r="R16" s="155">
        <v>20</v>
      </c>
      <c r="S16" s="149" t="s">
        <v>135</v>
      </c>
      <c r="T16" s="149" t="s">
        <v>381</v>
      </c>
      <c r="U16" s="149" t="s">
        <v>1775</v>
      </c>
      <c r="V16" s="149"/>
      <c r="W16" s="148"/>
      <c r="X16" s="148"/>
      <c r="Y16" s="148"/>
      <c r="AA16" s="17"/>
      <c r="AB16" s="17"/>
    </row>
    <row r="17" spans="1:26" s="17" customFormat="1" x14ac:dyDescent="0.2">
      <c r="A17" s="171">
        <v>39990</v>
      </c>
      <c r="B17" s="162" t="s">
        <v>1767</v>
      </c>
      <c r="C17" s="162" t="s">
        <v>263</v>
      </c>
      <c r="D17" s="162" t="s">
        <v>140</v>
      </c>
      <c r="E17" s="162" t="s">
        <v>143</v>
      </c>
      <c r="F17" s="163">
        <v>35370</v>
      </c>
      <c r="G17" s="155">
        <v>1996</v>
      </c>
      <c r="H17" s="149" t="s">
        <v>1574</v>
      </c>
      <c r="I17" s="149" t="str">
        <f t="shared" si="0"/>
        <v>WY</v>
      </c>
      <c r="J17" s="149" t="str">
        <f t="shared" si="1"/>
        <v>UT</v>
      </c>
      <c r="K17" s="149" t="str">
        <f t="shared" si="2"/>
        <v>Mountain</v>
      </c>
      <c r="L17" s="149" t="str">
        <f>INDEX('State '!$A$1:$C$62,MATCH($I17,'State '!$B:$B,0),3)</f>
        <v>Mountain</v>
      </c>
      <c r="M17" s="149" t="str">
        <f>INDEX('State '!$A$1:$C$62,MATCH($J17,'State '!$B:$B,0),3)</f>
        <v>Mountain</v>
      </c>
      <c r="N17" s="149"/>
      <c r="O17" s="156">
        <v>0.18</v>
      </c>
      <c r="P17" s="156"/>
      <c r="Q17" s="156">
        <v>21</v>
      </c>
      <c r="R17" s="155">
        <v>20</v>
      </c>
      <c r="S17" s="149" t="s">
        <v>135</v>
      </c>
      <c r="T17" s="149" t="s">
        <v>381</v>
      </c>
      <c r="U17" s="149" t="s">
        <v>1768</v>
      </c>
      <c r="V17" s="149"/>
      <c r="W17" s="148"/>
      <c r="X17" s="148"/>
      <c r="Y17" s="148"/>
      <c r="Z17"/>
    </row>
    <row r="18" spans="1:26" s="17" customFormat="1" x14ac:dyDescent="0.2">
      <c r="A18" s="171">
        <v>39990</v>
      </c>
      <c r="B18" s="162" t="s">
        <v>1772</v>
      </c>
      <c r="C18" s="162" t="s">
        <v>199</v>
      </c>
      <c r="D18" s="162" t="s">
        <v>134</v>
      </c>
      <c r="E18" s="162" t="s">
        <v>143</v>
      </c>
      <c r="F18" s="163">
        <v>35370</v>
      </c>
      <c r="G18" s="155">
        <v>1996</v>
      </c>
      <c r="H18" s="149" t="s">
        <v>7</v>
      </c>
      <c r="I18" s="149" t="str">
        <f t="shared" si="0"/>
        <v>PA</v>
      </c>
      <c r="J18" s="149" t="str">
        <f t="shared" si="1"/>
        <v>PA</v>
      </c>
      <c r="K18" s="149" t="str">
        <f t="shared" si="2"/>
        <v>Northeast</v>
      </c>
      <c r="L18" s="149" t="str">
        <f>INDEX('State '!$A$1:$C$62,MATCH($I18,'State '!$B:$B,0),3)</f>
        <v>Northeast</v>
      </c>
      <c r="M18" s="149" t="str">
        <f>INDEX('State '!$A$1:$C$62,MATCH($J18,'State '!$B:$B,0),3)</f>
        <v>Northeast</v>
      </c>
      <c r="N18" s="149"/>
      <c r="O18" s="156">
        <v>8.1999999999999993</v>
      </c>
      <c r="P18" s="156">
        <v>2.39</v>
      </c>
      <c r="Q18" s="156">
        <v>11.6</v>
      </c>
      <c r="R18" s="155">
        <v>36</v>
      </c>
      <c r="S18" s="149" t="s">
        <v>135</v>
      </c>
      <c r="T18" s="149" t="s">
        <v>381</v>
      </c>
      <c r="U18" s="149" t="s">
        <v>1773</v>
      </c>
      <c r="V18" s="149"/>
      <c r="W18" s="148"/>
      <c r="X18" s="148"/>
      <c r="Y18" s="148"/>
    </row>
    <row r="19" spans="1:26" s="17" customFormat="1" x14ac:dyDescent="0.2">
      <c r="A19" s="171">
        <v>39990</v>
      </c>
      <c r="B19" s="162" t="s">
        <v>1776</v>
      </c>
      <c r="C19" s="162" t="s">
        <v>199</v>
      </c>
      <c r="D19" s="162" t="s">
        <v>140</v>
      </c>
      <c r="E19" s="162" t="s">
        <v>143</v>
      </c>
      <c r="F19" s="163">
        <v>35370</v>
      </c>
      <c r="G19" s="155">
        <v>1996</v>
      </c>
      <c r="H19" s="149" t="s">
        <v>842</v>
      </c>
      <c r="I19" s="149" t="str">
        <f t="shared" si="0"/>
        <v>OH</v>
      </c>
      <c r="J19" s="149" t="str">
        <f t="shared" si="1"/>
        <v>NJ</v>
      </c>
      <c r="K19" s="149" t="str">
        <f t="shared" si="2"/>
        <v>Northeast</v>
      </c>
      <c r="L19" s="149" t="str">
        <f>INDEX('State '!$A$1:$C$62,MATCH($I19,'State '!$B:$B,0),3)</f>
        <v>Northeast</v>
      </c>
      <c r="M19" s="149" t="str">
        <f>INDEX('State '!$A$1:$C$62,MATCH($J19,'State '!$B:$B,0),3)</f>
        <v>Northeast</v>
      </c>
      <c r="N19" s="149"/>
      <c r="O19" s="156">
        <v>34.72</v>
      </c>
      <c r="P19" s="156"/>
      <c r="Q19" s="156">
        <v>25</v>
      </c>
      <c r="R19" s="155"/>
      <c r="S19" s="149" t="s">
        <v>135</v>
      </c>
      <c r="T19" s="149" t="s">
        <v>381</v>
      </c>
      <c r="U19" s="149" t="s">
        <v>1777</v>
      </c>
      <c r="V19" s="149"/>
      <c r="W19" s="148"/>
      <c r="X19" s="148"/>
      <c r="Y19" s="148"/>
      <c r="Z19"/>
    </row>
    <row r="20" spans="1:26" s="17" customFormat="1" ht="25.5" x14ac:dyDescent="0.2">
      <c r="A20" s="171">
        <v>39990</v>
      </c>
      <c r="B20" s="162" t="s">
        <v>1780</v>
      </c>
      <c r="C20" s="162" t="s">
        <v>1875</v>
      </c>
      <c r="D20" s="162" t="s">
        <v>140</v>
      </c>
      <c r="E20" s="162" t="s">
        <v>143</v>
      </c>
      <c r="F20" s="163">
        <v>35370</v>
      </c>
      <c r="G20" s="155">
        <v>1996</v>
      </c>
      <c r="H20" s="149" t="s">
        <v>2465</v>
      </c>
      <c r="I20" s="149" t="str">
        <f t="shared" si="0"/>
        <v>AL</v>
      </c>
      <c r="J20" s="149" t="str">
        <f t="shared" si="1"/>
        <v>VA</v>
      </c>
      <c r="K20" s="149" t="str">
        <f t="shared" si="2"/>
        <v>South Central, Southeast, Northeast</v>
      </c>
      <c r="L20" s="149" t="str">
        <f>INDEX('State '!$A$1:$C$62,MATCH($I20,'State '!$B:$B,0),3)</f>
        <v>South Central</v>
      </c>
      <c r="M20" s="149" t="str">
        <f>INDEX('State '!$A$1:$C$62,MATCH($J20,'State '!$B:$B,0),3)</f>
        <v>Northeast</v>
      </c>
      <c r="N20" s="149" t="s">
        <v>15</v>
      </c>
      <c r="O20" s="156"/>
      <c r="P20" s="156">
        <v>532</v>
      </c>
      <c r="Q20" s="156">
        <v>55</v>
      </c>
      <c r="R20" s="155">
        <v>42</v>
      </c>
      <c r="S20" s="149" t="s">
        <v>135</v>
      </c>
      <c r="T20" s="149" t="s">
        <v>381</v>
      </c>
      <c r="U20" s="149" t="s">
        <v>1781</v>
      </c>
      <c r="V20" s="149"/>
      <c r="W20" s="148"/>
      <c r="X20" s="148"/>
      <c r="Y20" s="148"/>
    </row>
    <row r="21" spans="1:26" s="17" customFormat="1" x14ac:dyDescent="0.2">
      <c r="A21" s="171">
        <v>39990</v>
      </c>
      <c r="B21" s="162" t="s">
        <v>1784</v>
      </c>
      <c r="C21" s="162" t="s">
        <v>269</v>
      </c>
      <c r="D21" s="162" t="s">
        <v>140</v>
      </c>
      <c r="E21" s="162" t="s">
        <v>143</v>
      </c>
      <c r="F21" s="163">
        <v>35370</v>
      </c>
      <c r="G21" s="155">
        <v>1996</v>
      </c>
      <c r="H21" s="149" t="s">
        <v>677</v>
      </c>
      <c r="I21" s="149" t="str">
        <f t="shared" si="0"/>
        <v>MN</v>
      </c>
      <c r="J21" s="149" t="str">
        <f t="shared" si="1"/>
        <v>ND</v>
      </c>
      <c r="K21" s="149" t="str">
        <f t="shared" si="2"/>
        <v>Midwest, Mountain</v>
      </c>
      <c r="L21" s="149" t="str">
        <f>INDEX('State '!$A$1:$C$62,MATCH($I21,'State '!$B:$B,0),3)</f>
        <v>Midwest</v>
      </c>
      <c r="M21" s="149" t="str">
        <f>INDEX('State '!$A$1:$C$62,MATCH($J21,'State '!$B:$B,0),3)</f>
        <v>Mountain</v>
      </c>
      <c r="N21" s="149"/>
      <c r="O21" s="156"/>
      <c r="P21" s="156">
        <v>13.5</v>
      </c>
      <c r="Q21" s="156">
        <v>21</v>
      </c>
      <c r="R21" s="155"/>
      <c r="S21" s="149" t="s">
        <v>135</v>
      </c>
      <c r="T21" s="149" t="s">
        <v>381</v>
      </c>
      <c r="U21" s="149" t="s">
        <v>382</v>
      </c>
      <c r="V21" s="149"/>
      <c r="W21" s="148"/>
      <c r="X21" s="148"/>
      <c r="Y21" s="148"/>
      <c r="Z21"/>
    </row>
    <row r="22" spans="1:26" s="17" customFormat="1" x14ac:dyDescent="0.2">
      <c r="A22" s="171">
        <v>39990</v>
      </c>
      <c r="B22" s="162" t="s">
        <v>1785</v>
      </c>
      <c r="C22" s="162" t="s">
        <v>269</v>
      </c>
      <c r="D22" s="162" t="s">
        <v>140</v>
      </c>
      <c r="E22" s="162" t="s">
        <v>143</v>
      </c>
      <c r="F22" s="163">
        <v>35370</v>
      </c>
      <c r="G22" s="155">
        <v>1996</v>
      </c>
      <c r="H22" s="149" t="s">
        <v>1433</v>
      </c>
      <c r="I22" s="149" t="str">
        <f t="shared" si="0"/>
        <v>SK</v>
      </c>
      <c r="J22" s="149" t="str">
        <f t="shared" si="1"/>
        <v>MN</v>
      </c>
      <c r="K22" s="149" t="str">
        <f t="shared" si="2"/>
        <v>Canada, Mountain, Midwest</v>
      </c>
      <c r="L22" s="149" t="str">
        <f>INDEX('State '!$A$1:$C$62,MATCH($I22,'State '!$B:$B,0),3)</f>
        <v>Canada</v>
      </c>
      <c r="M22" s="149" t="str">
        <f>INDEX('State '!$A$1:$C$62,MATCH($J22,'State '!$B:$B,0),3)</f>
        <v>Midwest</v>
      </c>
      <c r="N22" s="149" t="s">
        <v>2459</v>
      </c>
      <c r="O22" s="156">
        <v>8.4</v>
      </c>
      <c r="P22" s="156">
        <v>13.5</v>
      </c>
      <c r="Q22" s="156">
        <v>19.399999999999999</v>
      </c>
      <c r="R22" s="155">
        <v>24</v>
      </c>
      <c r="S22" s="149" t="s">
        <v>135</v>
      </c>
      <c r="T22" s="149" t="s">
        <v>381</v>
      </c>
      <c r="U22" s="149" t="s">
        <v>1786</v>
      </c>
      <c r="V22" s="149"/>
      <c r="W22" s="148"/>
      <c r="X22" s="148"/>
      <c r="Y22" s="148"/>
      <c r="Z22"/>
    </row>
    <row r="23" spans="1:26" s="17" customFormat="1" x14ac:dyDescent="0.2">
      <c r="A23" s="171">
        <v>39990</v>
      </c>
      <c r="B23" s="162" t="s">
        <v>1789</v>
      </c>
      <c r="C23" s="162" t="s">
        <v>358</v>
      </c>
      <c r="D23" s="162" t="s">
        <v>140</v>
      </c>
      <c r="E23" s="162" t="s">
        <v>143</v>
      </c>
      <c r="F23" s="163">
        <v>35370</v>
      </c>
      <c r="G23" s="155">
        <v>1996</v>
      </c>
      <c r="H23" s="149" t="s">
        <v>39</v>
      </c>
      <c r="I23" s="149" t="str">
        <f t="shared" si="0"/>
        <v>MO</v>
      </c>
      <c r="J23" s="149" t="str">
        <f t="shared" si="1"/>
        <v>MO</v>
      </c>
      <c r="K23" s="149" t="str">
        <f t="shared" si="2"/>
        <v>Midwest</v>
      </c>
      <c r="L23" s="149" t="str">
        <f>INDEX('State '!$A$1:$C$62,MATCH($I23,'State '!$B:$B,0),3)</f>
        <v>Midwest</v>
      </c>
      <c r="M23" s="149" t="str">
        <f>INDEX('State '!$A$1:$C$62,MATCH($J23,'State '!$B:$B,0),3)</f>
        <v>Midwest</v>
      </c>
      <c r="N23" s="149"/>
      <c r="O23" s="156">
        <v>13.7</v>
      </c>
      <c r="P23" s="156">
        <v>28.2</v>
      </c>
      <c r="Q23" s="156">
        <v>23</v>
      </c>
      <c r="R23" s="155">
        <v>20</v>
      </c>
      <c r="S23" s="149" t="s">
        <v>135</v>
      </c>
      <c r="T23" s="149" t="s">
        <v>381</v>
      </c>
      <c r="U23" s="149" t="s">
        <v>1790</v>
      </c>
      <c r="V23" s="149"/>
      <c r="W23" s="148"/>
      <c r="X23" s="148"/>
      <c r="Y23" s="182"/>
    </row>
    <row r="24" spans="1:26" s="17" customFormat="1" x14ac:dyDescent="0.2">
      <c r="A24" s="171">
        <v>39990</v>
      </c>
      <c r="B24" s="162" t="s">
        <v>1753</v>
      </c>
      <c r="C24" s="162" t="s">
        <v>363</v>
      </c>
      <c r="D24" s="162" t="s">
        <v>140</v>
      </c>
      <c r="E24" s="162" t="s">
        <v>143</v>
      </c>
      <c r="F24" s="163">
        <v>35377</v>
      </c>
      <c r="G24" s="164">
        <v>1996</v>
      </c>
      <c r="H24" s="149" t="s">
        <v>1453</v>
      </c>
      <c r="I24" s="149" t="str">
        <f t="shared" si="0"/>
        <v>MI</v>
      </c>
      <c r="J24" s="149" t="str">
        <f t="shared" si="1"/>
        <v>ON</v>
      </c>
      <c r="K24" s="149" t="str">
        <f t="shared" si="2"/>
        <v>Midwest, Canada</v>
      </c>
      <c r="L24" s="149" t="str">
        <f>INDEX('State '!$A$1:$C$62,MATCH($I24,'State '!$B:$B,0),3)</f>
        <v>Midwest</v>
      </c>
      <c r="M24" s="149" t="str">
        <f>INDEX('State '!$A$1:$C$62,MATCH($J24,'State '!$B:$B,0),3)</f>
        <v>Canada</v>
      </c>
      <c r="N24" s="149"/>
      <c r="O24" s="156">
        <v>3.9</v>
      </c>
      <c r="P24" s="156">
        <v>0.2</v>
      </c>
      <c r="Q24" s="156">
        <v>50</v>
      </c>
      <c r="R24" s="155">
        <v>36</v>
      </c>
      <c r="S24" s="149" t="s">
        <v>135</v>
      </c>
      <c r="T24" s="149" t="s">
        <v>381</v>
      </c>
      <c r="U24" s="149" t="s">
        <v>1754</v>
      </c>
      <c r="V24" s="149"/>
      <c r="W24" s="148"/>
      <c r="X24" s="148"/>
      <c r="Y24" s="148"/>
    </row>
    <row r="25" spans="1:26" s="17" customFormat="1" x14ac:dyDescent="0.2">
      <c r="A25" s="171">
        <v>39990</v>
      </c>
      <c r="B25" s="162" t="s">
        <v>1778</v>
      </c>
      <c r="C25" s="162" t="s">
        <v>304</v>
      </c>
      <c r="D25" s="162" t="s">
        <v>140</v>
      </c>
      <c r="E25" s="162" t="s">
        <v>143</v>
      </c>
      <c r="F25" s="163">
        <v>35400</v>
      </c>
      <c r="G25" s="155">
        <v>1996</v>
      </c>
      <c r="H25" s="149" t="s">
        <v>1119</v>
      </c>
      <c r="I25" s="149" t="str">
        <f t="shared" si="0"/>
        <v>CO</v>
      </c>
      <c r="J25" s="149" t="str">
        <f t="shared" si="1"/>
        <v>NM</v>
      </c>
      <c r="K25" s="149" t="str">
        <f t="shared" si="2"/>
        <v>Mountain</v>
      </c>
      <c r="L25" s="149" t="str">
        <f>INDEX('State '!$A$1:$C$62,MATCH($I25,'State '!$B:$B,0),3)</f>
        <v>Mountain</v>
      </c>
      <c r="M25" s="149" t="str">
        <f>INDEX('State '!$A$1:$C$62,MATCH($J25,'State '!$B:$B,0),3)</f>
        <v>Mountain</v>
      </c>
      <c r="N25" s="149"/>
      <c r="O25" s="156">
        <v>35</v>
      </c>
      <c r="P25" s="156">
        <v>41.4</v>
      </c>
      <c r="Q25" s="156">
        <v>120</v>
      </c>
      <c r="R25" s="155">
        <v>24</v>
      </c>
      <c r="S25" s="149" t="s">
        <v>135</v>
      </c>
      <c r="T25" s="149" t="s">
        <v>381</v>
      </c>
      <c r="U25" s="149" t="s">
        <v>1515</v>
      </c>
      <c r="V25" s="149"/>
      <c r="W25" s="148"/>
      <c r="X25" s="148"/>
      <c r="Y25" s="148"/>
    </row>
    <row r="26" spans="1:26" s="17" customFormat="1" x14ac:dyDescent="0.2">
      <c r="A26" s="171">
        <v>39990</v>
      </c>
      <c r="B26" s="162" t="s">
        <v>1782</v>
      </c>
      <c r="C26" s="162" t="s">
        <v>266</v>
      </c>
      <c r="D26" s="162" t="s">
        <v>140</v>
      </c>
      <c r="E26" s="162" t="s">
        <v>143</v>
      </c>
      <c r="F26" s="163">
        <v>35400</v>
      </c>
      <c r="G26" s="155">
        <v>1996</v>
      </c>
      <c r="H26" s="149" t="s">
        <v>1147</v>
      </c>
      <c r="I26" s="149" t="str">
        <f t="shared" si="0"/>
        <v>NM</v>
      </c>
      <c r="J26" s="149" t="str">
        <f t="shared" si="1"/>
        <v>TX</v>
      </c>
      <c r="K26" s="149" t="str">
        <f t="shared" si="2"/>
        <v>Mountain, South Central</v>
      </c>
      <c r="L26" s="149" t="str">
        <f>INDEX('State '!$A$1:$C$62,MATCH($I26,'State '!$B:$B,0),3)</f>
        <v>Mountain</v>
      </c>
      <c r="M26" s="149" t="str">
        <f>INDEX('State '!$A$1:$C$62,MATCH($J26,'State '!$B:$B,0),3)</f>
        <v>South Central</v>
      </c>
      <c r="N26" s="149"/>
      <c r="O26" s="156">
        <v>14.6</v>
      </c>
      <c r="P26" s="156"/>
      <c r="Q26" s="156">
        <v>170</v>
      </c>
      <c r="R26" s="155">
        <v>30</v>
      </c>
      <c r="S26" s="149" t="s">
        <v>135</v>
      </c>
      <c r="T26" s="149" t="s">
        <v>381</v>
      </c>
      <c r="U26" s="149" t="s">
        <v>1783</v>
      </c>
      <c r="V26" s="149"/>
      <c r="W26" s="148"/>
      <c r="X26" s="148"/>
      <c r="Y26" s="148"/>
      <c r="Z26"/>
    </row>
    <row r="27" spans="1:26" s="17" customFormat="1" x14ac:dyDescent="0.2">
      <c r="A27" s="171">
        <v>39990</v>
      </c>
      <c r="B27" s="162" t="s">
        <v>1742</v>
      </c>
      <c r="C27" s="162" t="s">
        <v>258</v>
      </c>
      <c r="D27" s="162" t="s">
        <v>140</v>
      </c>
      <c r="E27" s="162" t="s">
        <v>143</v>
      </c>
      <c r="F27" s="163">
        <v>35414</v>
      </c>
      <c r="G27" s="164">
        <v>1996</v>
      </c>
      <c r="H27" s="149" t="s">
        <v>29</v>
      </c>
      <c r="I27" s="149" t="str">
        <f t="shared" si="0"/>
        <v>WY</v>
      </c>
      <c r="J27" s="149" t="str">
        <f t="shared" si="1"/>
        <v>WY</v>
      </c>
      <c r="K27" s="149" t="str">
        <f t="shared" si="2"/>
        <v>Mountain</v>
      </c>
      <c r="L27" s="149" t="str">
        <f>INDEX('State '!$A$1:$C$62,MATCH($I27,'State '!$B:$B,0),3)</f>
        <v>Mountain</v>
      </c>
      <c r="M27" s="149" t="str">
        <f>INDEX('State '!$A$1:$C$62,MATCH($J27,'State '!$B:$B,0),3)</f>
        <v>Mountain</v>
      </c>
      <c r="N27" s="149"/>
      <c r="O27" s="156">
        <v>10.8</v>
      </c>
      <c r="P27" s="156"/>
      <c r="Q27" s="156">
        <v>28</v>
      </c>
      <c r="R27" s="155">
        <v>36</v>
      </c>
      <c r="S27" s="149" t="s">
        <v>135</v>
      </c>
      <c r="T27" s="149" t="s">
        <v>381</v>
      </c>
      <c r="U27" s="149" t="s">
        <v>1664</v>
      </c>
      <c r="V27" s="149"/>
      <c r="W27" s="148"/>
      <c r="X27" s="148"/>
      <c r="Y27" s="148"/>
    </row>
    <row r="28" spans="1:26" s="17" customFormat="1" x14ac:dyDescent="0.2">
      <c r="A28" s="171">
        <v>39990</v>
      </c>
      <c r="B28" s="162" t="s">
        <v>1787</v>
      </c>
      <c r="C28" s="162" t="s">
        <v>1788</v>
      </c>
      <c r="D28" s="162" t="s">
        <v>140</v>
      </c>
      <c r="E28" s="162" t="s">
        <v>143</v>
      </c>
      <c r="F28" s="163">
        <v>35430</v>
      </c>
      <c r="G28" s="155">
        <v>1996</v>
      </c>
      <c r="H28" s="149" t="s">
        <v>46</v>
      </c>
      <c r="I28" s="149" t="str">
        <f t="shared" si="0"/>
        <v>KS</v>
      </c>
      <c r="J28" s="149" t="str">
        <f t="shared" si="1"/>
        <v>KS</v>
      </c>
      <c r="K28" s="149" t="str">
        <f t="shared" si="2"/>
        <v>South Central</v>
      </c>
      <c r="L28" s="149" t="str">
        <f>INDEX('State '!$A$1:$C$62,MATCH($I28,'State '!$B:$B,0),3)</f>
        <v>South Central</v>
      </c>
      <c r="M28" s="149" t="str">
        <f>INDEX('State '!$A$1:$C$62,MATCH($J28,'State '!$B:$B,0),3)</f>
        <v>South Central</v>
      </c>
      <c r="N28" s="149"/>
      <c r="O28" s="156">
        <v>10</v>
      </c>
      <c r="P28" s="156">
        <v>9.1999999999999993</v>
      </c>
      <c r="Q28" s="156">
        <v>55</v>
      </c>
      <c r="R28" s="155">
        <v>16</v>
      </c>
      <c r="S28" s="149" t="s">
        <v>135</v>
      </c>
      <c r="T28" s="149" t="s">
        <v>381</v>
      </c>
      <c r="U28" s="149" t="s">
        <v>382</v>
      </c>
      <c r="V28" s="149"/>
      <c r="W28" s="148"/>
      <c r="X28" s="148"/>
      <c r="Y28" s="148"/>
      <c r="Z28"/>
    </row>
    <row r="29" spans="1:26" s="17" customFormat="1" x14ac:dyDescent="0.2">
      <c r="A29" s="171">
        <v>39990</v>
      </c>
      <c r="B29" s="162" t="s">
        <v>1638</v>
      </c>
      <c r="C29" s="162" t="s">
        <v>218</v>
      </c>
      <c r="D29" s="162" t="s">
        <v>140</v>
      </c>
      <c r="E29" s="162" t="s">
        <v>143</v>
      </c>
      <c r="F29" s="163">
        <v>35504</v>
      </c>
      <c r="G29" s="164">
        <v>1997</v>
      </c>
      <c r="H29" s="149" t="s">
        <v>450</v>
      </c>
      <c r="I29" s="149" t="str">
        <f t="shared" si="0"/>
        <v>DE</v>
      </c>
      <c r="J29" s="149" t="str">
        <f t="shared" si="1"/>
        <v>MD</v>
      </c>
      <c r="K29" s="149" t="str">
        <f t="shared" si="2"/>
        <v>Northeast</v>
      </c>
      <c r="L29" s="149" t="str">
        <f>INDEX('State '!$A$1:$C$62,MATCH($I29,'State '!$B:$B,0),3)</f>
        <v>Northeast</v>
      </c>
      <c r="M29" s="149" t="str">
        <f>INDEX('State '!$A$1:$C$62,MATCH($J29,'State '!$B:$B,0),3)</f>
        <v>Northeast</v>
      </c>
      <c r="N29" s="149"/>
      <c r="O29" s="156">
        <v>6.8</v>
      </c>
      <c r="P29" s="156">
        <v>29</v>
      </c>
      <c r="Q29" s="156">
        <v>5</v>
      </c>
      <c r="R29" s="155">
        <v>8</v>
      </c>
      <c r="S29" s="149" t="s">
        <v>135</v>
      </c>
      <c r="T29" s="149" t="s">
        <v>381</v>
      </c>
      <c r="U29" s="149" t="s">
        <v>1639</v>
      </c>
      <c r="V29" s="149"/>
      <c r="W29" s="148"/>
      <c r="X29" s="148"/>
      <c r="Y29" s="148"/>
      <c r="Z29"/>
    </row>
    <row r="30" spans="1:26" s="17" customFormat="1" x14ac:dyDescent="0.2">
      <c r="A30" s="171">
        <v>39990</v>
      </c>
      <c r="B30" s="162" t="s">
        <v>1667</v>
      </c>
      <c r="C30" s="162" t="s">
        <v>1718</v>
      </c>
      <c r="D30" s="162" t="s">
        <v>140</v>
      </c>
      <c r="E30" s="162" t="s">
        <v>143</v>
      </c>
      <c r="F30" s="163">
        <v>35519</v>
      </c>
      <c r="G30" s="164">
        <v>1997</v>
      </c>
      <c r="H30" s="149" t="s">
        <v>40</v>
      </c>
      <c r="I30" s="149" t="str">
        <f t="shared" si="0"/>
        <v>AZ</v>
      </c>
      <c r="J30" s="149" t="str">
        <f t="shared" si="1"/>
        <v>AZ</v>
      </c>
      <c r="K30" s="149" t="str">
        <f t="shared" si="2"/>
        <v>Mountain</v>
      </c>
      <c r="L30" s="149" t="str">
        <f>INDEX('State '!$A$1:$C$62,MATCH($I30,'State '!$B:$B,0),3)</f>
        <v>Mountain</v>
      </c>
      <c r="M30" s="149" t="str">
        <f>INDEX('State '!$A$1:$C$62,MATCH($J30,'State '!$B:$B,0),3)</f>
        <v>Mountain</v>
      </c>
      <c r="N30" s="149"/>
      <c r="O30" s="156">
        <v>19.600000000000001</v>
      </c>
      <c r="P30" s="156"/>
      <c r="Q30" s="156">
        <v>180</v>
      </c>
      <c r="R30" s="155">
        <v>30</v>
      </c>
      <c r="S30" s="149" t="s">
        <v>135</v>
      </c>
      <c r="T30" s="149" t="s">
        <v>381</v>
      </c>
      <c r="U30" s="149" t="s">
        <v>1668</v>
      </c>
      <c r="V30" s="149"/>
      <c r="W30" s="148"/>
      <c r="X30" s="148"/>
      <c r="Y30" s="148"/>
      <c r="Z30"/>
    </row>
    <row r="31" spans="1:26" s="17" customFormat="1" x14ac:dyDescent="0.2">
      <c r="A31" s="171">
        <v>39990</v>
      </c>
      <c r="B31" s="150" t="s">
        <v>1706</v>
      </c>
      <c r="C31" s="150" t="s">
        <v>379</v>
      </c>
      <c r="D31" s="150" t="s">
        <v>136</v>
      </c>
      <c r="E31" s="162" t="s">
        <v>143</v>
      </c>
      <c r="F31" s="163">
        <v>35521</v>
      </c>
      <c r="G31" s="155">
        <v>1997</v>
      </c>
      <c r="H31" s="149" t="s">
        <v>37</v>
      </c>
      <c r="I31" s="149" t="str">
        <f t="shared" si="0"/>
        <v>OK</v>
      </c>
      <c r="J31" s="149" t="str">
        <f t="shared" si="1"/>
        <v>OK</v>
      </c>
      <c r="K31" s="149" t="str">
        <f t="shared" si="2"/>
        <v>South Central</v>
      </c>
      <c r="L31" s="149" t="str">
        <f>INDEX('State '!$A$1:$C$62,MATCH($I31,'State '!$B:$B,0),3)</f>
        <v>South Central</v>
      </c>
      <c r="M31" s="149" t="str">
        <f>INDEX('State '!$A$1:$C$62,MATCH($J31,'State '!$B:$B,0),3)</f>
        <v>South Central</v>
      </c>
      <c r="N31" s="149"/>
      <c r="O31" s="156">
        <v>75</v>
      </c>
      <c r="P31" s="156">
        <v>130</v>
      </c>
      <c r="Q31" s="155">
        <v>255</v>
      </c>
      <c r="R31" s="155">
        <v>24</v>
      </c>
      <c r="S31" s="149" t="s">
        <v>138</v>
      </c>
      <c r="T31" s="149" t="s">
        <v>187</v>
      </c>
      <c r="U31" s="149" t="s">
        <v>382</v>
      </c>
      <c r="V31" s="149"/>
      <c r="W31" s="148"/>
      <c r="X31" s="148"/>
      <c r="Y31" s="148"/>
    </row>
    <row r="32" spans="1:26" s="17" customFormat="1" x14ac:dyDescent="0.2">
      <c r="A32" s="171">
        <v>39990</v>
      </c>
      <c r="B32" s="150" t="s">
        <v>1691</v>
      </c>
      <c r="C32" s="150" t="s">
        <v>261</v>
      </c>
      <c r="D32" s="150" t="s">
        <v>140</v>
      </c>
      <c r="E32" s="162" t="s">
        <v>143</v>
      </c>
      <c r="F32" s="163">
        <v>35612</v>
      </c>
      <c r="G32" s="164">
        <v>1997</v>
      </c>
      <c r="H32" s="149" t="s">
        <v>19</v>
      </c>
      <c r="I32" s="149" t="str">
        <f t="shared" si="0"/>
        <v>VA</v>
      </c>
      <c r="J32" s="149" t="str">
        <f t="shared" si="1"/>
        <v>VA</v>
      </c>
      <c r="K32" s="149" t="str">
        <f t="shared" si="2"/>
        <v>Northeast</v>
      </c>
      <c r="L32" s="149" t="str">
        <f>INDEX('State '!$A$1:$C$62,MATCH($I32,'State '!$B:$B,0),3)</f>
        <v>Northeast</v>
      </c>
      <c r="M32" s="149" t="str">
        <f>INDEX('State '!$A$1:$C$62,MATCH($J32,'State '!$B:$B,0),3)</f>
        <v>Northeast</v>
      </c>
      <c r="N32" s="149"/>
      <c r="O32" s="156">
        <v>0.39</v>
      </c>
      <c r="P32" s="156"/>
      <c r="Q32" s="155">
        <v>18</v>
      </c>
      <c r="R32" s="155">
        <v>16</v>
      </c>
      <c r="S32" s="149" t="s">
        <v>135</v>
      </c>
      <c r="T32" s="149" t="s">
        <v>381</v>
      </c>
      <c r="U32" s="149" t="s">
        <v>382</v>
      </c>
      <c r="V32" s="149"/>
      <c r="W32" s="148"/>
      <c r="X32" s="182"/>
      <c r="Y32" s="182"/>
      <c r="Z32"/>
    </row>
    <row r="33" spans="1:28" x14ac:dyDescent="0.2">
      <c r="A33" s="171">
        <v>39990</v>
      </c>
      <c r="B33" s="162" t="s">
        <v>1702</v>
      </c>
      <c r="C33" s="162" t="s">
        <v>346</v>
      </c>
      <c r="D33" s="162" t="s">
        <v>140</v>
      </c>
      <c r="E33" s="162" t="s">
        <v>143</v>
      </c>
      <c r="F33" s="163">
        <v>35612</v>
      </c>
      <c r="G33" s="155">
        <v>1997</v>
      </c>
      <c r="H33" s="149" t="s">
        <v>1441</v>
      </c>
      <c r="I33" s="149" t="str">
        <f t="shared" si="0"/>
        <v>CA</v>
      </c>
      <c r="J33" s="149" t="str">
        <f t="shared" si="1"/>
        <v>MX</v>
      </c>
      <c r="K33" s="149" t="str">
        <f t="shared" si="2"/>
        <v>Pacific, Mexico</v>
      </c>
      <c r="L33" s="149" t="str">
        <f>INDEX('State '!$A$1:$C$62,MATCH($I33,'State '!$B:$B,0),3)</f>
        <v>Pacific</v>
      </c>
      <c r="M33" s="149" t="str">
        <f>INDEX('State '!$A$1:$C$62,MATCH($J33,'State '!$B:$B,0),3)</f>
        <v>Mexico</v>
      </c>
      <c r="N33" s="149"/>
      <c r="O33" s="156">
        <v>0.25</v>
      </c>
      <c r="P33" s="156">
        <v>1</v>
      </c>
      <c r="Q33" s="156">
        <v>25</v>
      </c>
      <c r="R33" s="155">
        <v>16</v>
      </c>
      <c r="S33" s="149" t="s">
        <v>135</v>
      </c>
      <c r="T33" s="149" t="s">
        <v>381</v>
      </c>
      <c r="U33" s="149" t="s">
        <v>382</v>
      </c>
      <c r="V33" s="149"/>
      <c r="W33" s="148"/>
      <c r="X33" s="182"/>
      <c r="Y33" s="182"/>
      <c r="AA33" s="17"/>
      <c r="AB33" s="17"/>
    </row>
    <row r="34" spans="1:28" x14ac:dyDescent="0.2">
      <c r="A34" s="171">
        <v>39990</v>
      </c>
      <c r="B34" s="162" t="s">
        <v>1663</v>
      </c>
      <c r="C34" s="162" t="s">
        <v>258</v>
      </c>
      <c r="D34" s="162" t="s">
        <v>140</v>
      </c>
      <c r="E34" s="162" t="s">
        <v>143</v>
      </c>
      <c r="F34" s="163">
        <v>35643</v>
      </c>
      <c r="G34" s="164">
        <v>1997</v>
      </c>
      <c r="H34" s="149" t="s">
        <v>29</v>
      </c>
      <c r="I34" s="149" t="str">
        <f t="shared" si="0"/>
        <v>WY</v>
      </c>
      <c r="J34" s="149" t="str">
        <f t="shared" si="1"/>
        <v>WY</v>
      </c>
      <c r="K34" s="149" t="str">
        <f t="shared" si="2"/>
        <v>Mountain</v>
      </c>
      <c r="L34" s="149" t="str">
        <f>INDEX('State '!$A$1:$C$62,MATCH($I34,'State '!$B:$B,0),3)</f>
        <v>Mountain</v>
      </c>
      <c r="M34" s="149" t="str">
        <f>INDEX('State '!$A$1:$C$62,MATCH($J34,'State '!$B:$B,0),3)</f>
        <v>Mountain</v>
      </c>
      <c r="N34" s="149"/>
      <c r="O34" s="156">
        <v>10.8</v>
      </c>
      <c r="P34" s="156"/>
      <c r="Q34" s="156">
        <v>40</v>
      </c>
      <c r="R34" s="155">
        <v>36</v>
      </c>
      <c r="S34" s="149" t="s">
        <v>135</v>
      </c>
      <c r="T34" s="149" t="s">
        <v>381</v>
      </c>
      <c r="U34" s="149" t="s">
        <v>1664</v>
      </c>
      <c r="V34" s="149"/>
      <c r="W34" s="148"/>
      <c r="X34" s="148"/>
      <c r="Y34" s="148"/>
      <c r="Z34" s="17"/>
      <c r="AA34" s="17"/>
      <c r="AB34" s="17"/>
    </row>
    <row r="35" spans="1:28" ht="25.5" x14ac:dyDescent="0.2">
      <c r="A35" s="171">
        <v>39990</v>
      </c>
      <c r="B35" s="162" t="s">
        <v>1645</v>
      </c>
      <c r="C35" s="162" t="s">
        <v>203</v>
      </c>
      <c r="D35" s="162" t="s">
        <v>141</v>
      </c>
      <c r="E35" s="162" t="s">
        <v>143</v>
      </c>
      <c r="F35" s="163">
        <v>35643</v>
      </c>
      <c r="G35" s="164">
        <v>1997</v>
      </c>
      <c r="H35" s="149" t="s">
        <v>1646</v>
      </c>
      <c r="I35" s="149" t="str">
        <f t="shared" si="0"/>
        <v>WY</v>
      </c>
      <c r="J35" s="149" t="str">
        <f t="shared" si="1"/>
        <v>MO</v>
      </c>
      <c r="K35" s="149" t="str">
        <f t="shared" si="2"/>
        <v>Mountain, South Central, Midwest</v>
      </c>
      <c r="L35" s="149" t="str">
        <f>INDEX('State '!$A$1:$C$62,MATCH($I35,'State '!$B:$B,0),3)</f>
        <v>Mountain</v>
      </c>
      <c r="M35" s="149" t="str">
        <f>INDEX('State '!$A$1:$C$62,MATCH($J35,'State '!$B:$B,0),3)</f>
        <v>Midwest</v>
      </c>
      <c r="N35" s="149" t="s">
        <v>2461</v>
      </c>
      <c r="O35" s="156">
        <v>159</v>
      </c>
      <c r="P35" s="156">
        <v>850</v>
      </c>
      <c r="Q35" s="156">
        <v>255</v>
      </c>
      <c r="R35" s="155" t="s">
        <v>3210</v>
      </c>
      <c r="S35" s="149" t="s">
        <v>135</v>
      </c>
      <c r="T35" s="149" t="s">
        <v>381</v>
      </c>
      <c r="U35" s="149" t="s">
        <v>1647</v>
      </c>
      <c r="V35" s="149"/>
      <c r="W35" s="148"/>
      <c r="X35" s="148"/>
      <c r="Y35" s="148"/>
      <c r="Z35" s="17"/>
      <c r="AA35" s="17"/>
      <c r="AB35" s="17"/>
    </row>
    <row r="36" spans="1:28" x14ac:dyDescent="0.2">
      <c r="A36" s="171">
        <v>39990</v>
      </c>
      <c r="B36" s="162" t="s">
        <v>1864</v>
      </c>
      <c r="C36" s="162" t="s">
        <v>247</v>
      </c>
      <c r="D36" s="162" t="s">
        <v>140</v>
      </c>
      <c r="E36" s="162" t="s">
        <v>143</v>
      </c>
      <c r="F36" s="163">
        <v>35643</v>
      </c>
      <c r="G36" s="155">
        <v>1997</v>
      </c>
      <c r="H36" s="149" t="s">
        <v>690</v>
      </c>
      <c r="I36" s="149" t="str">
        <f t="shared" si="0"/>
        <v>WY</v>
      </c>
      <c r="J36" s="149" t="str">
        <f t="shared" si="1"/>
        <v>CO</v>
      </c>
      <c r="K36" s="149" t="str">
        <f t="shared" si="2"/>
        <v>Mountain</v>
      </c>
      <c r="L36" s="149" t="str">
        <f>INDEX('State '!$A$1:$C$62,MATCH($I36,'State '!$B:$B,0),3)</f>
        <v>Mountain</v>
      </c>
      <c r="M36" s="149" t="str">
        <f>INDEX('State '!$A$1:$C$62,MATCH($J36,'State '!$B:$B,0),3)</f>
        <v>Mountain</v>
      </c>
      <c r="N36" s="149"/>
      <c r="O36" s="156">
        <v>39.9</v>
      </c>
      <c r="P36" s="156"/>
      <c r="Q36" s="156">
        <v>192</v>
      </c>
      <c r="R36" s="155">
        <v>36</v>
      </c>
      <c r="S36" s="149" t="s">
        <v>135</v>
      </c>
      <c r="T36" s="149" t="s">
        <v>381</v>
      </c>
      <c r="U36" s="149" t="s">
        <v>1660</v>
      </c>
      <c r="V36" s="149"/>
      <c r="W36" s="148"/>
      <c r="X36" s="148"/>
      <c r="Y36" s="148"/>
      <c r="Z36" s="17"/>
      <c r="AA36" s="17"/>
      <c r="AB36" s="17"/>
    </row>
    <row r="37" spans="1:28" x14ac:dyDescent="0.2">
      <c r="A37" s="171">
        <v>39990</v>
      </c>
      <c r="B37" s="150" t="s">
        <v>1661</v>
      </c>
      <c r="C37" s="150" t="s">
        <v>349</v>
      </c>
      <c r="D37" s="150" t="s">
        <v>140</v>
      </c>
      <c r="E37" s="151" t="s">
        <v>143</v>
      </c>
      <c r="F37" s="152">
        <v>35674</v>
      </c>
      <c r="G37" s="159">
        <v>1997</v>
      </c>
      <c r="H37" s="149" t="s">
        <v>1343</v>
      </c>
      <c r="I37" s="149" t="str">
        <f t="shared" si="0"/>
        <v>CO</v>
      </c>
      <c r="J37" s="149" t="str">
        <f t="shared" si="1"/>
        <v>NE</v>
      </c>
      <c r="K37" s="149" t="str">
        <f t="shared" si="2"/>
        <v>Mountain</v>
      </c>
      <c r="L37" s="149" t="str">
        <f>INDEX('State '!$A$1:$C$62,MATCH($I37,'State '!$B:$B,0),3)</f>
        <v>Mountain</v>
      </c>
      <c r="M37" s="149" t="str">
        <f>INDEX('State '!$A$1:$C$62,MATCH($J37,'State '!$B:$B,0),3)</f>
        <v>Mountain</v>
      </c>
      <c r="N37" s="149" t="s">
        <v>2461</v>
      </c>
      <c r="O37" s="156">
        <v>10.94</v>
      </c>
      <c r="P37" s="155">
        <v>445</v>
      </c>
      <c r="Q37" s="155">
        <v>105</v>
      </c>
      <c r="R37" s="156">
        <v>36</v>
      </c>
      <c r="S37" s="157" t="s">
        <v>135</v>
      </c>
      <c r="T37" s="154" t="s">
        <v>381</v>
      </c>
      <c r="U37" s="158" t="s">
        <v>1662</v>
      </c>
      <c r="V37" s="149"/>
      <c r="W37" s="148"/>
      <c r="X37" s="148"/>
      <c r="Y37" s="148"/>
      <c r="Z37" s="17"/>
      <c r="AA37" s="17"/>
      <c r="AB37" s="17"/>
    </row>
    <row r="38" spans="1:28" x14ac:dyDescent="0.2">
      <c r="A38" s="171">
        <v>39990</v>
      </c>
      <c r="B38" s="162" t="s">
        <v>1659</v>
      </c>
      <c r="C38" s="162" t="s">
        <v>200</v>
      </c>
      <c r="D38" s="162" t="s">
        <v>134</v>
      </c>
      <c r="E38" s="162" t="s">
        <v>143</v>
      </c>
      <c r="F38" s="163">
        <v>35718</v>
      </c>
      <c r="G38" s="164">
        <v>1997</v>
      </c>
      <c r="H38" s="149" t="s">
        <v>35</v>
      </c>
      <c r="I38" s="149" t="str">
        <f t="shared" si="0"/>
        <v>CT</v>
      </c>
      <c r="J38" s="149" t="str">
        <f t="shared" si="1"/>
        <v>CT</v>
      </c>
      <c r="K38" s="149" t="str">
        <f t="shared" si="2"/>
        <v>Northeast</v>
      </c>
      <c r="L38" s="149" t="str">
        <f>INDEX('State '!$A$1:$C$62,MATCH($I38,'State '!$B:$B,0),3)</f>
        <v>Northeast</v>
      </c>
      <c r="M38" s="149" t="str">
        <f>INDEX('State '!$A$1:$C$62,MATCH($J38,'State '!$B:$B,0),3)</f>
        <v>Northeast</v>
      </c>
      <c r="N38" s="149"/>
      <c r="O38" s="156">
        <v>15.1</v>
      </c>
      <c r="P38" s="156">
        <v>8.4</v>
      </c>
      <c r="Q38" s="156">
        <v>82</v>
      </c>
      <c r="R38" s="155">
        <v>20</v>
      </c>
      <c r="S38" s="149" t="s">
        <v>135</v>
      </c>
      <c r="T38" s="149" t="s">
        <v>381</v>
      </c>
      <c r="U38" s="149" t="s">
        <v>382</v>
      </c>
      <c r="V38" s="149"/>
      <c r="W38" s="148"/>
      <c r="X38" s="148"/>
      <c r="Y38" s="148"/>
      <c r="Z38" s="17"/>
      <c r="AA38" s="17"/>
      <c r="AB38" s="17"/>
    </row>
    <row r="39" spans="1:28" x14ac:dyDescent="0.2">
      <c r="A39" s="171">
        <v>39990</v>
      </c>
      <c r="B39" s="162" t="s">
        <v>1669</v>
      </c>
      <c r="C39" s="162" t="s">
        <v>199</v>
      </c>
      <c r="D39" s="162" t="s">
        <v>140</v>
      </c>
      <c r="E39" s="162" t="s">
        <v>143</v>
      </c>
      <c r="F39" s="163">
        <v>35718</v>
      </c>
      <c r="G39" s="155">
        <v>1997</v>
      </c>
      <c r="H39" s="149" t="s">
        <v>7</v>
      </c>
      <c r="I39" s="149" t="str">
        <f t="shared" si="0"/>
        <v>PA</v>
      </c>
      <c r="J39" s="149" t="str">
        <f t="shared" si="1"/>
        <v>PA</v>
      </c>
      <c r="K39" s="149" t="str">
        <f t="shared" si="2"/>
        <v>Northeast</v>
      </c>
      <c r="L39" s="149" t="str">
        <f>INDEX('State '!$A$1:$C$62,MATCH($I39,'State '!$B:$B,0),3)</f>
        <v>Northeast</v>
      </c>
      <c r="M39" s="149" t="str">
        <f>INDEX('State '!$A$1:$C$62,MATCH($J39,'State '!$B:$B,0),3)</f>
        <v>Northeast</v>
      </c>
      <c r="N39" s="149"/>
      <c r="O39" s="156"/>
      <c r="P39" s="156">
        <v>10</v>
      </c>
      <c r="Q39" s="156">
        <v>20</v>
      </c>
      <c r="R39" s="155">
        <v>36</v>
      </c>
      <c r="S39" s="149" t="s">
        <v>135</v>
      </c>
      <c r="T39" s="149" t="s">
        <v>381</v>
      </c>
      <c r="U39" s="149" t="s">
        <v>1670</v>
      </c>
      <c r="V39" s="149"/>
      <c r="W39" s="148"/>
      <c r="X39" s="148"/>
      <c r="Y39" s="148"/>
      <c r="Z39" s="17"/>
      <c r="AA39" s="17"/>
      <c r="AB39" s="17"/>
    </row>
    <row r="40" spans="1:28" x14ac:dyDescent="0.2">
      <c r="A40" s="171">
        <v>39990</v>
      </c>
      <c r="B40" s="162" t="s">
        <v>1690</v>
      </c>
      <c r="C40" s="162" t="s">
        <v>376</v>
      </c>
      <c r="D40" s="162" t="s">
        <v>140</v>
      </c>
      <c r="E40" s="162" t="s">
        <v>143</v>
      </c>
      <c r="F40" s="163">
        <v>35733</v>
      </c>
      <c r="G40" s="155">
        <v>1997</v>
      </c>
      <c r="H40" s="149" t="s">
        <v>6</v>
      </c>
      <c r="I40" s="149" t="str">
        <f t="shared" si="0"/>
        <v>TX</v>
      </c>
      <c r="J40" s="149" t="str">
        <f t="shared" si="1"/>
        <v>TX</v>
      </c>
      <c r="K40" s="149" t="str">
        <f t="shared" si="2"/>
        <v>South Central</v>
      </c>
      <c r="L40" s="149" t="str">
        <f>INDEX('State '!$A$1:$C$62,MATCH($I40,'State '!$B:$B,0),3)</f>
        <v>South Central</v>
      </c>
      <c r="M40" s="149" t="str">
        <f>INDEX('State '!$A$1:$C$62,MATCH($J40,'State '!$B:$B,0),3)</f>
        <v>South Central</v>
      </c>
      <c r="N40" s="149"/>
      <c r="O40" s="156"/>
      <c r="P40" s="156">
        <v>53</v>
      </c>
      <c r="Q40" s="156">
        <v>90</v>
      </c>
      <c r="R40" s="155" t="s">
        <v>1096</v>
      </c>
      <c r="S40" s="149" t="s">
        <v>138</v>
      </c>
      <c r="T40" s="149" t="s">
        <v>187</v>
      </c>
      <c r="U40" s="149" t="s">
        <v>382</v>
      </c>
      <c r="V40" s="149"/>
      <c r="W40" s="148"/>
      <c r="X40" s="148"/>
      <c r="Y40" s="148"/>
      <c r="Z40" s="17"/>
      <c r="AA40" s="17"/>
      <c r="AB40" s="17"/>
    </row>
    <row r="41" spans="1:28" x14ac:dyDescent="0.2">
      <c r="A41" s="171">
        <v>39990</v>
      </c>
      <c r="B41" s="162" t="s">
        <v>1677</v>
      </c>
      <c r="C41" s="162" t="s">
        <v>261</v>
      </c>
      <c r="D41" s="162" t="s">
        <v>134</v>
      </c>
      <c r="E41" s="162" t="s">
        <v>143</v>
      </c>
      <c r="F41" s="163">
        <v>35735</v>
      </c>
      <c r="G41" s="164">
        <v>1997</v>
      </c>
      <c r="H41" s="149" t="s">
        <v>1678</v>
      </c>
      <c r="I41" s="149" t="str">
        <f t="shared" si="0"/>
        <v>PA</v>
      </c>
      <c r="J41" s="149" t="str">
        <f t="shared" si="1"/>
        <v>VA</v>
      </c>
      <c r="K41" s="149" t="str">
        <f t="shared" si="2"/>
        <v>Northeast</v>
      </c>
      <c r="L41" s="149" t="str">
        <f>INDEX('State '!$A$1:$C$62,MATCH($I41,'State '!$B:$B,0),3)</f>
        <v>Northeast</v>
      </c>
      <c r="M41" s="149" t="str">
        <f>INDEX('State '!$A$1:$C$62,MATCH($J41,'State '!$B:$B,0),3)</f>
        <v>Northeast</v>
      </c>
      <c r="N41" s="149"/>
      <c r="O41" s="156">
        <v>22</v>
      </c>
      <c r="P41" s="156">
        <v>379</v>
      </c>
      <c r="Q41" s="156">
        <v>242</v>
      </c>
      <c r="R41" s="155"/>
      <c r="S41" s="149" t="s">
        <v>135</v>
      </c>
      <c r="T41" s="149" t="s">
        <v>381</v>
      </c>
      <c r="U41" s="149" t="s">
        <v>1533</v>
      </c>
      <c r="V41" s="149"/>
      <c r="W41" s="148"/>
      <c r="X41" s="148"/>
      <c r="Y41" s="148"/>
      <c r="AA41" s="17"/>
      <c r="AB41" s="17"/>
    </row>
    <row r="42" spans="1:28" x14ac:dyDescent="0.2">
      <c r="A42" s="171">
        <v>39990</v>
      </c>
      <c r="B42" s="162" t="s">
        <v>1700</v>
      </c>
      <c r="C42" s="162" t="s">
        <v>223</v>
      </c>
      <c r="D42" s="162" t="s">
        <v>140</v>
      </c>
      <c r="E42" s="162" t="s">
        <v>143</v>
      </c>
      <c r="F42" s="163">
        <v>35735</v>
      </c>
      <c r="G42" s="164">
        <v>1997</v>
      </c>
      <c r="H42" s="149" t="s">
        <v>1701</v>
      </c>
      <c r="I42" s="149" t="str">
        <f t="shared" si="0"/>
        <v>PA</v>
      </c>
      <c r="J42" s="149" t="str">
        <f t="shared" si="1"/>
        <v>VA</v>
      </c>
      <c r="K42" s="149" t="str">
        <f t="shared" si="2"/>
        <v>Northeast</v>
      </c>
      <c r="L42" s="149" t="str">
        <f>INDEX('State '!$A$1:$C$62,MATCH($I42,'State '!$B:$B,0),3)</f>
        <v>Northeast</v>
      </c>
      <c r="M42" s="149" t="str">
        <f>INDEX('State '!$A$1:$C$62,MATCH($J42,'State '!$B:$B,0),3)</f>
        <v>Northeast</v>
      </c>
      <c r="N42" s="149"/>
      <c r="O42" s="156">
        <v>15.2</v>
      </c>
      <c r="P42" s="156"/>
      <c r="Q42" s="156">
        <v>19.5</v>
      </c>
      <c r="R42" s="155">
        <v>30</v>
      </c>
      <c r="S42" s="149" t="s">
        <v>135</v>
      </c>
      <c r="T42" s="149" t="s">
        <v>381</v>
      </c>
      <c r="U42" s="149" t="s">
        <v>1591</v>
      </c>
      <c r="V42" s="149"/>
      <c r="W42" s="148"/>
      <c r="X42" s="148"/>
      <c r="Y42" s="148"/>
      <c r="AA42" s="17"/>
      <c r="AB42" s="17"/>
    </row>
    <row r="43" spans="1:28" x14ac:dyDescent="0.2">
      <c r="A43" s="171">
        <v>39990</v>
      </c>
      <c r="B43" s="162" t="s">
        <v>1705</v>
      </c>
      <c r="C43" s="162" t="s">
        <v>333</v>
      </c>
      <c r="D43" s="162" t="s">
        <v>140</v>
      </c>
      <c r="E43" s="162" t="s">
        <v>143</v>
      </c>
      <c r="F43" s="163">
        <v>35735</v>
      </c>
      <c r="G43" s="164">
        <v>1997</v>
      </c>
      <c r="H43" s="149" t="s">
        <v>53</v>
      </c>
      <c r="I43" s="149" t="str">
        <f t="shared" si="0"/>
        <v>SC</v>
      </c>
      <c r="J43" s="149" t="str">
        <f t="shared" si="1"/>
        <v>SC</v>
      </c>
      <c r="K43" s="149" t="str">
        <f t="shared" si="2"/>
        <v>Southeast</v>
      </c>
      <c r="L43" s="149" t="str">
        <f>INDEX('State '!$A$1:$C$62,MATCH($I43,'State '!$B:$B,0),3)</f>
        <v>Southeast</v>
      </c>
      <c r="M43" s="149" t="str">
        <f>INDEX('State '!$A$1:$C$62,MATCH($J43,'State '!$B:$B,0),3)</f>
        <v>Southeast</v>
      </c>
      <c r="N43" s="149"/>
      <c r="O43" s="156">
        <v>10</v>
      </c>
      <c r="P43" s="156"/>
      <c r="Q43" s="156">
        <v>200</v>
      </c>
      <c r="R43" s="155"/>
      <c r="S43" s="149" t="s">
        <v>138</v>
      </c>
      <c r="T43" s="149" t="s">
        <v>187</v>
      </c>
      <c r="U43" s="149" t="s">
        <v>382</v>
      </c>
      <c r="V43" s="149"/>
      <c r="W43" s="148"/>
      <c r="X43" s="148"/>
      <c r="Y43" s="148"/>
      <c r="AA43" s="17"/>
      <c r="AB43" s="17"/>
    </row>
    <row r="44" spans="1:28" x14ac:dyDescent="0.2">
      <c r="A44" s="171">
        <v>39990</v>
      </c>
      <c r="B44" s="162" t="s">
        <v>1692</v>
      </c>
      <c r="C44" s="162" t="s">
        <v>324</v>
      </c>
      <c r="D44" s="162" t="s">
        <v>136</v>
      </c>
      <c r="E44" s="162" t="s">
        <v>143</v>
      </c>
      <c r="F44" s="163">
        <v>35735</v>
      </c>
      <c r="G44" s="164">
        <v>1997</v>
      </c>
      <c r="H44" s="149" t="s">
        <v>1095</v>
      </c>
      <c r="I44" s="149" t="str">
        <f t="shared" si="0"/>
        <v>GM</v>
      </c>
      <c r="J44" s="149" t="str">
        <f t="shared" si="1"/>
        <v>LA</v>
      </c>
      <c r="K44" s="149" t="str">
        <f t="shared" si="2"/>
        <v>Gulf of Mexico, South Central</v>
      </c>
      <c r="L44" s="149" t="str">
        <f>INDEX('State '!$A$1:$C$62,MATCH($I44,'State '!$B:$B,0),3)</f>
        <v>Gulf of Mexico</v>
      </c>
      <c r="M44" s="149" t="str">
        <f>INDEX('State '!$A$1:$C$62,MATCH($J44,'State '!$B:$B,0),3)</f>
        <v>South Central</v>
      </c>
      <c r="N44" s="149"/>
      <c r="O44" s="156">
        <v>176.97</v>
      </c>
      <c r="P44" s="156">
        <v>147</v>
      </c>
      <c r="Q44" s="156">
        <v>600</v>
      </c>
      <c r="R44" s="155" t="s">
        <v>3198</v>
      </c>
      <c r="S44" s="149" t="s">
        <v>135</v>
      </c>
      <c r="T44" s="149" t="s">
        <v>381</v>
      </c>
      <c r="U44" s="149" t="s">
        <v>1693</v>
      </c>
      <c r="V44" s="149"/>
      <c r="W44" s="148"/>
      <c r="X44" s="148"/>
      <c r="Y44" s="148"/>
      <c r="AA44" s="17"/>
      <c r="AB44" s="17"/>
    </row>
    <row r="45" spans="1:28" x14ac:dyDescent="0.2">
      <c r="A45" s="171">
        <v>39990</v>
      </c>
      <c r="B45" s="162" t="s">
        <v>1649</v>
      </c>
      <c r="C45" s="162" t="s">
        <v>231</v>
      </c>
      <c r="D45" s="162" t="s">
        <v>140</v>
      </c>
      <c r="E45" s="162" t="s">
        <v>143</v>
      </c>
      <c r="F45" s="163">
        <v>35735</v>
      </c>
      <c r="G45" s="164">
        <v>1997</v>
      </c>
      <c r="H45" s="149" t="s">
        <v>1650</v>
      </c>
      <c r="I45" s="149" t="str">
        <f t="shared" si="0"/>
        <v>TN</v>
      </c>
      <c r="J45" s="149" t="str">
        <f t="shared" si="1"/>
        <v>VA</v>
      </c>
      <c r="K45" s="149" t="str">
        <f t="shared" si="2"/>
        <v>Midwest, Northeast</v>
      </c>
      <c r="L45" s="149" t="str">
        <f>INDEX('State '!$A$1:$C$62,MATCH($I45,'State '!$B:$B,0),3)</f>
        <v>Midwest</v>
      </c>
      <c r="M45" s="149" t="str">
        <f>INDEX('State '!$A$1:$C$62,MATCH($J45,'State '!$B:$B,0),3)</f>
        <v>Northeast</v>
      </c>
      <c r="N45" s="149"/>
      <c r="O45" s="156">
        <v>5.17</v>
      </c>
      <c r="P45" s="156">
        <v>6</v>
      </c>
      <c r="Q45" s="156">
        <v>24</v>
      </c>
      <c r="R45" s="155" t="s">
        <v>3205</v>
      </c>
      <c r="S45" s="149" t="s">
        <v>135</v>
      </c>
      <c r="T45" s="149" t="s">
        <v>381</v>
      </c>
      <c r="U45" s="149" t="s">
        <v>1651</v>
      </c>
      <c r="V45" s="149"/>
      <c r="W45" s="148"/>
      <c r="X45" s="148"/>
      <c r="Y45" s="148"/>
      <c r="AA45" s="17"/>
      <c r="AB45" s="17"/>
    </row>
    <row r="46" spans="1:28" x14ac:dyDescent="0.2">
      <c r="A46" s="171">
        <v>39990</v>
      </c>
      <c r="B46" s="162" t="s">
        <v>1653</v>
      </c>
      <c r="C46" s="162" t="s">
        <v>375</v>
      </c>
      <c r="D46" s="162" t="s">
        <v>140</v>
      </c>
      <c r="E46" s="162" t="s">
        <v>143</v>
      </c>
      <c r="F46" s="163">
        <v>35735</v>
      </c>
      <c r="G46" s="164">
        <v>1997</v>
      </c>
      <c r="H46" s="149" t="s">
        <v>1476</v>
      </c>
      <c r="I46" s="149" t="str">
        <f t="shared" si="0"/>
        <v>SK</v>
      </c>
      <c r="J46" s="149" t="str">
        <f t="shared" si="1"/>
        <v>ND</v>
      </c>
      <c r="K46" s="149" t="str">
        <f t="shared" si="2"/>
        <v>Canada, Mountain</v>
      </c>
      <c r="L46" s="149" t="str">
        <f>INDEX('State '!$A$1:$C$62,MATCH($I46,'State '!$B:$B,0),3)</f>
        <v>Canada</v>
      </c>
      <c r="M46" s="149" t="str">
        <f>INDEX('State '!$A$1:$C$62,MATCH($J46,'State '!$B:$B,0),3)</f>
        <v>Mountain</v>
      </c>
      <c r="N46" s="149"/>
      <c r="O46" s="156">
        <v>1.3</v>
      </c>
      <c r="P46" s="156">
        <v>1.2</v>
      </c>
      <c r="Q46" s="156">
        <v>3.3</v>
      </c>
      <c r="R46" s="155">
        <v>8</v>
      </c>
      <c r="S46" s="149" t="s">
        <v>135</v>
      </c>
      <c r="T46" s="149" t="s">
        <v>381</v>
      </c>
      <c r="U46" s="149" t="s">
        <v>1654</v>
      </c>
      <c r="V46" s="149"/>
      <c r="W46" s="148"/>
      <c r="X46" s="148"/>
      <c r="Y46" s="148"/>
      <c r="AA46" s="17"/>
      <c r="AB46" s="17"/>
    </row>
    <row r="47" spans="1:28" x14ac:dyDescent="0.2">
      <c r="A47" s="149">
        <v>39990</v>
      </c>
      <c r="B47" s="162" t="s">
        <v>1696</v>
      </c>
      <c r="C47" s="162" t="s">
        <v>345</v>
      </c>
      <c r="D47" s="162" t="s">
        <v>140</v>
      </c>
      <c r="E47" s="162" t="s">
        <v>143</v>
      </c>
      <c r="F47" s="163">
        <v>35735</v>
      </c>
      <c r="G47" s="164">
        <v>1997</v>
      </c>
      <c r="H47" s="149" t="s">
        <v>17</v>
      </c>
      <c r="I47" s="149" t="str">
        <f t="shared" si="0"/>
        <v>AL</v>
      </c>
      <c r="J47" s="149" t="str">
        <f t="shared" si="1"/>
        <v>AL</v>
      </c>
      <c r="K47" s="149" t="str">
        <f t="shared" si="2"/>
        <v>South Central</v>
      </c>
      <c r="L47" s="149" t="str">
        <f>INDEX('State '!$A$1:$C$62,MATCH($I47,'State '!$B:$B,0),3)</f>
        <v>South Central</v>
      </c>
      <c r="M47" s="149" t="str">
        <f>INDEX('State '!$A$1:$C$62,MATCH($J47,'State '!$B:$B,0),3)</f>
        <v>South Central</v>
      </c>
      <c r="N47" s="149"/>
      <c r="O47" s="156">
        <v>1.8</v>
      </c>
      <c r="P47" s="156"/>
      <c r="Q47" s="156">
        <v>8.3000000000000007</v>
      </c>
      <c r="R47" s="155"/>
      <c r="S47" s="149" t="s">
        <v>135</v>
      </c>
      <c r="T47" s="149" t="s">
        <v>381</v>
      </c>
      <c r="U47" s="149" t="s">
        <v>1697</v>
      </c>
      <c r="V47" s="149"/>
      <c r="W47" s="148"/>
      <c r="X47" s="148"/>
      <c r="Y47" s="148"/>
    </row>
    <row r="48" spans="1:28" x14ac:dyDescent="0.2">
      <c r="A48" s="171">
        <v>39990</v>
      </c>
      <c r="B48" s="162" t="s">
        <v>1698</v>
      </c>
      <c r="C48" s="162" t="s">
        <v>377</v>
      </c>
      <c r="D48" s="162" t="s">
        <v>136</v>
      </c>
      <c r="E48" s="162" t="s">
        <v>143</v>
      </c>
      <c r="F48" s="163">
        <v>35735</v>
      </c>
      <c r="G48" s="164">
        <v>1997</v>
      </c>
      <c r="H48" s="149" t="s">
        <v>1095</v>
      </c>
      <c r="I48" s="149" t="str">
        <f t="shared" si="0"/>
        <v>GM</v>
      </c>
      <c r="J48" s="149" t="str">
        <f t="shared" si="1"/>
        <v>LA</v>
      </c>
      <c r="K48" s="149" t="str">
        <f t="shared" si="2"/>
        <v>Gulf of Mexico, South Central</v>
      </c>
      <c r="L48" s="149" t="str">
        <f>INDEX('State '!$A$1:$C$62,MATCH($I48,'State '!$B:$B,0),3)</f>
        <v>Gulf of Mexico</v>
      </c>
      <c r="M48" s="149" t="str">
        <f>INDEX('State '!$A$1:$C$62,MATCH($J48,'State '!$B:$B,0),3)</f>
        <v>South Central</v>
      </c>
      <c r="N48" s="149"/>
      <c r="O48" s="156">
        <v>121</v>
      </c>
      <c r="P48" s="156">
        <v>87</v>
      </c>
      <c r="Q48" s="156">
        <v>600</v>
      </c>
      <c r="R48" s="155">
        <v>30</v>
      </c>
      <c r="S48" s="149" t="s">
        <v>135</v>
      </c>
      <c r="T48" s="149" t="s">
        <v>381</v>
      </c>
      <c r="U48" s="149" t="s">
        <v>1699</v>
      </c>
      <c r="V48" s="149"/>
      <c r="W48" s="148"/>
      <c r="X48" s="148"/>
      <c r="Y48" s="148"/>
      <c r="Z48" s="17"/>
      <c r="AA48" s="17"/>
      <c r="AB48" s="17"/>
    </row>
    <row r="49" spans="1:26" s="17" customFormat="1" x14ac:dyDescent="0.2">
      <c r="A49" s="171">
        <v>39990</v>
      </c>
      <c r="B49" s="162" t="s">
        <v>1665</v>
      </c>
      <c r="C49" s="162" t="s">
        <v>201</v>
      </c>
      <c r="D49" s="162" t="s">
        <v>136</v>
      </c>
      <c r="E49" s="162" t="s">
        <v>143</v>
      </c>
      <c r="F49" s="163">
        <v>35735</v>
      </c>
      <c r="G49" s="164">
        <v>1997</v>
      </c>
      <c r="H49" s="149" t="s">
        <v>1327</v>
      </c>
      <c r="I49" s="149" t="str">
        <f t="shared" si="0"/>
        <v>NY</v>
      </c>
      <c r="J49" s="149" t="str">
        <f t="shared" si="1"/>
        <v>PA</v>
      </c>
      <c r="K49" s="149" t="str">
        <f t="shared" si="2"/>
        <v>Northeast</v>
      </c>
      <c r="L49" s="149" t="str">
        <f>INDEX('State '!$A$1:$C$62,MATCH($I49,'State '!$B:$B,0),3)</f>
        <v>Northeast</v>
      </c>
      <c r="M49" s="149" t="str">
        <f>INDEX('State '!$A$1:$C$62,MATCH($J49,'State '!$B:$B,0),3)</f>
        <v>Northeast</v>
      </c>
      <c r="N49" s="149"/>
      <c r="O49" s="156">
        <v>5.5</v>
      </c>
      <c r="P49" s="156">
        <v>139</v>
      </c>
      <c r="Q49" s="156">
        <v>25</v>
      </c>
      <c r="R49" s="155"/>
      <c r="S49" s="149" t="s">
        <v>135</v>
      </c>
      <c r="T49" s="149" t="s">
        <v>381</v>
      </c>
      <c r="U49" s="149" t="s">
        <v>1666</v>
      </c>
      <c r="V49" s="149"/>
      <c r="W49" s="148"/>
      <c r="X49" s="148"/>
      <c r="Y49" s="148"/>
      <c r="Z49"/>
    </row>
    <row r="50" spans="1:26" s="17" customFormat="1" ht="13.9" customHeight="1" x14ac:dyDescent="0.2">
      <c r="A50" s="171">
        <v>39990</v>
      </c>
      <c r="B50" s="162" t="s">
        <v>1675</v>
      </c>
      <c r="C50" s="162" t="s">
        <v>260</v>
      </c>
      <c r="D50" s="162" t="s">
        <v>140</v>
      </c>
      <c r="E50" s="162" t="s">
        <v>143</v>
      </c>
      <c r="F50" s="163">
        <v>35735</v>
      </c>
      <c r="G50" s="164">
        <v>1997</v>
      </c>
      <c r="H50" s="149" t="s">
        <v>1676</v>
      </c>
      <c r="I50" s="149" t="str">
        <f t="shared" si="0"/>
        <v>KS</v>
      </c>
      <c r="J50" s="149" t="str">
        <f t="shared" si="1"/>
        <v>WI</v>
      </c>
      <c r="K50" s="149" t="str">
        <f t="shared" si="2"/>
        <v>South Central, Mountain, Midwest</v>
      </c>
      <c r="L50" s="149" t="str">
        <f>INDEX('State '!$A$1:$C$62,MATCH($I50,'State '!$B:$B,0),3)</f>
        <v>South Central</v>
      </c>
      <c r="M50" s="149" t="str">
        <f>INDEX('State '!$A$1:$C$62,MATCH($J50,'State '!$B:$B,0),3)</f>
        <v>Midwest</v>
      </c>
      <c r="N50" s="149" t="s">
        <v>2459</v>
      </c>
      <c r="O50" s="156">
        <v>102</v>
      </c>
      <c r="P50" s="156">
        <v>39</v>
      </c>
      <c r="Q50" s="156">
        <v>244</v>
      </c>
      <c r="R50" s="155"/>
      <c r="S50" s="149" t="s">
        <v>135</v>
      </c>
      <c r="T50" s="149" t="s">
        <v>381</v>
      </c>
      <c r="U50" s="149" t="s">
        <v>1589</v>
      </c>
      <c r="V50" s="149"/>
      <c r="W50" s="148"/>
      <c r="X50" s="148"/>
      <c r="Y50" s="148"/>
      <c r="Z50"/>
    </row>
    <row r="51" spans="1:26" s="17" customFormat="1" x14ac:dyDescent="0.2">
      <c r="A51" s="171">
        <v>39990</v>
      </c>
      <c r="B51" s="162" t="s">
        <v>1687</v>
      </c>
      <c r="C51" s="162" t="s">
        <v>215</v>
      </c>
      <c r="D51" s="162" t="s">
        <v>140</v>
      </c>
      <c r="E51" s="162" t="s">
        <v>143</v>
      </c>
      <c r="F51" s="163">
        <v>35735</v>
      </c>
      <c r="G51" s="155">
        <v>1997</v>
      </c>
      <c r="H51" s="149" t="s">
        <v>1688</v>
      </c>
      <c r="I51" s="149" t="str">
        <f t="shared" si="0"/>
        <v>GA</v>
      </c>
      <c r="J51" s="149" t="str">
        <f t="shared" si="1"/>
        <v>SC</v>
      </c>
      <c r="K51" s="149" t="str">
        <f t="shared" si="2"/>
        <v>Southeast</v>
      </c>
      <c r="L51" s="149" t="str">
        <f>INDEX('State '!$A$1:$C$62,MATCH($I51,'State '!$B:$B,0),3)</f>
        <v>Southeast</v>
      </c>
      <c r="M51" s="149" t="str">
        <f>INDEX('State '!$A$1:$C$62,MATCH($J51,'State '!$B:$B,0),3)</f>
        <v>Southeast</v>
      </c>
      <c r="N51" s="149"/>
      <c r="O51" s="156">
        <v>36</v>
      </c>
      <c r="P51" s="156">
        <v>27</v>
      </c>
      <c r="Q51" s="156">
        <v>45.88</v>
      </c>
      <c r="R51" s="155" t="s">
        <v>3221</v>
      </c>
      <c r="S51" s="149" t="s">
        <v>135</v>
      </c>
      <c r="T51" s="149" t="s">
        <v>381</v>
      </c>
      <c r="U51" s="149" t="s">
        <v>1689</v>
      </c>
      <c r="V51" s="149"/>
      <c r="W51" s="148"/>
      <c r="X51" s="148"/>
      <c r="Y51" s="148"/>
      <c r="Z51"/>
    </row>
    <row r="52" spans="1:26" s="17" customFormat="1" x14ac:dyDescent="0.2">
      <c r="A52" s="171">
        <v>39990</v>
      </c>
      <c r="B52" s="162" t="s">
        <v>1853</v>
      </c>
      <c r="C52" s="162" t="s">
        <v>290</v>
      </c>
      <c r="D52" s="162" t="s">
        <v>140</v>
      </c>
      <c r="E52" s="162" t="s">
        <v>143</v>
      </c>
      <c r="F52" s="163">
        <v>35735</v>
      </c>
      <c r="G52" s="155">
        <v>1997</v>
      </c>
      <c r="H52" s="149" t="s">
        <v>827</v>
      </c>
      <c r="I52" s="149" t="str">
        <f t="shared" si="0"/>
        <v>ON</v>
      </c>
      <c r="J52" s="149" t="str">
        <f t="shared" si="1"/>
        <v>NY</v>
      </c>
      <c r="K52" s="149" t="str">
        <f t="shared" si="2"/>
        <v>Canada, Northeast</v>
      </c>
      <c r="L52" s="149" t="str">
        <f>INDEX('State '!$A$1:$C$62,MATCH($I52,'State '!$B:$B,0),3)</f>
        <v>Canada</v>
      </c>
      <c r="M52" s="149" t="str">
        <f>INDEX('State '!$A$1:$C$62,MATCH($J52,'State '!$B:$B,0),3)</f>
        <v>Northeast</v>
      </c>
      <c r="N52" s="149"/>
      <c r="O52" s="156"/>
      <c r="P52" s="156"/>
      <c r="Q52" s="156">
        <v>48</v>
      </c>
      <c r="R52" s="155">
        <v>20</v>
      </c>
      <c r="S52" s="149" t="s">
        <v>135</v>
      </c>
      <c r="T52" s="149" t="s">
        <v>813</v>
      </c>
      <c r="U52" s="149" t="s">
        <v>382</v>
      </c>
      <c r="V52" s="149"/>
      <c r="W52" s="148"/>
      <c r="X52" s="148"/>
      <c r="Y52" s="148"/>
      <c r="Z52"/>
    </row>
    <row r="53" spans="1:26" s="17" customFormat="1" x14ac:dyDescent="0.2">
      <c r="A53" s="171">
        <v>39990</v>
      </c>
      <c r="B53" s="150" t="s">
        <v>1854</v>
      </c>
      <c r="C53" s="150" t="s">
        <v>290</v>
      </c>
      <c r="D53" s="150" t="s">
        <v>140</v>
      </c>
      <c r="E53" s="162" t="s">
        <v>143</v>
      </c>
      <c r="F53" s="163">
        <v>35735</v>
      </c>
      <c r="G53" s="155">
        <v>1997</v>
      </c>
      <c r="H53" s="149" t="s">
        <v>1652</v>
      </c>
      <c r="I53" s="149" t="str">
        <f t="shared" si="0"/>
        <v>QU</v>
      </c>
      <c r="J53" s="149" t="str">
        <f t="shared" si="1"/>
        <v>NY</v>
      </c>
      <c r="K53" s="149" t="str">
        <f t="shared" si="2"/>
        <v>Canada, Northeast</v>
      </c>
      <c r="L53" s="149" t="str">
        <f>INDEX('State '!$A$1:$C$62,MATCH($I53,'State '!$B:$B,0),3)</f>
        <v>Canada</v>
      </c>
      <c r="M53" s="149" t="str">
        <f>INDEX('State '!$A$1:$C$62,MATCH($J53,'State '!$B:$B,0),3)</f>
        <v>Northeast</v>
      </c>
      <c r="N53" s="149"/>
      <c r="O53" s="156"/>
      <c r="P53" s="156"/>
      <c r="Q53" s="155">
        <v>24.9</v>
      </c>
      <c r="R53" s="155">
        <v>24</v>
      </c>
      <c r="S53" s="149" t="s">
        <v>135</v>
      </c>
      <c r="T53" s="149" t="s">
        <v>813</v>
      </c>
      <c r="U53" s="149" t="s">
        <v>382</v>
      </c>
      <c r="V53" s="149"/>
      <c r="W53" s="148"/>
      <c r="X53" s="148"/>
      <c r="Y53" s="148"/>
      <c r="Z53"/>
    </row>
    <row r="54" spans="1:26" s="17" customFormat="1" x14ac:dyDescent="0.2">
      <c r="A54" s="171">
        <v>39990</v>
      </c>
      <c r="B54" s="162" t="s">
        <v>1855</v>
      </c>
      <c r="C54" s="162" t="s">
        <v>290</v>
      </c>
      <c r="D54" s="162" t="s">
        <v>140</v>
      </c>
      <c r="E54" s="162" t="s">
        <v>143</v>
      </c>
      <c r="F54" s="163">
        <v>35735</v>
      </c>
      <c r="G54" s="155">
        <v>1997</v>
      </c>
      <c r="H54" s="149" t="s">
        <v>1652</v>
      </c>
      <c r="I54" s="149" t="str">
        <f t="shared" si="0"/>
        <v>QU</v>
      </c>
      <c r="J54" s="149" t="str">
        <f t="shared" si="1"/>
        <v>NY</v>
      </c>
      <c r="K54" s="149" t="str">
        <f t="shared" si="2"/>
        <v>Canada, Northeast</v>
      </c>
      <c r="L54" s="149" t="str">
        <f>INDEX('State '!$A$1:$C$62,MATCH($I54,'State '!$B:$B,0),3)</f>
        <v>Canada</v>
      </c>
      <c r="M54" s="149" t="str">
        <f>INDEX('State '!$A$1:$C$62,MATCH($J54,'State '!$B:$B,0),3)</f>
        <v>Northeast</v>
      </c>
      <c r="N54" s="149"/>
      <c r="O54" s="156"/>
      <c r="P54" s="156"/>
      <c r="Q54" s="156">
        <v>39.1</v>
      </c>
      <c r="R54" s="155">
        <v>24</v>
      </c>
      <c r="S54" s="149" t="s">
        <v>135</v>
      </c>
      <c r="T54" s="149" t="s">
        <v>813</v>
      </c>
      <c r="U54" s="149" t="s">
        <v>382</v>
      </c>
      <c r="V54" s="149"/>
      <c r="W54" s="148"/>
      <c r="X54" s="148"/>
      <c r="Y54" s="148"/>
      <c r="Z54"/>
    </row>
    <row r="55" spans="1:26" s="17" customFormat="1" x14ac:dyDescent="0.2">
      <c r="A55" s="171">
        <v>39990</v>
      </c>
      <c r="B55" s="162" t="s">
        <v>1856</v>
      </c>
      <c r="C55" s="162" t="s">
        <v>290</v>
      </c>
      <c r="D55" s="162" t="s">
        <v>140</v>
      </c>
      <c r="E55" s="162" t="s">
        <v>143</v>
      </c>
      <c r="F55" s="163">
        <v>35735</v>
      </c>
      <c r="G55" s="155">
        <v>1997</v>
      </c>
      <c r="H55" s="149" t="s">
        <v>1648</v>
      </c>
      <c r="I55" s="149" t="str">
        <f t="shared" si="0"/>
        <v>SK</v>
      </c>
      <c r="J55" s="149" t="str">
        <f t="shared" si="1"/>
        <v>MN</v>
      </c>
      <c r="K55" s="149" t="str">
        <f t="shared" si="2"/>
        <v>Canada, Midwest</v>
      </c>
      <c r="L55" s="149" t="str">
        <f>INDEX('State '!$A$1:$C$62,MATCH($I55,'State '!$B:$B,0),3)</f>
        <v>Canada</v>
      </c>
      <c r="M55" s="149" t="str">
        <f>INDEX('State '!$A$1:$C$62,MATCH($J55,'State '!$B:$B,0),3)</f>
        <v>Midwest</v>
      </c>
      <c r="N55" s="149"/>
      <c r="O55" s="156"/>
      <c r="P55" s="156"/>
      <c r="Q55" s="156">
        <v>56.4</v>
      </c>
      <c r="R55" s="155"/>
      <c r="S55" s="149" t="s">
        <v>135</v>
      </c>
      <c r="T55" s="149" t="s">
        <v>813</v>
      </c>
      <c r="U55" s="149" t="s">
        <v>382</v>
      </c>
      <c r="V55" s="149"/>
      <c r="W55" s="148"/>
      <c r="X55" s="148"/>
      <c r="Y55" s="148"/>
      <c r="Z55"/>
    </row>
    <row r="56" spans="1:26" s="17" customFormat="1" x14ac:dyDescent="0.2">
      <c r="A56" s="171">
        <v>39990</v>
      </c>
      <c r="B56" s="162" t="s">
        <v>1655</v>
      </c>
      <c r="C56" s="162" t="s">
        <v>199</v>
      </c>
      <c r="D56" s="162" t="s">
        <v>140</v>
      </c>
      <c r="E56" s="162" t="s">
        <v>143</v>
      </c>
      <c r="F56" s="163">
        <v>35735</v>
      </c>
      <c r="G56" s="155">
        <v>1997</v>
      </c>
      <c r="H56" s="149" t="s">
        <v>7</v>
      </c>
      <c r="I56" s="149" t="str">
        <f t="shared" si="0"/>
        <v>PA</v>
      </c>
      <c r="J56" s="149" t="str">
        <f t="shared" si="1"/>
        <v>PA</v>
      </c>
      <c r="K56" s="149" t="str">
        <f t="shared" si="2"/>
        <v>Northeast</v>
      </c>
      <c r="L56" s="149" t="str">
        <f>INDEX('State '!$A$1:$C$62,MATCH($I56,'State '!$B:$B,0),3)</f>
        <v>Northeast</v>
      </c>
      <c r="M56" s="149" t="str">
        <f>INDEX('State '!$A$1:$C$62,MATCH($J56,'State '!$B:$B,0),3)</f>
        <v>Northeast</v>
      </c>
      <c r="N56" s="149"/>
      <c r="O56" s="156">
        <v>63.1</v>
      </c>
      <c r="P56" s="156">
        <v>26</v>
      </c>
      <c r="Q56" s="156">
        <v>142</v>
      </c>
      <c r="R56" s="155" t="s">
        <v>384</v>
      </c>
      <c r="S56" s="149" t="s">
        <v>135</v>
      </c>
      <c r="T56" s="149" t="s">
        <v>381</v>
      </c>
      <c r="U56" s="149" t="s">
        <v>1656</v>
      </c>
      <c r="V56" s="149"/>
      <c r="W56" s="148"/>
      <c r="X56" s="148"/>
      <c r="Y56" s="182"/>
    </row>
    <row r="57" spans="1:26" s="17" customFormat="1" x14ac:dyDescent="0.2">
      <c r="A57" s="171">
        <v>39990</v>
      </c>
      <c r="B57" s="162" t="s">
        <v>1679</v>
      </c>
      <c r="C57" s="162" t="s">
        <v>1875</v>
      </c>
      <c r="D57" s="162" t="s">
        <v>140</v>
      </c>
      <c r="E57" s="162" t="s">
        <v>143</v>
      </c>
      <c r="F57" s="163">
        <v>35735</v>
      </c>
      <c r="G57" s="155">
        <v>1997</v>
      </c>
      <c r="H57" s="149" t="s">
        <v>1680</v>
      </c>
      <c r="I57" s="149" t="str">
        <f t="shared" si="0"/>
        <v>MS</v>
      </c>
      <c r="J57" s="149" t="str">
        <f t="shared" si="1"/>
        <v>SC</v>
      </c>
      <c r="K57" s="149" t="str">
        <f t="shared" si="2"/>
        <v>South Central, Southeast</v>
      </c>
      <c r="L57" s="149" t="str">
        <f>INDEX('State '!$A$1:$C$62,MATCH($I57,'State '!$B:$B,0),3)</f>
        <v>South Central</v>
      </c>
      <c r="M57" s="149" t="str">
        <f>INDEX('State '!$A$1:$C$62,MATCH($J57,'State '!$B:$B,0),3)</f>
        <v>Southeast</v>
      </c>
      <c r="N57" s="149"/>
      <c r="O57" s="156">
        <v>85</v>
      </c>
      <c r="P57" s="156"/>
      <c r="Q57" s="156">
        <v>145</v>
      </c>
      <c r="R57" s="155">
        <v>42</v>
      </c>
      <c r="S57" s="149" t="s">
        <v>135</v>
      </c>
      <c r="T57" s="149" t="s">
        <v>381</v>
      </c>
      <c r="U57" s="149" t="s">
        <v>1681</v>
      </c>
      <c r="V57" s="149"/>
      <c r="W57" s="148"/>
      <c r="X57" s="148"/>
      <c r="Y57" s="148"/>
    </row>
    <row r="58" spans="1:26" s="17" customFormat="1" x14ac:dyDescent="0.2">
      <c r="A58" s="171">
        <v>39990</v>
      </c>
      <c r="B58" s="162" t="s">
        <v>1703</v>
      </c>
      <c r="C58" s="162" t="s">
        <v>378</v>
      </c>
      <c r="D58" s="162" t="s">
        <v>136</v>
      </c>
      <c r="E58" s="162" t="s">
        <v>143</v>
      </c>
      <c r="F58" s="163">
        <v>35735</v>
      </c>
      <c r="G58" s="155">
        <v>1997</v>
      </c>
      <c r="H58" s="149" t="s">
        <v>47</v>
      </c>
      <c r="I58" s="149" t="str">
        <f t="shared" si="0"/>
        <v>GM</v>
      </c>
      <c r="J58" s="149" t="str">
        <f t="shared" si="1"/>
        <v>GM</v>
      </c>
      <c r="K58" s="149" t="str">
        <f t="shared" si="2"/>
        <v>Gulf of Mexico</v>
      </c>
      <c r="L58" s="149" t="str">
        <f>INDEX('State '!$A$1:$C$62,MATCH($I58,'State '!$B:$B,0),3)</f>
        <v>Gulf of Mexico</v>
      </c>
      <c r="M58" s="149" t="str">
        <f>INDEX('State '!$A$1:$C$62,MATCH($J58,'State '!$B:$B,0),3)</f>
        <v>Gulf of Mexico</v>
      </c>
      <c r="N58" s="149"/>
      <c r="O58" s="156">
        <v>39.1</v>
      </c>
      <c r="P58" s="156">
        <v>52</v>
      </c>
      <c r="Q58" s="156">
        <v>328</v>
      </c>
      <c r="R58" s="155">
        <v>24</v>
      </c>
      <c r="S58" s="149" t="s">
        <v>135</v>
      </c>
      <c r="T58" s="149" t="s">
        <v>381</v>
      </c>
      <c r="U58" s="149" t="s">
        <v>1704</v>
      </c>
      <c r="V58" s="149"/>
      <c r="W58" s="148"/>
      <c r="X58" s="148"/>
      <c r="Y58" s="148"/>
      <c r="Z58"/>
    </row>
    <row r="59" spans="1:26" s="17" customFormat="1" x14ac:dyDescent="0.2">
      <c r="A59" s="171">
        <v>39990</v>
      </c>
      <c r="B59" s="162" t="s">
        <v>1709</v>
      </c>
      <c r="C59" s="162" t="s">
        <v>269</v>
      </c>
      <c r="D59" s="162" t="s">
        <v>140</v>
      </c>
      <c r="E59" s="162" t="s">
        <v>143</v>
      </c>
      <c r="F59" s="163">
        <v>35735</v>
      </c>
      <c r="G59" s="155">
        <v>1997</v>
      </c>
      <c r="H59" s="149" t="s">
        <v>1710</v>
      </c>
      <c r="I59" s="149" t="str">
        <f t="shared" si="0"/>
        <v>MB</v>
      </c>
      <c r="J59" s="149" t="str">
        <f t="shared" si="1"/>
        <v>WI</v>
      </c>
      <c r="K59" s="149" t="str">
        <f t="shared" si="2"/>
        <v>Canada, Midwest</v>
      </c>
      <c r="L59" s="149" t="str">
        <f>INDEX('State '!$A$1:$C$62,MATCH($I59,'State '!$B:$B,0),3)</f>
        <v>Canada</v>
      </c>
      <c r="M59" s="149" t="str">
        <f>INDEX('State '!$A$1:$C$62,MATCH($J59,'State '!$B:$B,0),3)</f>
        <v>Midwest</v>
      </c>
      <c r="N59" s="149"/>
      <c r="O59" s="156">
        <v>27.9</v>
      </c>
      <c r="P59" s="156">
        <v>150</v>
      </c>
      <c r="Q59" s="156">
        <v>59.68</v>
      </c>
      <c r="R59" s="155">
        <v>24</v>
      </c>
      <c r="S59" s="149" t="s">
        <v>135</v>
      </c>
      <c r="T59" s="149" t="s">
        <v>381</v>
      </c>
      <c r="U59" s="149" t="s">
        <v>1711</v>
      </c>
      <c r="V59" s="149"/>
      <c r="W59" s="148"/>
      <c r="X59" s="148"/>
      <c r="Y59" s="148"/>
      <c r="Z59"/>
    </row>
    <row r="60" spans="1:26" s="17" customFormat="1" x14ac:dyDescent="0.2">
      <c r="A60" s="171">
        <v>39990</v>
      </c>
      <c r="B60" s="162" t="s">
        <v>1640</v>
      </c>
      <c r="C60" s="162" t="s">
        <v>358</v>
      </c>
      <c r="D60" s="162" t="s">
        <v>140</v>
      </c>
      <c r="E60" s="162" t="s">
        <v>143</v>
      </c>
      <c r="F60" s="163">
        <v>35735</v>
      </c>
      <c r="G60" s="155">
        <v>1997</v>
      </c>
      <c r="H60" s="149" t="s">
        <v>1156</v>
      </c>
      <c r="I60" s="149" t="str">
        <f t="shared" si="0"/>
        <v>KS</v>
      </c>
      <c r="J60" s="149" t="str">
        <f t="shared" si="1"/>
        <v>MO</v>
      </c>
      <c r="K60" s="149" t="str">
        <f t="shared" si="2"/>
        <v>South Central, Midwest</v>
      </c>
      <c r="L60" s="149" t="str">
        <f>INDEX('State '!$A$1:$C$62,MATCH($I60,'State '!$B:$B,0),3)</f>
        <v>South Central</v>
      </c>
      <c r="M60" s="149" t="str">
        <f>INDEX('State '!$A$1:$C$62,MATCH($J60,'State '!$B:$B,0),3)</f>
        <v>Midwest</v>
      </c>
      <c r="N60" s="149"/>
      <c r="O60" s="156">
        <v>6.1</v>
      </c>
      <c r="P60" s="156">
        <v>12.5</v>
      </c>
      <c r="Q60" s="156">
        <v>21.3</v>
      </c>
      <c r="R60" s="155">
        <v>20</v>
      </c>
      <c r="S60" s="149" t="s">
        <v>135</v>
      </c>
      <c r="T60" s="149" t="s">
        <v>381</v>
      </c>
      <c r="U60" s="149" t="s">
        <v>1641</v>
      </c>
      <c r="V60" s="149"/>
      <c r="W60" s="148"/>
      <c r="X60" s="148"/>
      <c r="Y60" s="182"/>
      <c r="Z60"/>
    </row>
    <row r="61" spans="1:26" s="17" customFormat="1" x14ac:dyDescent="0.2">
      <c r="A61" s="171">
        <v>39990</v>
      </c>
      <c r="B61" s="162" t="s">
        <v>1673</v>
      </c>
      <c r="C61" s="162" t="s">
        <v>239</v>
      </c>
      <c r="D61" s="162" t="s">
        <v>136</v>
      </c>
      <c r="E61" s="162" t="s">
        <v>143</v>
      </c>
      <c r="F61" s="163">
        <v>35751</v>
      </c>
      <c r="G61" s="164">
        <v>1997</v>
      </c>
      <c r="H61" s="149" t="s">
        <v>0</v>
      </c>
      <c r="I61" s="149" t="str">
        <f t="shared" si="0"/>
        <v>LA</v>
      </c>
      <c r="J61" s="149" t="str">
        <f t="shared" si="1"/>
        <v>LA</v>
      </c>
      <c r="K61" s="149" t="str">
        <f t="shared" si="2"/>
        <v>South Central</v>
      </c>
      <c r="L61" s="149" t="str">
        <f>INDEX('State '!$A$1:$C$62,MATCH($I61,'State '!$B:$B,0),3)</f>
        <v>South Central</v>
      </c>
      <c r="M61" s="149" t="str">
        <f>INDEX('State '!$A$1:$C$62,MATCH($J61,'State '!$B:$B,0),3)</f>
        <v>South Central</v>
      </c>
      <c r="N61" s="149"/>
      <c r="O61" s="156">
        <v>20.5</v>
      </c>
      <c r="P61" s="156">
        <v>16</v>
      </c>
      <c r="Q61" s="156">
        <v>735</v>
      </c>
      <c r="R61" s="155">
        <v>30</v>
      </c>
      <c r="S61" s="149" t="s">
        <v>135</v>
      </c>
      <c r="T61" s="149" t="s">
        <v>381</v>
      </c>
      <c r="U61" s="149" t="s">
        <v>1674</v>
      </c>
      <c r="V61" s="149"/>
      <c r="W61" s="148"/>
      <c r="X61" s="148"/>
      <c r="Y61" s="182"/>
    </row>
    <row r="62" spans="1:26" s="17" customFormat="1" x14ac:dyDescent="0.2">
      <c r="A62" s="171">
        <v>39990</v>
      </c>
      <c r="B62" s="150" t="s">
        <v>1714</v>
      </c>
      <c r="C62" s="150" t="s">
        <v>1875</v>
      </c>
      <c r="D62" s="150" t="s">
        <v>140</v>
      </c>
      <c r="E62" s="151" t="s">
        <v>143</v>
      </c>
      <c r="F62" s="152">
        <v>35765</v>
      </c>
      <c r="G62" s="159">
        <v>1997</v>
      </c>
      <c r="H62" s="149" t="s">
        <v>16</v>
      </c>
      <c r="I62" s="149" t="str">
        <f t="shared" si="0"/>
        <v>NC</v>
      </c>
      <c r="J62" s="149" t="str">
        <f t="shared" si="1"/>
        <v>NC</v>
      </c>
      <c r="K62" s="149" t="str">
        <f t="shared" si="2"/>
        <v>Southeast</v>
      </c>
      <c r="L62" s="149" t="str">
        <f>INDEX('State '!$A$1:$C$62,MATCH($I62,'State '!$B:$B,0),3)</f>
        <v>Southeast</v>
      </c>
      <c r="M62" s="149" t="str">
        <f>INDEX('State '!$A$1:$C$62,MATCH($J62,'State '!$B:$B,0),3)</f>
        <v>Southeast</v>
      </c>
      <c r="N62" s="149"/>
      <c r="O62" s="156">
        <v>13.2</v>
      </c>
      <c r="P62" s="155">
        <v>18</v>
      </c>
      <c r="Q62" s="155">
        <v>38</v>
      </c>
      <c r="R62" s="156" t="s">
        <v>3202</v>
      </c>
      <c r="S62" s="157" t="s">
        <v>135</v>
      </c>
      <c r="T62" s="154" t="s">
        <v>381</v>
      </c>
      <c r="U62" s="158" t="s">
        <v>1715</v>
      </c>
      <c r="V62" s="149"/>
      <c r="W62" s="148"/>
      <c r="X62" s="148"/>
      <c r="Y62" s="148"/>
    </row>
    <row r="63" spans="1:26" s="17" customFormat="1" x14ac:dyDescent="0.2">
      <c r="A63" s="171">
        <v>39990</v>
      </c>
      <c r="B63" s="162" t="s">
        <v>1712</v>
      </c>
      <c r="C63" s="162" t="s">
        <v>266</v>
      </c>
      <c r="D63" s="162" t="s">
        <v>140</v>
      </c>
      <c r="E63" s="162" t="s">
        <v>143</v>
      </c>
      <c r="F63" s="163">
        <v>35765</v>
      </c>
      <c r="G63" s="155">
        <v>1997</v>
      </c>
      <c r="H63" s="149" t="s">
        <v>43</v>
      </c>
      <c r="I63" s="149" t="str">
        <f t="shared" si="0"/>
        <v>NM</v>
      </c>
      <c r="J63" s="149" t="str">
        <f t="shared" si="1"/>
        <v>NM</v>
      </c>
      <c r="K63" s="149" t="str">
        <f t="shared" si="2"/>
        <v>Mountain</v>
      </c>
      <c r="L63" s="149" t="str">
        <f>INDEX('State '!$A$1:$C$62,MATCH($I63,'State '!$B:$B,0),3)</f>
        <v>Mountain</v>
      </c>
      <c r="M63" s="149" t="str">
        <f>INDEX('State '!$A$1:$C$62,MATCH($J63,'State '!$B:$B,0),3)</f>
        <v>Mountain</v>
      </c>
      <c r="N63" s="149"/>
      <c r="O63" s="156">
        <v>0.03</v>
      </c>
      <c r="P63" s="156"/>
      <c r="Q63" s="156">
        <v>26</v>
      </c>
      <c r="R63" s="155"/>
      <c r="S63" s="149" t="s">
        <v>135</v>
      </c>
      <c r="T63" s="149" t="s">
        <v>381</v>
      </c>
      <c r="U63" s="149" t="s">
        <v>1713</v>
      </c>
      <c r="V63" s="149"/>
      <c r="W63" s="148"/>
      <c r="X63" s="148"/>
      <c r="Y63" s="148"/>
    </row>
    <row r="64" spans="1:26" s="17" customFormat="1" x14ac:dyDescent="0.2">
      <c r="A64" s="171">
        <v>39990</v>
      </c>
      <c r="B64" s="162" t="s">
        <v>1684</v>
      </c>
      <c r="C64" s="162" t="s">
        <v>1725</v>
      </c>
      <c r="D64" s="162" t="s">
        <v>140</v>
      </c>
      <c r="E64" s="162" t="s">
        <v>143</v>
      </c>
      <c r="F64" s="163">
        <v>35779</v>
      </c>
      <c r="G64" s="164">
        <v>1997</v>
      </c>
      <c r="H64" s="149" t="s">
        <v>1685</v>
      </c>
      <c r="I64" s="149" t="str">
        <f t="shared" si="0"/>
        <v>IL</v>
      </c>
      <c r="J64" s="149" t="str">
        <f t="shared" si="1"/>
        <v>MI</v>
      </c>
      <c r="K64" s="149" t="str">
        <f t="shared" si="2"/>
        <v>Midwest</v>
      </c>
      <c r="L64" s="149" t="str">
        <f>INDEX('State '!$A$1:$C$62,MATCH($I64,'State '!$B:$B,0),3)</f>
        <v>Midwest</v>
      </c>
      <c r="M64" s="149" t="str">
        <f>INDEX('State '!$A$1:$C$62,MATCH($J64,'State '!$B:$B,0),3)</f>
        <v>Midwest</v>
      </c>
      <c r="N64" s="149"/>
      <c r="O64" s="156">
        <v>19.100000000000001</v>
      </c>
      <c r="P64" s="156">
        <v>12</v>
      </c>
      <c r="Q64" s="156">
        <v>135</v>
      </c>
      <c r="R64" s="155" t="s">
        <v>3186</v>
      </c>
      <c r="S64" s="149" t="s">
        <v>135</v>
      </c>
      <c r="T64" s="149" t="s">
        <v>381</v>
      </c>
      <c r="U64" s="149" t="s">
        <v>1686</v>
      </c>
      <c r="V64" s="149"/>
      <c r="W64" s="148"/>
      <c r="X64" s="148"/>
      <c r="Y64" s="148"/>
    </row>
    <row r="65" spans="1:261" x14ac:dyDescent="0.2">
      <c r="A65" s="171">
        <v>39990</v>
      </c>
      <c r="B65" s="162" t="s">
        <v>1694</v>
      </c>
      <c r="C65" s="162" t="s">
        <v>277</v>
      </c>
      <c r="D65" s="162" t="s">
        <v>134</v>
      </c>
      <c r="E65" s="162" t="s">
        <v>143</v>
      </c>
      <c r="F65" s="163">
        <v>35779</v>
      </c>
      <c r="G65" s="164">
        <v>1997</v>
      </c>
      <c r="H65" s="149" t="s">
        <v>29</v>
      </c>
      <c r="I65" s="149" t="str">
        <f t="shared" si="0"/>
        <v>WY</v>
      </c>
      <c r="J65" s="149" t="str">
        <f t="shared" si="1"/>
        <v>WY</v>
      </c>
      <c r="K65" s="149" t="str">
        <f t="shared" si="2"/>
        <v>Mountain</v>
      </c>
      <c r="L65" s="149" t="str">
        <f>INDEX('State '!$A$1:$C$62,MATCH($I65,'State '!$B:$B,0),3)</f>
        <v>Mountain</v>
      </c>
      <c r="M65" s="149" t="str">
        <f>INDEX('State '!$A$1:$C$62,MATCH($J65,'State '!$B:$B,0),3)</f>
        <v>Mountain</v>
      </c>
      <c r="N65" s="149"/>
      <c r="O65" s="156">
        <v>2.6</v>
      </c>
      <c r="P65" s="156">
        <v>71</v>
      </c>
      <c r="Q65" s="156">
        <v>45</v>
      </c>
      <c r="R65" s="155"/>
      <c r="S65" s="149" t="s">
        <v>135</v>
      </c>
      <c r="T65" s="149" t="s">
        <v>381</v>
      </c>
      <c r="U65" s="149" t="s">
        <v>1695</v>
      </c>
      <c r="V65" s="149"/>
      <c r="W65" s="148"/>
      <c r="X65" s="148"/>
      <c r="Y65" s="148"/>
      <c r="Z65" s="17"/>
      <c r="AA65" s="17"/>
      <c r="AB65" s="17"/>
    </row>
    <row r="66" spans="1:261" x14ac:dyDescent="0.2">
      <c r="A66" s="171">
        <v>39990</v>
      </c>
      <c r="B66" s="162" t="s">
        <v>1707</v>
      </c>
      <c r="C66" s="162" t="s">
        <v>228</v>
      </c>
      <c r="D66" s="162" t="s">
        <v>140</v>
      </c>
      <c r="E66" s="162" t="s">
        <v>143</v>
      </c>
      <c r="F66" s="163">
        <v>35779</v>
      </c>
      <c r="G66" s="155">
        <v>1997</v>
      </c>
      <c r="H66" s="149" t="s">
        <v>815</v>
      </c>
      <c r="I66" s="149" t="str">
        <f t="shared" si="0"/>
        <v>NV</v>
      </c>
      <c r="J66" s="149" t="str">
        <f t="shared" si="1"/>
        <v>CA</v>
      </c>
      <c r="K66" s="149" t="str">
        <f t="shared" si="2"/>
        <v>Mountain, Pacific</v>
      </c>
      <c r="L66" s="149" t="str">
        <f>INDEX('State '!$A$1:$C$62,MATCH($I66,'State '!$B:$B,0),3)</f>
        <v>Mountain</v>
      </c>
      <c r="M66" s="149" t="str">
        <f>INDEX('State '!$A$1:$C$62,MATCH($J66,'State '!$B:$B,0),3)</f>
        <v>Pacific</v>
      </c>
      <c r="N66" s="149"/>
      <c r="O66" s="156">
        <v>10.5</v>
      </c>
      <c r="P66" s="156">
        <v>23</v>
      </c>
      <c r="Q66" s="156">
        <v>12.78</v>
      </c>
      <c r="R66" s="155" t="s">
        <v>3218</v>
      </c>
      <c r="S66" s="149" t="s">
        <v>135</v>
      </c>
      <c r="T66" s="149" t="s">
        <v>381</v>
      </c>
      <c r="U66" s="149" t="s">
        <v>1708</v>
      </c>
      <c r="V66" s="149"/>
      <c r="W66" s="148"/>
      <c r="X66" s="148"/>
      <c r="Y66" s="148"/>
      <c r="Z66" s="17"/>
      <c r="AA66" s="17"/>
      <c r="AB66" s="17"/>
    </row>
    <row r="67" spans="1:261" x14ac:dyDescent="0.2">
      <c r="A67" s="171">
        <v>39990</v>
      </c>
      <c r="B67" s="162" t="s">
        <v>1657</v>
      </c>
      <c r="C67" s="162" t="s">
        <v>199</v>
      </c>
      <c r="D67" s="162" t="s">
        <v>140</v>
      </c>
      <c r="E67" s="162" t="s">
        <v>143</v>
      </c>
      <c r="F67" s="163">
        <v>35779</v>
      </c>
      <c r="G67" s="155">
        <v>1997</v>
      </c>
      <c r="H67" s="149" t="s">
        <v>7</v>
      </c>
      <c r="I67" s="149" t="str">
        <f t="shared" ref="I67:I130" si="3">LEFT($H67,2)</f>
        <v>PA</v>
      </c>
      <c r="J67" s="149" t="str">
        <f t="shared" ref="J67:J130" si="4">RIGHT($H67,2)</f>
        <v>PA</v>
      </c>
      <c r="K67" s="149" t="str">
        <f t="shared" ref="K67:K130" si="5">IF($L67=$M67,L67,CONCATENATE($L67,", ",IF(ISBLANK(N67),"",CONCATENATE(N67,", ")),$M67))</f>
        <v>Northeast</v>
      </c>
      <c r="L67" s="149" t="str">
        <f>INDEX('State '!$A$1:$C$62,MATCH($I67,'State '!$B:$B,0),3)</f>
        <v>Northeast</v>
      </c>
      <c r="M67" s="149" t="str">
        <f>INDEX('State '!$A$1:$C$62,MATCH($J67,'State '!$B:$B,0),3)</f>
        <v>Northeast</v>
      </c>
      <c r="N67" s="149"/>
      <c r="O67" s="156">
        <v>12.8</v>
      </c>
      <c r="P67" s="156">
        <v>23</v>
      </c>
      <c r="Q67" s="156">
        <v>128</v>
      </c>
      <c r="R67" s="155">
        <v>20</v>
      </c>
      <c r="S67" s="149" t="s">
        <v>135</v>
      </c>
      <c r="T67" s="149" t="s">
        <v>381</v>
      </c>
      <c r="U67" s="149" t="s">
        <v>1658</v>
      </c>
      <c r="V67" s="149"/>
      <c r="W67" s="148"/>
      <c r="X67" s="148"/>
      <c r="Y67" s="148"/>
      <c r="Z67" s="17"/>
      <c r="AA67" s="17"/>
      <c r="AB67" s="17"/>
    </row>
    <row r="68" spans="1:261" x14ac:dyDescent="0.2">
      <c r="A68" s="171">
        <v>39990</v>
      </c>
      <c r="B68" s="162" t="s">
        <v>1642</v>
      </c>
      <c r="C68" s="162" t="s">
        <v>358</v>
      </c>
      <c r="D68" s="162" t="s">
        <v>140</v>
      </c>
      <c r="E68" s="162" t="s">
        <v>143</v>
      </c>
      <c r="F68" s="163">
        <v>35779</v>
      </c>
      <c r="G68" s="155">
        <v>1997</v>
      </c>
      <c r="H68" s="149" t="s">
        <v>1643</v>
      </c>
      <c r="I68" s="149" t="str">
        <f t="shared" si="3"/>
        <v>WY</v>
      </c>
      <c r="J68" s="149" t="str">
        <f t="shared" si="4"/>
        <v>KS</v>
      </c>
      <c r="K68" s="149" t="str">
        <f t="shared" si="5"/>
        <v>Mountain, South Central</v>
      </c>
      <c r="L68" s="149" t="str">
        <f>INDEX('State '!$A$1:$C$62,MATCH($I68,'State '!$B:$B,0),3)</f>
        <v>Mountain</v>
      </c>
      <c r="M68" s="149" t="str">
        <f>INDEX('State '!$A$1:$C$62,MATCH($J68,'State '!$B:$B,0),3)</f>
        <v>South Central</v>
      </c>
      <c r="N68" s="149"/>
      <c r="O68" s="156">
        <v>9.1999999999999993</v>
      </c>
      <c r="P68" s="156"/>
      <c r="Q68" s="156">
        <v>30</v>
      </c>
      <c r="R68" s="155">
        <v>20</v>
      </c>
      <c r="S68" s="149" t="s">
        <v>135</v>
      </c>
      <c r="T68" s="149" t="s">
        <v>381</v>
      </c>
      <c r="U68" s="149" t="s">
        <v>1644</v>
      </c>
      <c r="V68" s="149"/>
      <c r="W68" s="148"/>
      <c r="X68" s="148"/>
      <c r="Y68" s="148"/>
      <c r="Z68" s="17"/>
      <c r="AA68" s="17"/>
      <c r="AB68" s="17"/>
    </row>
    <row r="69" spans="1:261" x14ac:dyDescent="0.2">
      <c r="A69" s="171">
        <v>39990</v>
      </c>
      <c r="B69" s="162" t="s">
        <v>1671</v>
      </c>
      <c r="C69" s="162" t="s">
        <v>1718</v>
      </c>
      <c r="D69" s="162" t="s">
        <v>134</v>
      </c>
      <c r="E69" s="162" t="s">
        <v>143</v>
      </c>
      <c r="F69" s="163">
        <v>35784</v>
      </c>
      <c r="G69" s="164">
        <v>1997</v>
      </c>
      <c r="H69" s="149" t="s">
        <v>408</v>
      </c>
      <c r="I69" s="149" t="str">
        <f t="shared" si="3"/>
        <v>TX</v>
      </c>
      <c r="J69" s="149" t="str">
        <f t="shared" si="4"/>
        <v>MX</v>
      </c>
      <c r="K69" s="149" t="str">
        <f t="shared" si="5"/>
        <v>South Central, Mexico</v>
      </c>
      <c r="L69" s="149" t="str">
        <f>INDEX('State '!$A$1:$C$62,MATCH($I69,'State '!$B:$B,0),3)</f>
        <v>South Central</v>
      </c>
      <c r="M69" s="149" t="str">
        <f>INDEX('State '!$A$1:$C$62,MATCH($J69,'State '!$B:$B,0),3)</f>
        <v>Mexico</v>
      </c>
      <c r="N69" s="149"/>
      <c r="O69" s="156">
        <v>35</v>
      </c>
      <c r="P69" s="156">
        <v>45</v>
      </c>
      <c r="Q69" s="156">
        <v>212</v>
      </c>
      <c r="R69" s="155">
        <v>24</v>
      </c>
      <c r="S69" s="149" t="s">
        <v>135</v>
      </c>
      <c r="T69" s="149" t="s">
        <v>381</v>
      </c>
      <c r="U69" s="149" t="s">
        <v>1672</v>
      </c>
      <c r="V69" s="149"/>
      <c r="W69" s="148"/>
      <c r="X69" s="148"/>
      <c r="Y69" s="148"/>
      <c r="AA69" s="17"/>
      <c r="AB69" s="17"/>
    </row>
    <row r="70" spans="1:261" x14ac:dyDescent="0.2">
      <c r="A70" s="171">
        <v>39990</v>
      </c>
      <c r="B70" s="162" t="s">
        <v>1682</v>
      </c>
      <c r="C70" s="162" t="s">
        <v>1875</v>
      </c>
      <c r="D70" s="162" t="s">
        <v>140</v>
      </c>
      <c r="E70" s="162" t="s">
        <v>143</v>
      </c>
      <c r="F70" s="163">
        <v>36100</v>
      </c>
      <c r="G70" s="155">
        <v>1997</v>
      </c>
      <c r="H70" s="149" t="s">
        <v>7</v>
      </c>
      <c r="I70" s="149" t="str">
        <f t="shared" si="3"/>
        <v>PA</v>
      </c>
      <c r="J70" s="149" t="str">
        <f t="shared" si="4"/>
        <v>PA</v>
      </c>
      <c r="K70" s="149" t="str">
        <f t="shared" si="5"/>
        <v>Northeast</v>
      </c>
      <c r="L70" s="149" t="str">
        <f>INDEX('State '!$A$1:$C$62,MATCH($I70,'State '!$B:$B,0),3)</f>
        <v>Northeast</v>
      </c>
      <c r="M70" s="149" t="str">
        <f>INDEX('State '!$A$1:$C$62,MATCH($J70,'State '!$B:$B,0),3)</f>
        <v>Northeast</v>
      </c>
      <c r="N70" s="149"/>
      <c r="O70" s="156">
        <v>9.8000000000000007</v>
      </c>
      <c r="P70" s="156">
        <v>4.88</v>
      </c>
      <c r="Q70" s="156">
        <v>35</v>
      </c>
      <c r="R70" s="155">
        <v>36</v>
      </c>
      <c r="S70" s="149" t="s">
        <v>135</v>
      </c>
      <c r="T70" s="149" t="s">
        <v>381</v>
      </c>
      <c r="U70" s="149" t="s">
        <v>1683</v>
      </c>
      <c r="V70" s="149"/>
      <c r="W70" s="148"/>
      <c r="X70" s="148"/>
      <c r="Y70" s="148"/>
      <c r="Z70" s="17"/>
      <c r="AA70" s="17"/>
      <c r="AB70" s="17"/>
    </row>
    <row r="71" spans="1:261" x14ac:dyDescent="0.2">
      <c r="A71" s="171">
        <v>39990</v>
      </c>
      <c r="B71" s="162" t="s">
        <v>1590</v>
      </c>
      <c r="C71" s="162" t="s">
        <v>223</v>
      </c>
      <c r="D71" s="162" t="s">
        <v>134</v>
      </c>
      <c r="E71" s="162" t="s">
        <v>143</v>
      </c>
      <c r="F71" s="163">
        <v>35855</v>
      </c>
      <c r="G71" s="164">
        <v>1998</v>
      </c>
      <c r="H71" s="149" t="s">
        <v>7</v>
      </c>
      <c r="I71" s="149" t="str">
        <f t="shared" si="3"/>
        <v>PA</v>
      </c>
      <c r="J71" s="149" t="str">
        <f t="shared" si="4"/>
        <v>PA</v>
      </c>
      <c r="K71" s="149" t="str">
        <f t="shared" si="5"/>
        <v>Northeast</v>
      </c>
      <c r="L71" s="149" t="str">
        <f>INDEX('State '!$A$1:$C$62,MATCH($I71,'State '!$B:$B,0),3)</f>
        <v>Northeast</v>
      </c>
      <c r="M71" s="149" t="str">
        <f>INDEX('State '!$A$1:$C$62,MATCH($J71,'State '!$B:$B,0),3)</f>
        <v>Northeast</v>
      </c>
      <c r="N71" s="149"/>
      <c r="O71" s="156">
        <v>1</v>
      </c>
      <c r="P71" s="156"/>
      <c r="Q71" s="156">
        <v>30</v>
      </c>
      <c r="R71" s="155" t="s">
        <v>1762</v>
      </c>
      <c r="S71" s="149" t="s">
        <v>135</v>
      </c>
      <c r="T71" s="149" t="s">
        <v>381</v>
      </c>
      <c r="U71" s="149" t="s">
        <v>1591</v>
      </c>
      <c r="V71" s="149"/>
      <c r="W71" s="148"/>
      <c r="X71" s="148"/>
      <c r="Y71" s="182"/>
      <c r="Z71" s="17"/>
      <c r="AA71" s="17"/>
      <c r="AB71" s="17"/>
    </row>
    <row r="72" spans="1:261" x14ac:dyDescent="0.2">
      <c r="A72" s="171">
        <v>39990</v>
      </c>
      <c r="B72" s="162" t="s">
        <v>1560</v>
      </c>
      <c r="C72" s="162" t="s">
        <v>288</v>
      </c>
      <c r="D72" s="162" t="s">
        <v>140</v>
      </c>
      <c r="E72" s="162" t="s">
        <v>143</v>
      </c>
      <c r="F72" s="163">
        <v>35886</v>
      </c>
      <c r="G72" s="155">
        <v>1998</v>
      </c>
      <c r="H72" s="149" t="s">
        <v>1095</v>
      </c>
      <c r="I72" s="149" t="str">
        <f t="shared" si="3"/>
        <v>GM</v>
      </c>
      <c r="J72" s="149" t="str">
        <f t="shared" si="4"/>
        <v>LA</v>
      </c>
      <c r="K72" s="149" t="str">
        <f t="shared" si="5"/>
        <v>Gulf of Mexico, South Central</v>
      </c>
      <c r="L72" s="149" t="str">
        <f>INDEX('State '!$A$1:$C$62,MATCH($I72,'State '!$B:$B,0),3)</f>
        <v>Gulf of Mexico</v>
      </c>
      <c r="M72" s="149" t="str">
        <f>INDEX('State '!$A$1:$C$62,MATCH($J72,'State '!$B:$B,0),3)</f>
        <v>South Central</v>
      </c>
      <c r="N72" s="149"/>
      <c r="O72" s="156">
        <v>52.2</v>
      </c>
      <c r="P72" s="156"/>
      <c r="Q72" s="156">
        <v>500</v>
      </c>
      <c r="R72" s="155"/>
      <c r="S72" s="149" t="s">
        <v>135</v>
      </c>
      <c r="T72" s="149" t="s">
        <v>381</v>
      </c>
      <c r="U72" s="149" t="s">
        <v>1561</v>
      </c>
      <c r="V72" s="149"/>
      <c r="W72" s="148"/>
      <c r="X72" s="148"/>
      <c r="Y72" s="182"/>
      <c r="Z72" s="17"/>
      <c r="AA72" s="17"/>
      <c r="AB72" s="17"/>
    </row>
    <row r="73" spans="1:261" x14ac:dyDescent="0.2">
      <c r="A73" s="171">
        <v>39990</v>
      </c>
      <c r="B73" s="162" t="s">
        <v>1860</v>
      </c>
      <c r="C73" s="162" t="s">
        <v>266</v>
      </c>
      <c r="D73" s="162" t="s">
        <v>140</v>
      </c>
      <c r="E73" s="162" t="s">
        <v>143</v>
      </c>
      <c r="F73" s="163">
        <v>35886</v>
      </c>
      <c r="G73" s="155">
        <v>1998</v>
      </c>
      <c r="H73" s="149" t="s">
        <v>43</v>
      </c>
      <c r="I73" s="149" t="str">
        <f t="shared" si="3"/>
        <v>NM</v>
      </c>
      <c r="J73" s="149" t="str">
        <f t="shared" si="4"/>
        <v>NM</v>
      </c>
      <c r="K73" s="149" t="str">
        <f t="shared" si="5"/>
        <v>Mountain</v>
      </c>
      <c r="L73" s="149" t="str">
        <f>INDEX('State '!$A$1:$C$62,MATCH($I73,'State '!$B:$B,0),3)</f>
        <v>Mountain</v>
      </c>
      <c r="M73" s="149" t="str">
        <f>INDEX('State '!$A$1:$C$62,MATCH($J73,'State '!$B:$B,0),3)</f>
        <v>Mountain</v>
      </c>
      <c r="N73" s="149"/>
      <c r="O73" s="156">
        <v>5</v>
      </c>
      <c r="P73" s="156"/>
      <c r="Q73" s="156">
        <v>200</v>
      </c>
      <c r="R73" s="155">
        <v>28</v>
      </c>
      <c r="S73" s="149" t="s">
        <v>135</v>
      </c>
      <c r="T73" s="149" t="s">
        <v>381</v>
      </c>
      <c r="U73" s="149" t="s">
        <v>1564</v>
      </c>
      <c r="V73" s="149"/>
      <c r="W73" s="148"/>
      <c r="X73" s="148"/>
      <c r="Y73" s="148"/>
      <c r="Z73" s="17"/>
      <c r="AA73" s="17"/>
      <c r="AB73" s="17"/>
    </row>
    <row r="74" spans="1:261" x14ac:dyDescent="0.2">
      <c r="A74" s="171">
        <v>39990</v>
      </c>
      <c r="B74" s="162" t="s">
        <v>1630</v>
      </c>
      <c r="C74" s="162" t="s">
        <v>206</v>
      </c>
      <c r="D74" s="162" t="s">
        <v>136</v>
      </c>
      <c r="E74" s="162" t="s">
        <v>143</v>
      </c>
      <c r="F74" s="163">
        <v>35900</v>
      </c>
      <c r="G74" s="155">
        <v>1998</v>
      </c>
      <c r="H74" s="149" t="s">
        <v>52</v>
      </c>
      <c r="I74" s="149" t="str">
        <f t="shared" si="3"/>
        <v>TN</v>
      </c>
      <c r="J74" s="149" t="str">
        <f t="shared" si="4"/>
        <v>TN</v>
      </c>
      <c r="K74" s="149" t="str">
        <f t="shared" si="5"/>
        <v>Midwest</v>
      </c>
      <c r="L74" s="149" t="str">
        <f>INDEX('State '!$A$1:$C$62,MATCH($I74,'State '!$B:$B,0),3)</f>
        <v>Midwest</v>
      </c>
      <c r="M74" s="149" t="str">
        <f>INDEX('State '!$A$1:$C$62,MATCH($J74,'State '!$B:$B,0),3)</f>
        <v>Midwest</v>
      </c>
      <c r="N74" s="149"/>
      <c r="O74" s="156">
        <v>10</v>
      </c>
      <c r="P74" s="156">
        <v>28</v>
      </c>
      <c r="Q74" s="156">
        <v>10</v>
      </c>
      <c r="R74" s="155">
        <v>8</v>
      </c>
      <c r="S74" s="149" t="s">
        <v>138</v>
      </c>
      <c r="T74" s="149" t="s">
        <v>187</v>
      </c>
      <c r="U74" s="149" t="s">
        <v>382</v>
      </c>
      <c r="V74" s="149"/>
      <c r="W74" s="148"/>
      <c r="X74" s="148"/>
      <c r="Y74" s="148"/>
      <c r="Z74" s="5"/>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99"/>
      <c r="FX74" s="99"/>
      <c r="FY74" s="99"/>
      <c r="FZ74" s="99"/>
      <c r="GA74" s="99"/>
      <c r="GB74" s="99"/>
      <c r="GC74" s="99"/>
      <c r="GD74" s="99"/>
      <c r="GE74" s="99"/>
      <c r="GF74" s="99"/>
      <c r="GG74" s="99"/>
      <c r="GH74" s="99"/>
      <c r="GI74" s="99"/>
      <c r="GJ74" s="99"/>
      <c r="GK74" s="99"/>
      <c r="GL74" s="99"/>
      <c r="GM74" s="99"/>
      <c r="GN74" s="99"/>
      <c r="GO74" s="99"/>
      <c r="GP74" s="99"/>
      <c r="GQ74" s="99"/>
      <c r="GR74" s="99"/>
      <c r="GS74" s="99"/>
      <c r="GT74" s="99"/>
      <c r="GU74" s="99"/>
      <c r="GV74" s="99"/>
      <c r="GW74" s="99"/>
      <c r="GX74" s="99"/>
      <c r="GY74" s="99"/>
      <c r="GZ74" s="99"/>
      <c r="HA74" s="99"/>
      <c r="HB74" s="99"/>
      <c r="HC74" s="99"/>
      <c r="HD74" s="99"/>
      <c r="HE74" s="99"/>
      <c r="HF74" s="99"/>
      <c r="HG74" s="99"/>
      <c r="HH74" s="99"/>
      <c r="HI74" s="99"/>
      <c r="HJ74" s="99"/>
      <c r="HK74" s="99"/>
      <c r="HL74" s="99"/>
      <c r="HM74" s="99"/>
      <c r="HN74" s="99"/>
      <c r="HO74" s="99"/>
      <c r="HP74" s="99"/>
      <c r="HQ74" s="99"/>
      <c r="HR74" s="99"/>
      <c r="HS74" s="99"/>
      <c r="HT74" s="99"/>
      <c r="HU74" s="99"/>
      <c r="HV74" s="99"/>
      <c r="HW74" s="99"/>
      <c r="HX74" s="99"/>
      <c r="HY74" s="99"/>
      <c r="HZ74" s="99"/>
      <c r="IA74" s="99"/>
      <c r="IB74" s="99"/>
      <c r="IC74" s="99"/>
      <c r="ID74" s="99"/>
      <c r="IE74" s="99"/>
      <c r="IF74" s="99"/>
      <c r="IG74" s="99"/>
      <c r="IH74" s="99"/>
      <c r="II74" s="99"/>
      <c r="IJ74" s="99"/>
      <c r="IK74" s="99"/>
      <c r="IL74" s="99"/>
      <c r="IM74" s="99"/>
      <c r="IN74" s="99"/>
      <c r="IO74" s="99"/>
      <c r="IP74" s="99"/>
      <c r="IQ74" s="99"/>
      <c r="IR74" s="99"/>
      <c r="IS74" s="99"/>
      <c r="IT74" s="99"/>
      <c r="IU74" s="99"/>
      <c r="IV74" s="99"/>
      <c r="IW74" s="99"/>
      <c r="IX74" s="99"/>
      <c r="IY74" s="99"/>
      <c r="IZ74" s="99"/>
      <c r="JA74" s="99"/>
    </row>
    <row r="75" spans="1:261" x14ac:dyDescent="0.2">
      <c r="A75" s="149">
        <v>39990</v>
      </c>
      <c r="B75" s="162" t="s">
        <v>1568</v>
      </c>
      <c r="C75" s="162" t="s">
        <v>370</v>
      </c>
      <c r="D75" s="162" t="s">
        <v>140</v>
      </c>
      <c r="E75" s="162" t="s">
        <v>143</v>
      </c>
      <c r="F75" s="163">
        <v>35977</v>
      </c>
      <c r="G75" s="164">
        <v>1998</v>
      </c>
      <c r="H75" s="149" t="s">
        <v>0</v>
      </c>
      <c r="I75" s="149" t="str">
        <f t="shared" si="3"/>
        <v>LA</v>
      </c>
      <c r="J75" s="149" t="str">
        <f t="shared" si="4"/>
        <v>LA</v>
      </c>
      <c r="K75" s="149" t="str">
        <f t="shared" si="5"/>
        <v>South Central</v>
      </c>
      <c r="L75" s="149" t="str">
        <f>INDEX('State '!$A$1:$C$62,MATCH($I75,'State '!$B:$B,0),3)</f>
        <v>South Central</v>
      </c>
      <c r="M75" s="149" t="str">
        <f>INDEX('State '!$A$1:$C$62,MATCH($J75,'State '!$B:$B,0),3)</f>
        <v>South Central</v>
      </c>
      <c r="N75" s="149"/>
      <c r="O75" s="156">
        <v>12</v>
      </c>
      <c r="P75" s="156">
        <v>25</v>
      </c>
      <c r="Q75" s="156">
        <v>100</v>
      </c>
      <c r="R75" s="155">
        <v>22</v>
      </c>
      <c r="S75" s="149" t="s">
        <v>135</v>
      </c>
      <c r="T75" s="149" t="s">
        <v>381</v>
      </c>
      <c r="U75" s="149" t="s">
        <v>382</v>
      </c>
      <c r="V75" s="149"/>
      <c r="W75" s="148"/>
      <c r="X75" s="148"/>
      <c r="Y75" s="148"/>
      <c r="Z75" s="17"/>
      <c r="AA75" s="17"/>
      <c r="AB75" s="17"/>
    </row>
    <row r="76" spans="1:261" x14ac:dyDescent="0.2">
      <c r="A76" s="149">
        <v>39990</v>
      </c>
      <c r="B76" s="162" t="s">
        <v>1583</v>
      </c>
      <c r="C76" s="162" t="s">
        <v>258</v>
      </c>
      <c r="D76" s="162" t="s">
        <v>134</v>
      </c>
      <c r="E76" s="162" t="s">
        <v>143</v>
      </c>
      <c r="F76" s="163">
        <v>35977</v>
      </c>
      <c r="G76" s="164">
        <v>1998</v>
      </c>
      <c r="H76" s="149" t="s">
        <v>25</v>
      </c>
      <c r="I76" s="149" t="str">
        <f t="shared" si="3"/>
        <v>CO</v>
      </c>
      <c r="J76" s="149" t="str">
        <f t="shared" si="4"/>
        <v>CO</v>
      </c>
      <c r="K76" s="149" t="str">
        <f t="shared" si="5"/>
        <v>Mountain</v>
      </c>
      <c r="L76" s="149" t="str">
        <f>INDEX('State '!$A$1:$C$62,MATCH($I76,'State '!$B:$B,0),3)</f>
        <v>Mountain</v>
      </c>
      <c r="M76" s="149" t="str">
        <f>INDEX('State '!$A$1:$C$62,MATCH($J76,'State '!$B:$B,0),3)</f>
        <v>Mountain</v>
      </c>
      <c r="N76" s="149"/>
      <c r="O76" s="156">
        <v>20.7</v>
      </c>
      <c r="P76" s="156">
        <v>115</v>
      </c>
      <c r="Q76" s="156">
        <v>100</v>
      </c>
      <c r="R76" s="155">
        <v>16</v>
      </c>
      <c r="S76" s="149" t="s">
        <v>135</v>
      </c>
      <c r="T76" s="149" t="s">
        <v>381</v>
      </c>
      <c r="U76" s="149" t="s">
        <v>1584</v>
      </c>
      <c r="V76" s="149"/>
      <c r="W76" s="148"/>
      <c r="X76" s="148"/>
      <c r="Y76" s="148"/>
      <c r="Z76" s="17"/>
      <c r="AA76" s="17"/>
      <c r="AB76" s="17"/>
    </row>
    <row r="77" spans="1:261" x14ac:dyDescent="0.2">
      <c r="A77" s="149">
        <v>39990</v>
      </c>
      <c r="B77" s="162" t="s">
        <v>1585</v>
      </c>
      <c r="C77" s="162" t="s">
        <v>373</v>
      </c>
      <c r="D77" s="162" t="s">
        <v>136</v>
      </c>
      <c r="E77" s="162" t="s">
        <v>143</v>
      </c>
      <c r="F77" s="163">
        <v>35977</v>
      </c>
      <c r="G77" s="164">
        <v>1998</v>
      </c>
      <c r="H77" s="149" t="s">
        <v>1586</v>
      </c>
      <c r="I77" s="149" t="str">
        <f t="shared" si="3"/>
        <v>GM</v>
      </c>
      <c r="J77" s="149" t="str">
        <f t="shared" si="4"/>
        <v>MS</v>
      </c>
      <c r="K77" s="149" t="str">
        <f t="shared" si="5"/>
        <v>Gulf of Mexico, South Central</v>
      </c>
      <c r="L77" s="149" t="str">
        <f>INDEX('State '!$A$1:$C$62,MATCH($I77,'State '!$B:$B,0),3)</f>
        <v>Gulf of Mexico</v>
      </c>
      <c r="M77" s="149" t="str">
        <f>INDEX('State '!$A$1:$C$62,MATCH($J77,'State '!$B:$B,0),3)</f>
        <v>South Central</v>
      </c>
      <c r="N77" s="149"/>
      <c r="O77" s="156">
        <v>386</v>
      </c>
      <c r="P77" s="156">
        <v>213</v>
      </c>
      <c r="Q77" s="156">
        <v>1000</v>
      </c>
      <c r="R77" s="155" t="s">
        <v>3197</v>
      </c>
      <c r="S77" s="149" t="s">
        <v>135</v>
      </c>
      <c r="T77" s="149" t="s">
        <v>381</v>
      </c>
      <c r="U77" s="149" t="s">
        <v>1587</v>
      </c>
      <c r="V77" s="149"/>
      <c r="W77" s="148"/>
      <c r="X77" s="148"/>
      <c r="Y77" s="148"/>
      <c r="Z77" s="17"/>
      <c r="AA77" s="17"/>
      <c r="AB77" s="17"/>
    </row>
    <row r="78" spans="1:261" x14ac:dyDescent="0.2">
      <c r="A78" s="149">
        <v>39990</v>
      </c>
      <c r="B78" s="162" t="s">
        <v>1602</v>
      </c>
      <c r="C78" s="162" t="s">
        <v>231</v>
      </c>
      <c r="D78" s="162" t="s">
        <v>136</v>
      </c>
      <c r="E78" s="162" t="s">
        <v>143</v>
      </c>
      <c r="F78" s="163">
        <v>35977</v>
      </c>
      <c r="G78" s="164">
        <v>1998</v>
      </c>
      <c r="H78" s="149" t="s">
        <v>19</v>
      </c>
      <c r="I78" s="149" t="str">
        <f t="shared" si="3"/>
        <v>VA</v>
      </c>
      <c r="J78" s="149" t="str">
        <f t="shared" si="4"/>
        <v>VA</v>
      </c>
      <c r="K78" s="149" t="str">
        <f t="shared" si="5"/>
        <v>Northeast</v>
      </c>
      <c r="L78" s="149" t="str">
        <f>INDEX('State '!$A$1:$C$62,MATCH($I78,'State '!$B:$B,0),3)</f>
        <v>Northeast</v>
      </c>
      <c r="M78" s="149" t="str">
        <f>INDEX('State '!$A$1:$C$62,MATCH($J78,'State '!$B:$B,0),3)</f>
        <v>Northeast</v>
      </c>
      <c r="N78" s="149"/>
      <c r="O78" s="156">
        <v>14</v>
      </c>
      <c r="P78" s="156">
        <v>60</v>
      </c>
      <c r="Q78" s="156">
        <v>10</v>
      </c>
      <c r="R78" s="155">
        <v>20</v>
      </c>
      <c r="S78" s="149" t="s">
        <v>135</v>
      </c>
      <c r="T78" s="149" t="s">
        <v>381</v>
      </c>
      <c r="U78" s="149" t="s">
        <v>1603</v>
      </c>
      <c r="V78" s="149"/>
      <c r="W78" s="148"/>
      <c r="X78" s="148"/>
      <c r="Y78" s="148"/>
      <c r="Z78" s="17"/>
      <c r="AA78" s="17"/>
      <c r="AB78" s="17"/>
    </row>
    <row r="79" spans="1:261" x14ac:dyDescent="0.2">
      <c r="A79" s="149">
        <v>39990</v>
      </c>
      <c r="B79" s="162" t="s">
        <v>1623</v>
      </c>
      <c r="C79" s="162" t="s">
        <v>206</v>
      </c>
      <c r="D79" s="162" t="s">
        <v>140</v>
      </c>
      <c r="E79" s="162" t="s">
        <v>143</v>
      </c>
      <c r="F79" s="163">
        <v>35977</v>
      </c>
      <c r="G79" s="155">
        <v>1998</v>
      </c>
      <c r="H79" s="149" t="s">
        <v>1095</v>
      </c>
      <c r="I79" s="149" t="str">
        <f t="shared" si="3"/>
        <v>GM</v>
      </c>
      <c r="J79" s="149" t="str">
        <f t="shared" si="4"/>
        <v>LA</v>
      </c>
      <c r="K79" s="149" t="str">
        <f t="shared" si="5"/>
        <v>Gulf of Mexico, South Central</v>
      </c>
      <c r="L79" s="149" t="str">
        <f>INDEX('State '!$A$1:$C$62,MATCH($I79,'State '!$B:$B,0),3)</f>
        <v>Gulf of Mexico</v>
      </c>
      <c r="M79" s="149" t="str">
        <f>INDEX('State '!$A$1:$C$62,MATCH($J79,'State '!$B:$B,0),3)</f>
        <v>South Central</v>
      </c>
      <c r="N79" s="149"/>
      <c r="O79" s="156">
        <v>0.12</v>
      </c>
      <c r="P79" s="156"/>
      <c r="Q79" s="156">
        <v>400</v>
      </c>
      <c r="R79" s="155" t="s">
        <v>3223</v>
      </c>
      <c r="S79" s="149" t="s">
        <v>135</v>
      </c>
      <c r="T79" s="149" t="s">
        <v>381</v>
      </c>
      <c r="U79" s="149" t="s">
        <v>1624</v>
      </c>
      <c r="V79" s="149"/>
      <c r="W79" s="148"/>
      <c r="X79" s="148"/>
      <c r="Y79" s="148"/>
      <c r="Z79" s="17"/>
      <c r="AA79" s="17"/>
      <c r="AB79" s="17"/>
    </row>
    <row r="80" spans="1:261" x14ac:dyDescent="0.2">
      <c r="A80" s="149">
        <v>39990</v>
      </c>
      <c r="B80" s="162" t="s">
        <v>1857</v>
      </c>
      <c r="C80" s="162" t="s">
        <v>1875</v>
      </c>
      <c r="D80" s="162" t="s">
        <v>140</v>
      </c>
      <c r="E80" s="162" t="s">
        <v>143</v>
      </c>
      <c r="F80" s="163">
        <v>36008</v>
      </c>
      <c r="G80" s="155">
        <v>1998</v>
      </c>
      <c r="H80" s="149" t="s">
        <v>1569</v>
      </c>
      <c r="I80" s="149" t="str">
        <f t="shared" si="3"/>
        <v>GM</v>
      </c>
      <c r="J80" s="149" t="str">
        <f t="shared" si="4"/>
        <v>AL</v>
      </c>
      <c r="K80" s="149" t="str">
        <f t="shared" si="5"/>
        <v>Gulf of Mexico, South Central</v>
      </c>
      <c r="L80" s="149" t="str">
        <f>INDEX('State '!$A$1:$C$62,MATCH($I80,'State '!$B:$B,0),3)</f>
        <v>Gulf of Mexico</v>
      </c>
      <c r="M80" s="149" t="str">
        <f>INDEX('State '!$A$1:$C$62,MATCH($J80,'State '!$B:$B,0),3)</f>
        <v>South Central</v>
      </c>
      <c r="N80" s="149"/>
      <c r="O80" s="156">
        <v>120.2</v>
      </c>
      <c r="P80" s="156">
        <v>76</v>
      </c>
      <c r="Q80" s="156">
        <v>350</v>
      </c>
      <c r="R80" s="155">
        <v>24</v>
      </c>
      <c r="S80" s="149" t="s">
        <v>135</v>
      </c>
      <c r="T80" s="149" t="s">
        <v>381</v>
      </c>
      <c r="U80" s="149" t="s">
        <v>1570</v>
      </c>
      <c r="V80" s="149"/>
      <c r="W80" s="148"/>
      <c r="X80" s="148"/>
      <c r="Y80" s="148"/>
      <c r="Z80" s="17"/>
      <c r="AA80" s="17"/>
      <c r="AB80" s="17"/>
    </row>
    <row r="81" spans="1:25" s="17" customFormat="1" x14ac:dyDescent="0.2">
      <c r="A81" s="149">
        <v>39990</v>
      </c>
      <c r="B81" s="162" t="s">
        <v>1573</v>
      </c>
      <c r="C81" s="162" t="s">
        <v>263</v>
      </c>
      <c r="D81" s="162" t="s">
        <v>134</v>
      </c>
      <c r="E81" s="162" t="s">
        <v>143</v>
      </c>
      <c r="F81" s="163">
        <v>36039</v>
      </c>
      <c r="G81" s="155">
        <v>1998</v>
      </c>
      <c r="H81" s="149" t="s">
        <v>1574</v>
      </c>
      <c r="I81" s="149" t="str">
        <f t="shared" si="3"/>
        <v>WY</v>
      </c>
      <c r="J81" s="149" t="str">
        <f t="shared" si="4"/>
        <v>UT</v>
      </c>
      <c r="K81" s="149" t="str">
        <f t="shared" si="5"/>
        <v>Mountain</v>
      </c>
      <c r="L81" s="149" t="str">
        <f>INDEX('State '!$A$1:$C$62,MATCH($I81,'State '!$B:$B,0),3)</f>
        <v>Mountain</v>
      </c>
      <c r="M81" s="149" t="str">
        <f>INDEX('State '!$A$1:$C$62,MATCH($J81,'State '!$B:$B,0),3)</f>
        <v>Mountain</v>
      </c>
      <c r="N81" s="149"/>
      <c r="O81" s="156">
        <v>17.8</v>
      </c>
      <c r="P81" s="156">
        <v>41</v>
      </c>
      <c r="Q81" s="156">
        <v>84.7</v>
      </c>
      <c r="R81" s="155">
        <v>20</v>
      </c>
      <c r="S81" s="149" t="s">
        <v>135</v>
      </c>
      <c r="T81" s="149" t="s">
        <v>381</v>
      </c>
      <c r="U81" s="149" t="s">
        <v>1575</v>
      </c>
      <c r="V81" s="149"/>
      <c r="W81" s="148"/>
      <c r="X81" s="148"/>
      <c r="Y81" s="148"/>
    </row>
    <row r="82" spans="1:25" s="17" customFormat="1" x14ac:dyDescent="0.2">
      <c r="A82" s="149">
        <v>39990</v>
      </c>
      <c r="B82" s="162" t="s">
        <v>1592</v>
      </c>
      <c r="C82" s="162" t="s">
        <v>263</v>
      </c>
      <c r="D82" s="162" t="s">
        <v>140</v>
      </c>
      <c r="E82" s="162" t="s">
        <v>143</v>
      </c>
      <c r="F82" s="163">
        <v>36069</v>
      </c>
      <c r="G82" s="155">
        <v>1998</v>
      </c>
      <c r="H82" s="149" t="s">
        <v>21</v>
      </c>
      <c r="I82" s="149" t="str">
        <f t="shared" si="3"/>
        <v>UT</v>
      </c>
      <c r="J82" s="149" t="str">
        <f t="shared" si="4"/>
        <v>UT</v>
      </c>
      <c r="K82" s="149" t="str">
        <f t="shared" si="5"/>
        <v>Mountain</v>
      </c>
      <c r="L82" s="149" t="str">
        <f>INDEX('State '!$A$1:$C$62,MATCH($I82,'State '!$B:$B,0),3)</f>
        <v>Mountain</v>
      </c>
      <c r="M82" s="149" t="str">
        <f>INDEX('State '!$A$1:$C$62,MATCH($J82,'State '!$B:$B,0),3)</f>
        <v>Mountain</v>
      </c>
      <c r="N82" s="149"/>
      <c r="O82" s="156">
        <v>8.2200000000000006</v>
      </c>
      <c r="P82" s="156"/>
      <c r="Q82" s="156">
        <v>55</v>
      </c>
      <c r="R82" s="155">
        <v>20</v>
      </c>
      <c r="S82" s="149" t="s">
        <v>135</v>
      </c>
      <c r="T82" s="149" t="s">
        <v>381</v>
      </c>
      <c r="U82" s="149" t="s">
        <v>1593</v>
      </c>
      <c r="V82" s="149"/>
      <c r="W82" s="148"/>
      <c r="X82" s="148"/>
      <c r="Y82" s="148"/>
    </row>
    <row r="83" spans="1:25" s="17" customFormat="1" x14ac:dyDescent="0.2">
      <c r="A83" s="149">
        <v>39990</v>
      </c>
      <c r="B83" s="162" t="s">
        <v>1556</v>
      </c>
      <c r="C83" s="162" t="s">
        <v>247</v>
      </c>
      <c r="D83" s="162" t="s">
        <v>140</v>
      </c>
      <c r="E83" s="162" t="s">
        <v>143</v>
      </c>
      <c r="F83" s="163">
        <v>36080</v>
      </c>
      <c r="G83" s="155">
        <v>1998</v>
      </c>
      <c r="H83" s="149" t="s">
        <v>29</v>
      </c>
      <c r="I83" s="149" t="str">
        <f t="shared" si="3"/>
        <v>WY</v>
      </c>
      <c r="J83" s="149" t="str">
        <f t="shared" si="4"/>
        <v>WY</v>
      </c>
      <c r="K83" s="149" t="str">
        <f t="shared" si="5"/>
        <v>Mountain</v>
      </c>
      <c r="L83" s="149" t="str">
        <f>INDEX('State '!$A$1:$C$62,MATCH($I83,'State '!$B:$B,0),3)</f>
        <v>Mountain</v>
      </c>
      <c r="M83" s="149" t="str">
        <f>INDEX('State '!$A$1:$C$62,MATCH($J83,'State '!$B:$B,0),3)</f>
        <v>Mountain</v>
      </c>
      <c r="N83" s="149"/>
      <c r="O83" s="156">
        <v>14.9</v>
      </c>
      <c r="P83" s="156"/>
      <c r="Q83" s="156">
        <v>52</v>
      </c>
      <c r="R83" s="155"/>
      <c r="S83" s="149" t="s">
        <v>135</v>
      </c>
      <c r="T83" s="149" t="s">
        <v>381</v>
      </c>
      <c r="U83" s="149" t="s">
        <v>1557</v>
      </c>
      <c r="V83" s="149"/>
      <c r="W83" s="148"/>
      <c r="X83" s="148"/>
      <c r="Y83" s="148"/>
    </row>
    <row r="84" spans="1:25" s="17" customFormat="1" x14ac:dyDescent="0.2">
      <c r="A84" s="149">
        <v>39990</v>
      </c>
      <c r="B84" s="162" t="s">
        <v>1578</v>
      </c>
      <c r="C84" s="162" t="s">
        <v>261</v>
      </c>
      <c r="D84" s="162" t="s">
        <v>134</v>
      </c>
      <c r="E84" s="162" t="s">
        <v>143</v>
      </c>
      <c r="F84" s="163">
        <v>36100</v>
      </c>
      <c r="G84" s="164">
        <v>1998</v>
      </c>
      <c r="H84" s="149" t="s">
        <v>1532</v>
      </c>
      <c r="I84" s="149" t="str">
        <f t="shared" si="3"/>
        <v>PA</v>
      </c>
      <c r="J84" s="149" t="str">
        <f t="shared" si="4"/>
        <v>VA</v>
      </c>
      <c r="K84" s="149" t="str">
        <f t="shared" si="5"/>
        <v>Northeast</v>
      </c>
      <c r="L84" s="149" t="str">
        <f>INDEX('State '!$A$1:$C$62,MATCH($I84,'State '!$B:$B,0),3)</f>
        <v>Northeast</v>
      </c>
      <c r="M84" s="149" t="str">
        <f>INDEX('State '!$A$1:$C$62,MATCH($J84,'State '!$B:$B,0),3)</f>
        <v>Northeast</v>
      </c>
      <c r="N84" s="149"/>
      <c r="O84" s="156">
        <v>21</v>
      </c>
      <c r="P84" s="156">
        <v>379</v>
      </c>
      <c r="Q84" s="156">
        <v>151</v>
      </c>
      <c r="R84" s="155"/>
      <c r="S84" s="149" t="s">
        <v>135</v>
      </c>
      <c r="T84" s="149" t="s">
        <v>381</v>
      </c>
      <c r="U84" s="149" t="s">
        <v>1533</v>
      </c>
      <c r="V84" s="149"/>
      <c r="W84" s="148"/>
      <c r="X84" s="148"/>
      <c r="Y84" s="148"/>
    </row>
    <row r="85" spans="1:25" s="17" customFormat="1" x14ac:dyDescent="0.2">
      <c r="A85" s="149">
        <v>39990</v>
      </c>
      <c r="B85" s="162" t="s">
        <v>1596</v>
      </c>
      <c r="C85" s="162" t="s">
        <v>261</v>
      </c>
      <c r="D85" s="162" t="s">
        <v>134</v>
      </c>
      <c r="E85" s="162" t="s">
        <v>143</v>
      </c>
      <c r="F85" s="163">
        <v>36100</v>
      </c>
      <c r="G85" s="164">
        <v>1998</v>
      </c>
      <c r="H85" s="149" t="s">
        <v>52</v>
      </c>
      <c r="I85" s="149" t="str">
        <f t="shared" si="3"/>
        <v>TN</v>
      </c>
      <c r="J85" s="149" t="str">
        <f t="shared" si="4"/>
        <v>TN</v>
      </c>
      <c r="K85" s="149" t="str">
        <f t="shared" si="5"/>
        <v>Midwest</v>
      </c>
      <c r="L85" s="149" t="str">
        <f>INDEX('State '!$A$1:$C$62,MATCH($I85,'State '!$B:$B,0),3)</f>
        <v>Midwest</v>
      </c>
      <c r="M85" s="149" t="str">
        <f>INDEX('State '!$A$1:$C$62,MATCH($J85,'State '!$B:$B,0),3)</f>
        <v>Midwest</v>
      </c>
      <c r="N85" s="149"/>
      <c r="O85" s="156">
        <v>0.89</v>
      </c>
      <c r="P85" s="156">
        <v>2.2999999999999998</v>
      </c>
      <c r="Q85" s="156">
        <v>240</v>
      </c>
      <c r="R85" s="155">
        <v>12</v>
      </c>
      <c r="S85" s="149" t="s">
        <v>135</v>
      </c>
      <c r="T85" s="149" t="s">
        <v>381</v>
      </c>
      <c r="U85" s="149" t="s">
        <v>1597</v>
      </c>
      <c r="V85" s="149"/>
      <c r="W85" s="148"/>
      <c r="X85" s="148"/>
      <c r="Y85" s="148"/>
    </row>
    <row r="86" spans="1:25" s="17" customFormat="1" x14ac:dyDescent="0.2">
      <c r="A86" s="149">
        <v>39990</v>
      </c>
      <c r="B86" s="162" t="s">
        <v>1613</v>
      </c>
      <c r="C86" s="162" t="s">
        <v>363</v>
      </c>
      <c r="D86" s="162" t="s">
        <v>140</v>
      </c>
      <c r="E86" s="162" t="s">
        <v>143</v>
      </c>
      <c r="F86" s="163">
        <v>36100</v>
      </c>
      <c r="G86" s="164">
        <v>1998</v>
      </c>
      <c r="H86" s="149" t="s">
        <v>41</v>
      </c>
      <c r="I86" s="149" t="str">
        <f t="shared" si="3"/>
        <v>MI</v>
      </c>
      <c r="J86" s="149" t="str">
        <f t="shared" si="4"/>
        <v>MI</v>
      </c>
      <c r="K86" s="149" t="str">
        <f t="shared" si="5"/>
        <v>Midwest</v>
      </c>
      <c r="L86" s="149" t="str">
        <f>INDEX('State '!$A$1:$C$62,MATCH($I86,'State '!$B:$B,0),3)</f>
        <v>Midwest</v>
      </c>
      <c r="M86" s="149" t="str">
        <f>INDEX('State '!$A$1:$C$62,MATCH($J86,'State '!$B:$B,0),3)</f>
        <v>Midwest</v>
      </c>
      <c r="N86" s="149"/>
      <c r="O86" s="156">
        <v>33.4</v>
      </c>
      <c r="P86" s="156">
        <v>24.5</v>
      </c>
      <c r="Q86" s="156"/>
      <c r="R86" s="155">
        <v>36</v>
      </c>
      <c r="S86" s="149" t="s">
        <v>135</v>
      </c>
      <c r="T86" s="149" t="s">
        <v>381</v>
      </c>
      <c r="U86" s="149" t="s">
        <v>1614</v>
      </c>
      <c r="V86" s="149"/>
      <c r="W86" s="148"/>
      <c r="X86" s="148"/>
      <c r="Y86" s="148"/>
    </row>
    <row r="87" spans="1:25" s="17" customFormat="1" x14ac:dyDescent="0.2">
      <c r="A87" s="149">
        <v>39990</v>
      </c>
      <c r="B87" s="162" t="s">
        <v>1608</v>
      </c>
      <c r="C87" s="162" t="s">
        <v>363</v>
      </c>
      <c r="D87" s="162" t="s">
        <v>140</v>
      </c>
      <c r="E87" s="162" t="s">
        <v>143</v>
      </c>
      <c r="F87" s="163">
        <v>36100</v>
      </c>
      <c r="G87" s="164">
        <v>1998</v>
      </c>
      <c r="H87" s="149" t="s">
        <v>1609</v>
      </c>
      <c r="I87" s="149" t="str">
        <f t="shared" si="3"/>
        <v>MB</v>
      </c>
      <c r="J87" s="149" t="str">
        <f t="shared" si="4"/>
        <v>MI</v>
      </c>
      <c r="K87" s="149" t="str">
        <f t="shared" si="5"/>
        <v>Canada, Midwest</v>
      </c>
      <c r="L87" s="149" t="str">
        <f>INDEX('State '!$A$1:$C$62,MATCH($I87,'State '!$B:$B,0),3)</f>
        <v>Canada</v>
      </c>
      <c r="M87" s="149" t="str">
        <f>INDEX('State '!$A$1:$C$62,MATCH($J87,'State '!$B:$B,0),3)</f>
        <v>Midwest</v>
      </c>
      <c r="N87" s="149"/>
      <c r="O87" s="156">
        <v>122.8</v>
      </c>
      <c r="P87" s="156">
        <v>72</v>
      </c>
      <c r="Q87" s="156">
        <v>126</v>
      </c>
      <c r="R87" s="155">
        <v>36</v>
      </c>
      <c r="S87" s="149" t="s">
        <v>135</v>
      </c>
      <c r="T87" s="149" t="s">
        <v>381</v>
      </c>
      <c r="U87" s="149" t="s">
        <v>1610</v>
      </c>
      <c r="V87" s="149"/>
      <c r="W87" s="148"/>
      <c r="X87" s="148"/>
      <c r="Y87" s="148"/>
    </row>
    <row r="88" spans="1:25" s="17" customFormat="1" x14ac:dyDescent="0.2">
      <c r="A88" s="149">
        <v>39990</v>
      </c>
      <c r="B88" s="150" t="s">
        <v>1631</v>
      </c>
      <c r="C88" s="162" t="s">
        <v>206</v>
      </c>
      <c r="D88" s="150" t="s">
        <v>140</v>
      </c>
      <c r="E88" s="162" t="s">
        <v>143</v>
      </c>
      <c r="F88" s="163">
        <v>36100</v>
      </c>
      <c r="G88" s="164">
        <v>1998</v>
      </c>
      <c r="H88" s="149" t="s">
        <v>52</v>
      </c>
      <c r="I88" s="149" t="str">
        <f t="shared" si="3"/>
        <v>TN</v>
      </c>
      <c r="J88" s="149" t="str">
        <f t="shared" si="4"/>
        <v>TN</v>
      </c>
      <c r="K88" s="149" t="str">
        <f t="shared" si="5"/>
        <v>Midwest</v>
      </c>
      <c r="L88" s="149" t="str">
        <f>INDEX('State '!$A$1:$C$62,MATCH($I88,'State '!$B:$B,0),3)</f>
        <v>Midwest</v>
      </c>
      <c r="M88" s="149" t="str">
        <f>INDEX('State '!$A$1:$C$62,MATCH($J88,'State '!$B:$B,0),3)</f>
        <v>Midwest</v>
      </c>
      <c r="N88" s="149"/>
      <c r="O88" s="156">
        <v>6</v>
      </c>
      <c r="P88" s="156">
        <v>10</v>
      </c>
      <c r="Q88" s="155">
        <v>10</v>
      </c>
      <c r="R88" s="155">
        <v>8</v>
      </c>
      <c r="S88" s="149" t="s">
        <v>138</v>
      </c>
      <c r="T88" s="149" t="s">
        <v>187</v>
      </c>
      <c r="U88" s="149" t="s">
        <v>382</v>
      </c>
      <c r="V88" s="149"/>
      <c r="W88" s="148"/>
      <c r="X88" s="148"/>
      <c r="Y88" s="148"/>
    </row>
    <row r="89" spans="1:25" s="17" customFormat="1" x14ac:dyDescent="0.2">
      <c r="A89" s="149">
        <v>39990</v>
      </c>
      <c r="B89" s="162" t="s">
        <v>1604</v>
      </c>
      <c r="C89" s="162" t="s">
        <v>205</v>
      </c>
      <c r="D89" s="162" t="s">
        <v>140</v>
      </c>
      <c r="E89" s="162" t="s">
        <v>143</v>
      </c>
      <c r="F89" s="163">
        <v>36100</v>
      </c>
      <c r="G89" s="164">
        <v>1998</v>
      </c>
      <c r="H89" s="149" t="s">
        <v>827</v>
      </c>
      <c r="I89" s="149" t="str">
        <f t="shared" si="3"/>
        <v>ON</v>
      </c>
      <c r="J89" s="149" t="str">
        <f t="shared" si="4"/>
        <v>NY</v>
      </c>
      <c r="K89" s="149" t="str">
        <f t="shared" si="5"/>
        <v>Canada, Northeast</v>
      </c>
      <c r="L89" s="149" t="str">
        <f>INDEX('State '!$A$1:$C$62,MATCH($I89,'State '!$B:$B,0),3)</f>
        <v>Canada</v>
      </c>
      <c r="M89" s="149" t="str">
        <f>INDEX('State '!$A$1:$C$62,MATCH($J89,'State '!$B:$B,0),3)</f>
        <v>Northeast</v>
      </c>
      <c r="N89" s="149"/>
      <c r="O89" s="156">
        <v>22</v>
      </c>
      <c r="P89" s="156"/>
      <c r="Q89" s="156">
        <v>35</v>
      </c>
      <c r="R89" s="155"/>
      <c r="S89" s="149" t="s">
        <v>135</v>
      </c>
      <c r="T89" s="149" t="s">
        <v>381</v>
      </c>
      <c r="U89" s="149" t="s">
        <v>1605</v>
      </c>
      <c r="V89" s="149"/>
      <c r="W89" s="148"/>
      <c r="X89" s="148"/>
      <c r="Y89" s="148"/>
    </row>
    <row r="90" spans="1:25" s="17" customFormat="1" x14ac:dyDescent="0.2">
      <c r="A90" s="149">
        <v>39990</v>
      </c>
      <c r="B90" s="162" t="s">
        <v>1598</v>
      </c>
      <c r="C90" s="162" t="s">
        <v>374</v>
      </c>
      <c r="D90" s="162" t="s">
        <v>140</v>
      </c>
      <c r="E90" s="162" t="s">
        <v>143</v>
      </c>
      <c r="F90" s="163">
        <v>36100</v>
      </c>
      <c r="G90" s="164">
        <v>1998</v>
      </c>
      <c r="H90" s="149" t="s">
        <v>0</v>
      </c>
      <c r="I90" s="149" t="str">
        <f t="shared" si="3"/>
        <v>LA</v>
      </c>
      <c r="J90" s="149" t="str">
        <f t="shared" si="4"/>
        <v>LA</v>
      </c>
      <c r="K90" s="149" t="str">
        <f t="shared" si="5"/>
        <v>South Central</v>
      </c>
      <c r="L90" s="149" t="str">
        <f>INDEX('State '!$A$1:$C$62,MATCH($I90,'State '!$B:$B,0),3)</f>
        <v>South Central</v>
      </c>
      <c r="M90" s="149" t="str">
        <f>INDEX('State '!$A$1:$C$62,MATCH($J90,'State '!$B:$B,0),3)</f>
        <v>South Central</v>
      </c>
      <c r="N90" s="149"/>
      <c r="O90" s="156">
        <v>32</v>
      </c>
      <c r="P90" s="156">
        <v>90</v>
      </c>
      <c r="Q90" s="156">
        <v>170</v>
      </c>
      <c r="R90" s="155">
        <v>20</v>
      </c>
      <c r="S90" s="149" t="s">
        <v>135</v>
      </c>
      <c r="T90" s="149" t="s">
        <v>381</v>
      </c>
      <c r="U90" s="149" t="s">
        <v>1599</v>
      </c>
      <c r="V90" s="149"/>
      <c r="W90" s="148"/>
      <c r="X90" s="148"/>
      <c r="Y90" s="148"/>
    </row>
    <row r="91" spans="1:25" s="17" customFormat="1" x14ac:dyDescent="0.2">
      <c r="A91" s="149">
        <v>39990</v>
      </c>
      <c r="B91" s="162" t="s">
        <v>1600</v>
      </c>
      <c r="C91" s="162" t="s">
        <v>277</v>
      </c>
      <c r="D91" s="162" t="s">
        <v>140</v>
      </c>
      <c r="E91" s="162" t="s">
        <v>143</v>
      </c>
      <c r="F91" s="163">
        <v>36100</v>
      </c>
      <c r="G91" s="164">
        <v>1998</v>
      </c>
      <c r="H91" s="149" t="s">
        <v>29</v>
      </c>
      <c r="I91" s="149" t="str">
        <f t="shared" si="3"/>
        <v>WY</v>
      </c>
      <c r="J91" s="149" t="str">
        <f t="shared" si="4"/>
        <v>WY</v>
      </c>
      <c r="K91" s="149" t="str">
        <f t="shared" si="5"/>
        <v>Mountain</v>
      </c>
      <c r="L91" s="149" t="str">
        <f>INDEX('State '!$A$1:$C$62,MATCH($I91,'State '!$B:$B,0),3)</f>
        <v>Mountain</v>
      </c>
      <c r="M91" s="149" t="str">
        <f>INDEX('State '!$A$1:$C$62,MATCH($J91,'State '!$B:$B,0),3)</f>
        <v>Mountain</v>
      </c>
      <c r="N91" s="149"/>
      <c r="O91" s="156">
        <v>5.7</v>
      </c>
      <c r="P91" s="156"/>
      <c r="Q91" s="156">
        <v>40</v>
      </c>
      <c r="R91" s="155"/>
      <c r="S91" s="149" t="s">
        <v>135</v>
      </c>
      <c r="T91" s="149" t="s">
        <v>381</v>
      </c>
      <c r="U91" s="149" t="s">
        <v>1601</v>
      </c>
      <c r="V91" s="149"/>
      <c r="W91" s="148"/>
      <c r="X91" s="148"/>
      <c r="Y91" s="148"/>
    </row>
    <row r="92" spans="1:25" s="56" customFormat="1" x14ac:dyDescent="0.2">
      <c r="A92" s="149">
        <v>39990</v>
      </c>
      <c r="B92" s="162" t="s">
        <v>1842</v>
      </c>
      <c r="C92" s="162" t="s">
        <v>201</v>
      </c>
      <c r="D92" s="162" t="s">
        <v>140</v>
      </c>
      <c r="E92" s="162" t="s">
        <v>143</v>
      </c>
      <c r="F92" s="163">
        <v>36100</v>
      </c>
      <c r="G92" s="164">
        <v>1998</v>
      </c>
      <c r="H92" s="149" t="s">
        <v>1327</v>
      </c>
      <c r="I92" s="149" t="str">
        <f t="shared" si="3"/>
        <v>NY</v>
      </c>
      <c r="J92" s="149" t="str">
        <f t="shared" si="4"/>
        <v>PA</v>
      </c>
      <c r="K92" s="149" t="str">
        <f t="shared" si="5"/>
        <v>Northeast</v>
      </c>
      <c r="L92" s="149" t="str">
        <f>INDEX('State '!$A$1:$C$62,MATCH($I92,'State '!$B:$B,0),3)</f>
        <v>Northeast</v>
      </c>
      <c r="M92" s="149" t="str">
        <f>INDEX('State '!$A$1:$C$62,MATCH($J92,'State '!$B:$B,0),3)</f>
        <v>Northeast</v>
      </c>
      <c r="N92" s="149"/>
      <c r="O92" s="156">
        <v>5.0999999999999996</v>
      </c>
      <c r="P92" s="156"/>
      <c r="Q92" s="156">
        <v>22</v>
      </c>
      <c r="R92" s="155"/>
      <c r="S92" s="149" t="s">
        <v>135</v>
      </c>
      <c r="T92" s="149" t="s">
        <v>381</v>
      </c>
      <c r="U92" s="149" t="s">
        <v>1625</v>
      </c>
      <c r="V92" s="149"/>
      <c r="W92" s="148"/>
      <c r="X92" s="148"/>
      <c r="Y92" s="148"/>
    </row>
    <row r="93" spans="1:25" s="56" customFormat="1" x14ac:dyDescent="0.2">
      <c r="A93" s="149">
        <v>39990</v>
      </c>
      <c r="B93" s="162" t="s">
        <v>1558</v>
      </c>
      <c r="C93" s="162" t="s">
        <v>2065</v>
      </c>
      <c r="D93" s="162" t="s">
        <v>140</v>
      </c>
      <c r="E93" s="162" t="s">
        <v>143</v>
      </c>
      <c r="F93" s="163">
        <v>36100</v>
      </c>
      <c r="G93" s="164">
        <v>1998</v>
      </c>
      <c r="H93" s="149" t="s">
        <v>710</v>
      </c>
      <c r="I93" s="149" t="str">
        <f t="shared" si="3"/>
        <v>IA</v>
      </c>
      <c r="J93" s="149" t="str">
        <f t="shared" si="4"/>
        <v>IL</v>
      </c>
      <c r="K93" s="149" t="str">
        <f t="shared" si="5"/>
        <v>Midwest</v>
      </c>
      <c r="L93" s="149" t="str">
        <f>INDEX('State '!$A$1:$C$62,MATCH($I93,'State '!$B:$B,0),3)</f>
        <v>Midwest</v>
      </c>
      <c r="M93" s="149" t="str">
        <f>INDEX('State '!$A$1:$C$62,MATCH($J93,'State '!$B:$B,0),3)</f>
        <v>Midwest</v>
      </c>
      <c r="N93" s="149"/>
      <c r="O93" s="156">
        <v>15</v>
      </c>
      <c r="P93" s="156"/>
      <c r="Q93" s="156">
        <v>110</v>
      </c>
      <c r="R93" s="155">
        <v>36</v>
      </c>
      <c r="S93" s="149" t="s">
        <v>135</v>
      </c>
      <c r="T93" s="149" t="s">
        <v>381</v>
      </c>
      <c r="U93" s="149" t="s">
        <v>1559</v>
      </c>
      <c r="V93" s="149"/>
      <c r="W93" s="148"/>
      <c r="X93" s="148"/>
      <c r="Y93" s="148"/>
    </row>
    <row r="94" spans="1:25" s="17" customFormat="1" x14ac:dyDescent="0.2">
      <c r="A94" s="149">
        <v>39990</v>
      </c>
      <c r="B94" s="162" t="s">
        <v>1565</v>
      </c>
      <c r="C94" s="162" t="s">
        <v>2065</v>
      </c>
      <c r="D94" s="162" t="s">
        <v>140</v>
      </c>
      <c r="E94" s="162" t="s">
        <v>143</v>
      </c>
      <c r="F94" s="163">
        <v>36100</v>
      </c>
      <c r="G94" s="164">
        <v>1998</v>
      </c>
      <c r="H94" s="149" t="s">
        <v>1566</v>
      </c>
      <c r="I94" s="149" t="str">
        <f t="shared" si="3"/>
        <v>OK</v>
      </c>
      <c r="J94" s="149" t="str">
        <f t="shared" si="4"/>
        <v>NE</v>
      </c>
      <c r="K94" s="149" t="str">
        <f t="shared" si="5"/>
        <v>South Central, Mountain</v>
      </c>
      <c r="L94" s="149" t="str">
        <f>INDEX('State '!$A$1:$C$62,MATCH($I94,'State '!$B:$B,0),3)</f>
        <v>South Central</v>
      </c>
      <c r="M94" s="149" t="str">
        <f>INDEX('State '!$A$1:$C$62,MATCH($J94,'State '!$B:$B,0),3)</f>
        <v>Mountain</v>
      </c>
      <c r="N94" s="149"/>
      <c r="O94" s="156">
        <v>32.799999999999997</v>
      </c>
      <c r="P94" s="156">
        <v>14</v>
      </c>
      <c r="Q94" s="156">
        <v>-25</v>
      </c>
      <c r="R94" s="155" t="s">
        <v>384</v>
      </c>
      <c r="S94" s="149" t="s">
        <v>135</v>
      </c>
      <c r="T94" s="149" t="s">
        <v>381</v>
      </c>
      <c r="U94" s="149" t="s">
        <v>1567</v>
      </c>
      <c r="V94" s="149"/>
      <c r="W94" s="148"/>
      <c r="X94" s="148"/>
      <c r="Y94" s="148"/>
    </row>
    <row r="95" spans="1:25" s="17" customFormat="1" x14ac:dyDescent="0.2">
      <c r="A95" s="149">
        <v>39990</v>
      </c>
      <c r="B95" s="162" t="s">
        <v>1615</v>
      </c>
      <c r="C95" s="162" t="s">
        <v>2224</v>
      </c>
      <c r="D95" s="162" t="s">
        <v>140</v>
      </c>
      <c r="E95" s="162" t="s">
        <v>143</v>
      </c>
      <c r="F95" s="163">
        <v>36100</v>
      </c>
      <c r="G95" s="155">
        <v>1998</v>
      </c>
      <c r="H95" s="149" t="s">
        <v>1616</v>
      </c>
      <c r="I95" s="149" t="str">
        <f t="shared" si="3"/>
        <v>BC</v>
      </c>
      <c r="J95" s="149" t="str">
        <f t="shared" si="4"/>
        <v>CA</v>
      </c>
      <c r="K95" s="149" t="str">
        <f t="shared" si="5"/>
        <v>Canada, Pacific</v>
      </c>
      <c r="L95" s="149" t="str">
        <f>INDEX('State '!$A$1:$C$62,MATCH($I95,'State '!$B:$B,0),3)</f>
        <v>Canada</v>
      </c>
      <c r="M95" s="149" t="str">
        <f>INDEX('State '!$A$1:$C$62,MATCH($J95,'State '!$B:$B,0),3)</f>
        <v>Pacific</v>
      </c>
      <c r="N95" s="149"/>
      <c r="O95" s="156">
        <v>6</v>
      </c>
      <c r="P95" s="156"/>
      <c r="Q95" s="156">
        <v>74</v>
      </c>
      <c r="R95" s="155">
        <v>36</v>
      </c>
      <c r="S95" s="149" t="s">
        <v>135</v>
      </c>
      <c r="T95" s="149" t="s">
        <v>381</v>
      </c>
      <c r="U95" s="149" t="s">
        <v>1617</v>
      </c>
      <c r="V95" s="149"/>
      <c r="W95" s="148"/>
      <c r="X95" s="148"/>
      <c r="Y95" s="148"/>
    </row>
    <row r="96" spans="1:25" s="17" customFormat="1" x14ac:dyDescent="0.2">
      <c r="A96" s="149">
        <v>39990</v>
      </c>
      <c r="B96" s="162" t="s">
        <v>1582</v>
      </c>
      <c r="C96" s="162" t="s">
        <v>372</v>
      </c>
      <c r="D96" s="162" t="s">
        <v>134</v>
      </c>
      <c r="E96" s="162" t="s">
        <v>143</v>
      </c>
      <c r="F96" s="163">
        <v>36100</v>
      </c>
      <c r="G96" s="155">
        <v>1998</v>
      </c>
      <c r="H96" s="149" t="s">
        <v>13</v>
      </c>
      <c r="I96" s="149" t="str">
        <f t="shared" si="3"/>
        <v>CA</v>
      </c>
      <c r="J96" s="149" t="str">
        <f t="shared" si="4"/>
        <v>CA</v>
      </c>
      <c r="K96" s="149" t="str">
        <f t="shared" si="5"/>
        <v>Pacific</v>
      </c>
      <c r="L96" s="149" t="str">
        <f>INDEX('State '!$A$1:$C$62,MATCH($I96,'State '!$B:$B,0),3)</f>
        <v>Pacific</v>
      </c>
      <c r="M96" s="149" t="str">
        <f>INDEX('State '!$A$1:$C$62,MATCH($J96,'State '!$B:$B,0),3)</f>
        <v>Pacific</v>
      </c>
      <c r="N96" s="149"/>
      <c r="O96" s="156">
        <v>2</v>
      </c>
      <c r="P96" s="156"/>
      <c r="Q96" s="156">
        <v>20</v>
      </c>
      <c r="R96" s="155"/>
      <c r="S96" s="149" t="s">
        <v>138</v>
      </c>
      <c r="T96" s="149" t="s">
        <v>187</v>
      </c>
      <c r="U96" s="149" t="s">
        <v>382</v>
      </c>
      <c r="V96" s="149"/>
      <c r="W96" s="148"/>
      <c r="X96" s="148"/>
      <c r="Y96" s="148"/>
    </row>
    <row r="97" spans="1:25" s="17" customFormat="1" x14ac:dyDescent="0.2">
      <c r="A97" s="149">
        <v>39990</v>
      </c>
      <c r="B97" s="162" t="s">
        <v>1637</v>
      </c>
      <c r="C97" s="162" t="s">
        <v>346</v>
      </c>
      <c r="D97" s="162" t="s">
        <v>136</v>
      </c>
      <c r="E97" s="162" t="s">
        <v>143</v>
      </c>
      <c r="F97" s="163">
        <v>36100</v>
      </c>
      <c r="G97" s="155">
        <v>1998</v>
      </c>
      <c r="H97" s="149" t="s">
        <v>1441</v>
      </c>
      <c r="I97" s="149" t="str">
        <f t="shared" si="3"/>
        <v>CA</v>
      </c>
      <c r="J97" s="149" t="str">
        <f t="shared" si="4"/>
        <v>MX</v>
      </c>
      <c r="K97" s="149" t="str">
        <f t="shared" si="5"/>
        <v>Pacific, Mexico</v>
      </c>
      <c r="L97" s="149" t="str">
        <f>INDEX('State '!$A$1:$C$62,MATCH($I97,'State '!$B:$B,0),3)</f>
        <v>Pacific</v>
      </c>
      <c r="M97" s="149" t="str">
        <f>INDEX('State '!$A$1:$C$62,MATCH($J97,'State '!$B:$B,0),3)</f>
        <v>Mexico</v>
      </c>
      <c r="N97" s="149"/>
      <c r="O97" s="156">
        <v>8.5</v>
      </c>
      <c r="P97" s="156">
        <v>30</v>
      </c>
      <c r="Q97" s="156">
        <v>25</v>
      </c>
      <c r="R97" s="155">
        <v>16</v>
      </c>
      <c r="S97" s="149" t="s">
        <v>135</v>
      </c>
      <c r="T97" s="149" t="s">
        <v>187</v>
      </c>
      <c r="U97" s="149" t="s">
        <v>382</v>
      </c>
      <c r="V97" s="149"/>
      <c r="W97" s="148"/>
      <c r="X97" s="148"/>
      <c r="Y97" s="148"/>
    </row>
    <row r="98" spans="1:25" s="17" customFormat="1" x14ac:dyDescent="0.2">
      <c r="A98" s="149">
        <v>39990</v>
      </c>
      <c r="B98" s="162" t="s">
        <v>1635</v>
      </c>
      <c r="C98" s="162" t="s">
        <v>215</v>
      </c>
      <c r="D98" s="162" t="s">
        <v>134</v>
      </c>
      <c r="E98" s="162" t="s">
        <v>143</v>
      </c>
      <c r="F98" s="163">
        <v>36100</v>
      </c>
      <c r="G98" s="155">
        <v>1998</v>
      </c>
      <c r="H98" s="149" t="s">
        <v>17</v>
      </c>
      <c r="I98" s="149" t="str">
        <f t="shared" si="3"/>
        <v>AL</v>
      </c>
      <c r="J98" s="149" t="str">
        <f t="shared" si="4"/>
        <v>AL</v>
      </c>
      <c r="K98" s="149" t="str">
        <f t="shared" si="5"/>
        <v>South Central</v>
      </c>
      <c r="L98" s="149" t="str">
        <f>INDEX('State '!$A$1:$C$62,MATCH($I98,'State '!$B:$B,0),3)</f>
        <v>South Central</v>
      </c>
      <c r="M98" s="149" t="str">
        <f>INDEX('State '!$A$1:$C$62,MATCH($J98,'State '!$B:$B,0),3)</f>
        <v>South Central</v>
      </c>
      <c r="N98" s="149"/>
      <c r="O98" s="156">
        <v>4.2</v>
      </c>
      <c r="P98" s="156">
        <v>3.3</v>
      </c>
      <c r="Q98" s="156">
        <v>34.9</v>
      </c>
      <c r="R98" s="155">
        <v>30</v>
      </c>
      <c r="S98" s="149" t="s">
        <v>135</v>
      </c>
      <c r="T98" s="149" t="s">
        <v>381</v>
      </c>
      <c r="U98" s="149" t="s">
        <v>1636</v>
      </c>
      <c r="V98" s="149"/>
      <c r="W98" s="148"/>
      <c r="X98" s="148"/>
      <c r="Y98" s="148"/>
    </row>
    <row r="99" spans="1:25" s="17" customFormat="1" ht="25.5" x14ac:dyDescent="0.2">
      <c r="A99" s="149">
        <v>39990</v>
      </c>
      <c r="B99" s="162" t="s">
        <v>1632</v>
      </c>
      <c r="C99" s="162" t="s">
        <v>215</v>
      </c>
      <c r="D99" s="162" t="s">
        <v>140</v>
      </c>
      <c r="E99" s="162" t="s">
        <v>143</v>
      </c>
      <c r="F99" s="163">
        <v>36100</v>
      </c>
      <c r="G99" s="155">
        <v>1998</v>
      </c>
      <c r="H99" s="149" t="s">
        <v>1633</v>
      </c>
      <c r="I99" s="149" t="str">
        <f t="shared" si="3"/>
        <v>AL</v>
      </c>
      <c r="J99" s="149" t="str">
        <f t="shared" si="4"/>
        <v>GA</v>
      </c>
      <c r="K99" s="149" t="str">
        <f t="shared" si="5"/>
        <v>South Central, Midwest, Southeast</v>
      </c>
      <c r="L99" s="149" t="str">
        <f>INDEX('State '!$A$1:$C$62,MATCH($I99,'State '!$B:$B,0),3)</f>
        <v>South Central</v>
      </c>
      <c r="M99" s="149" t="str">
        <f>INDEX('State '!$A$1:$C$62,MATCH($J99,'State '!$B:$B,0),3)</f>
        <v>Southeast</v>
      </c>
      <c r="N99" s="149" t="s">
        <v>9</v>
      </c>
      <c r="O99" s="156">
        <v>52.2</v>
      </c>
      <c r="P99" s="156">
        <v>10</v>
      </c>
      <c r="Q99" s="156">
        <v>65</v>
      </c>
      <c r="R99" s="155" t="s">
        <v>3220</v>
      </c>
      <c r="S99" s="149" t="s">
        <v>135</v>
      </c>
      <c r="T99" s="149" t="s">
        <v>381</v>
      </c>
      <c r="U99" s="149" t="s">
        <v>1634</v>
      </c>
      <c r="V99" s="149"/>
      <c r="W99" s="148"/>
      <c r="X99" s="148"/>
      <c r="Y99" s="148"/>
    </row>
    <row r="100" spans="1:25" s="17" customFormat="1" x14ac:dyDescent="0.2">
      <c r="A100" s="149">
        <v>39990</v>
      </c>
      <c r="B100" s="162" t="s">
        <v>1850</v>
      </c>
      <c r="C100" s="162" t="s">
        <v>1939</v>
      </c>
      <c r="D100" s="162" t="s">
        <v>140</v>
      </c>
      <c r="E100" s="162" t="s">
        <v>143</v>
      </c>
      <c r="F100" s="163">
        <v>36100</v>
      </c>
      <c r="G100" s="155">
        <v>1998</v>
      </c>
      <c r="H100" s="149" t="s">
        <v>0</v>
      </c>
      <c r="I100" s="149" t="str">
        <f t="shared" si="3"/>
        <v>LA</v>
      </c>
      <c r="J100" s="149" t="str">
        <f t="shared" si="4"/>
        <v>LA</v>
      </c>
      <c r="K100" s="149" t="str">
        <f t="shared" si="5"/>
        <v>South Central</v>
      </c>
      <c r="L100" s="149" t="str">
        <f>INDEX('State '!$A$1:$C$62,MATCH($I100,'State '!$B:$B,0),3)</f>
        <v>South Central</v>
      </c>
      <c r="M100" s="149" t="str">
        <f>INDEX('State '!$A$1:$C$62,MATCH($J100,'State '!$B:$B,0),3)</f>
        <v>South Central</v>
      </c>
      <c r="N100" s="149"/>
      <c r="O100" s="156">
        <v>5.98</v>
      </c>
      <c r="P100" s="156"/>
      <c r="Q100" s="156">
        <v>115</v>
      </c>
      <c r="R100" s="155">
        <v>20</v>
      </c>
      <c r="S100" s="149" t="s">
        <v>135</v>
      </c>
      <c r="T100" s="149" t="s">
        <v>381</v>
      </c>
      <c r="U100" s="149" t="s">
        <v>1581</v>
      </c>
      <c r="V100" s="149"/>
      <c r="W100" s="148"/>
      <c r="X100" s="148"/>
      <c r="Y100" s="148"/>
    </row>
    <row r="101" spans="1:25" s="17" customFormat="1" x14ac:dyDescent="0.2">
      <c r="A101" s="149">
        <v>39990</v>
      </c>
      <c r="B101" s="162" t="s">
        <v>1552</v>
      </c>
      <c r="C101" s="162" t="s">
        <v>1875</v>
      </c>
      <c r="D101" s="162" t="s">
        <v>140</v>
      </c>
      <c r="E101" s="162" t="s">
        <v>143</v>
      </c>
      <c r="F101" s="163">
        <v>36100</v>
      </c>
      <c r="G101" s="155">
        <v>1998</v>
      </c>
      <c r="H101" s="149" t="s">
        <v>380</v>
      </c>
      <c r="I101" s="149" t="str">
        <f t="shared" si="3"/>
        <v>AL</v>
      </c>
      <c r="J101" s="149" t="str">
        <f t="shared" si="4"/>
        <v>GA</v>
      </c>
      <c r="K101" s="149" t="str">
        <f t="shared" si="5"/>
        <v>South Central, Southeast</v>
      </c>
      <c r="L101" s="149" t="str">
        <f>INDEX('State '!$A$1:$C$62,MATCH($I101,'State '!$B:$B,0),3)</f>
        <v>South Central</v>
      </c>
      <c r="M101" s="149" t="str">
        <f>INDEX('State '!$A$1:$C$62,MATCH($J101,'State '!$B:$B,0),3)</f>
        <v>Southeast</v>
      </c>
      <c r="N101" s="149"/>
      <c r="O101" s="156">
        <v>68</v>
      </c>
      <c r="P101" s="156">
        <v>16</v>
      </c>
      <c r="Q101" s="156">
        <v>87</v>
      </c>
      <c r="R101" s="155" t="s">
        <v>3226</v>
      </c>
      <c r="S101" s="149" t="s">
        <v>135</v>
      </c>
      <c r="T101" s="149" t="s">
        <v>381</v>
      </c>
      <c r="U101" s="149" t="s">
        <v>1553</v>
      </c>
      <c r="V101" s="149"/>
      <c r="W101" s="148"/>
      <c r="X101" s="148"/>
      <c r="Y101" s="148"/>
    </row>
    <row r="102" spans="1:25" s="17" customFormat="1" x14ac:dyDescent="0.2">
      <c r="A102" s="149">
        <v>39990</v>
      </c>
      <c r="B102" s="162" t="s">
        <v>1551</v>
      </c>
      <c r="C102" s="162" t="s">
        <v>358</v>
      </c>
      <c r="D102" s="162" t="s">
        <v>141</v>
      </c>
      <c r="E102" s="162" t="s">
        <v>143</v>
      </c>
      <c r="F102" s="163">
        <v>36100</v>
      </c>
      <c r="G102" s="155">
        <v>1998</v>
      </c>
      <c r="H102" s="149" t="s">
        <v>39</v>
      </c>
      <c r="I102" s="149" t="str">
        <f t="shared" si="3"/>
        <v>MO</v>
      </c>
      <c r="J102" s="149" t="str">
        <f t="shared" si="4"/>
        <v>MO</v>
      </c>
      <c r="K102" s="149" t="str">
        <f t="shared" si="5"/>
        <v>Midwest</v>
      </c>
      <c r="L102" s="149" t="str">
        <f>INDEX('State '!$A$1:$C$62,MATCH($I102,'State '!$B:$B,0),3)</f>
        <v>Midwest</v>
      </c>
      <c r="M102" s="149" t="str">
        <f>INDEX('State '!$A$1:$C$62,MATCH($J102,'State '!$B:$B,0),3)</f>
        <v>Midwest</v>
      </c>
      <c r="N102" s="149"/>
      <c r="O102" s="156">
        <v>21</v>
      </c>
      <c r="P102" s="156">
        <v>200</v>
      </c>
      <c r="Q102" s="156">
        <v>28</v>
      </c>
      <c r="R102" s="155">
        <v>8</v>
      </c>
      <c r="S102" s="149" t="s">
        <v>138</v>
      </c>
      <c r="T102" s="149" t="s">
        <v>187</v>
      </c>
      <c r="U102" s="149" t="s">
        <v>382</v>
      </c>
      <c r="V102" s="149"/>
      <c r="W102" s="148"/>
      <c r="X102" s="148"/>
      <c r="Y102" s="148"/>
    </row>
    <row r="103" spans="1:25" s="17" customFormat="1" x14ac:dyDescent="0.2">
      <c r="A103" s="149">
        <v>39990</v>
      </c>
      <c r="B103" s="162" t="s">
        <v>1576</v>
      </c>
      <c r="C103" s="162" t="s">
        <v>371</v>
      </c>
      <c r="D103" s="162" t="s">
        <v>140</v>
      </c>
      <c r="E103" s="162" t="s">
        <v>143</v>
      </c>
      <c r="F103" s="163">
        <v>36114</v>
      </c>
      <c r="G103" s="164">
        <v>1998</v>
      </c>
      <c r="H103" s="149" t="s">
        <v>25</v>
      </c>
      <c r="I103" s="149" t="str">
        <f t="shared" si="3"/>
        <v>CO</v>
      </c>
      <c r="J103" s="149" t="str">
        <f t="shared" si="4"/>
        <v>CO</v>
      </c>
      <c r="K103" s="149" t="str">
        <f t="shared" si="5"/>
        <v>Mountain</v>
      </c>
      <c r="L103" s="149" t="str">
        <f>INDEX('State '!$A$1:$C$62,MATCH($I103,'State '!$B:$B,0),3)</f>
        <v>Mountain</v>
      </c>
      <c r="M103" s="149" t="str">
        <f>INDEX('State '!$A$1:$C$62,MATCH($J103,'State '!$B:$B,0),3)</f>
        <v>Mountain</v>
      </c>
      <c r="N103" s="149"/>
      <c r="O103" s="156">
        <v>25.1</v>
      </c>
      <c r="P103" s="156">
        <v>53</v>
      </c>
      <c r="Q103" s="156">
        <v>269</v>
      </c>
      <c r="R103" s="155">
        <v>24</v>
      </c>
      <c r="S103" s="149" t="s">
        <v>135</v>
      </c>
      <c r="T103" s="149" t="s">
        <v>381</v>
      </c>
      <c r="U103" s="149" t="s">
        <v>1577</v>
      </c>
      <c r="V103" s="149"/>
      <c r="W103" s="148"/>
      <c r="X103" s="148"/>
      <c r="Y103" s="148"/>
    </row>
    <row r="104" spans="1:25" s="17" customFormat="1" x14ac:dyDescent="0.2">
      <c r="A104" s="149">
        <v>39990</v>
      </c>
      <c r="B104" s="162" t="s">
        <v>1588</v>
      </c>
      <c r="C104" s="162" t="s">
        <v>260</v>
      </c>
      <c r="D104" s="162" t="s">
        <v>140</v>
      </c>
      <c r="E104" s="162" t="s">
        <v>143</v>
      </c>
      <c r="F104" s="163">
        <v>36114</v>
      </c>
      <c r="G104" s="164">
        <v>1998</v>
      </c>
      <c r="H104" s="149" t="s">
        <v>30</v>
      </c>
      <c r="I104" s="149" t="str">
        <f t="shared" si="3"/>
        <v>MN</v>
      </c>
      <c r="J104" s="149" t="str">
        <f t="shared" si="4"/>
        <v>MN</v>
      </c>
      <c r="K104" s="149" t="str">
        <f t="shared" si="5"/>
        <v>Midwest</v>
      </c>
      <c r="L104" s="149" t="str">
        <f>INDEX('State '!$A$1:$C$62,MATCH($I104,'State '!$B:$B,0),3)</f>
        <v>Midwest</v>
      </c>
      <c r="M104" s="149" t="str">
        <f>INDEX('State '!$A$1:$C$62,MATCH($J104,'State '!$B:$B,0),3)</f>
        <v>Midwest</v>
      </c>
      <c r="N104" s="149"/>
      <c r="O104" s="156">
        <v>20</v>
      </c>
      <c r="P104" s="156">
        <v>5</v>
      </c>
      <c r="Q104" s="156">
        <v>32</v>
      </c>
      <c r="R104" s="155"/>
      <c r="S104" s="149" t="s">
        <v>135</v>
      </c>
      <c r="T104" s="149" t="s">
        <v>381</v>
      </c>
      <c r="U104" s="149" t="s">
        <v>1589</v>
      </c>
      <c r="V104" s="149"/>
      <c r="W104" s="148"/>
      <c r="X104" s="148"/>
      <c r="Y104" s="148"/>
    </row>
    <row r="105" spans="1:25" s="17" customFormat="1" x14ac:dyDescent="0.2">
      <c r="A105" s="149">
        <v>39990</v>
      </c>
      <c r="B105" s="150" t="s">
        <v>1628</v>
      </c>
      <c r="C105" s="150" t="s">
        <v>206</v>
      </c>
      <c r="D105" s="150" t="s">
        <v>140</v>
      </c>
      <c r="E105" s="162" t="s">
        <v>143</v>
      </c>
      <c r="F105" s="163">
        <v>36119</v>
      </c>
      <c r="G105" s="155">
        <v>1998</v>
      </c>
      <c r="H105" s="149" t="s">
        <v>36</v>
      </c>
      <c r="I105" s="149" t="str">
        <f t="shared" si="3"/>
        <v>MA</v>
      </c>
      <c r="J105" s="149" t="str">
        <f t="shared" si="4"/>
        <v>MA</v>
      </c>
      <c r="K105" s="149" t="str">
        <f t="shared" si="5"/>
        <v>Northeast</v>
      </c>
      <c r="L105" s="149" t="str">
        <f>INDEX('State '!$A$1:$C$62,MATCH($I105,'State '!$B:$B,0),3)</f>
        <v>Northeast</v>
      </c>
      <c r="M105" s="149" t="str">
        <f>INDEX('State '!$A$1:$C$62,MATCH($J105,'State '!$B:$B,0),3)</f>
        <v>Northeast</v>
      </c>
      <c r="N105" s="149"/>
      <c r="O105" s="156">
        <v>33.44</v>
      </c>
      <c r="P105" s="156">
        <v>7.54</v>
      </c>
      <c r="Q105" s="155">
        <v>55</v>
      </c>
      <c r="R105" s="155">
        <v>20</v>
      </c>
      <c r="S105" s="149" t="s">
        <v>135</v>
      </c>
      <c r="T105" s="149" t="s">
        <v>381</v>
      </c>
      <c r="U105" s="149" t="s">
        <v>1629</v>
      </c>
      <c r="V105" s="149"/>
      <c r="W105" s="148"/>
      <c r="X105" s="148"/>
      <c r="Y105" s="148"/>
    </row>
    <row r="106" spans="1:25" s="17" customFormat="1" x14ac:dyDescent="0.2">
      <c r="A106" s="149">
        <v>39990</v>
      </c>
      <c r="B106" s="162" t="s">
        <v>1611</v>
      </c>
      <c r="C106" s="162" t="s">
        <v>218</v>
      </c>
      <c r="D106" s="162" t="s">
        <v>140</v>
      </c>
      <c r="E106" s="162" t="s">
        <v>143</v>
      </c>
      <c r="F106" s="163">
        <v>36124</v>
      </c>
      <c r="G106" s="164">
        <v>1998</v>
      </c>
      <c r="H106" s="149" t="s">
        <v>450</v>
      </c>
      <c r="I106" s="149" t="str">
        <f t="shared" si="3"/>
        <v>DE</v>
      </c>
      <c r="J106" s="149" t="str">
        <f t="shared" si="4"/>
        <v>MD</v>
      </c>
      <c r="K106" s="149" t="str">
        <f t="shared" si="5"/>
        <v>Northeast</v>
      </c>
      <c r="L106" s="149" t="str">
        <f>INDEX('State '!$A$1:$C$62,MATCH($I106,'State '!$B:$B,0),3)</f>
        <v>Northeast</v>
      </c>
      <c r="M106" s="149" t="str">
        <f>INDEX('State '!$A$1:$C$62,MATCH($J106,'State '!$B:$B,0),3)</f>
        <v>Northeast</v>
      </c>
      <c r="N106" s="149"/>
      <c r="O106" s="156">
        <v>0.84</v>
      </c>
      <c r="P106" s="156">
        <v>1.2</v>
      </c>
      <c r="Q106" s="156">
        <v>2.5</v>
      </c>
      <c r="R106" s="155">
        <v>16</v>
      </c>
      <c r="S106" s="149" t="s">
        <v>135</v>
      </c>
      <c r="T106" s="149" t="s">
        <v>381</v>
      </c>
      <c r="U106" s="149" t="s">
        <v>1612</v>
      </c>
      <c r="V106" s="149"/>
      <c r="W106" s="148"/>
      <c r="X106" s="148"/>
      <c r="Y106" s="148"/>
    </row>
    <row r="107" spans="1:25" s="17" customFormat="1" x14ac:dyDescent="0.2">
      <c r="A107" s="149">
        <v>39990</v>
      </c>
      <c r="B107" s="162" t="s">
        <v>1606</v>
      </c>
      <c r="C107" s="162" t="s">
        <v>239</v>
      </c>
      <c r="D107" s="162" t="s">
        <v>140</v>
      </c>
      <c r="E107" s="162" t="s">
        <v>143</v>
      </c>
      <c r="F107" s="163">
        <v>36124</v>
      </c>
      <c r="G107" s="164">
        <v>1998</v>
      </c>
      <c r="H107" s="149" t="s">
        <v>513</v>
      </c>
      <c r="I107" s="149" t="str">
        <f t="shared" si="3"/>
        <v>AL</v>
      </c>
      <c r="J107" s="149" t="str">
        <f t="shared" si="4"/>
        <v>FL</v>
      </c>
      <c r="K107" s="149" t="str">
        <f t="shared" si="5"/>
        <v>South Central, Southeast</v>
      </c>
      <c r="L107" s="149" t="str">
        <f>INDEX('State '!$A$1:$C$62,MATCH($I107,'State '!$B:$B,0),3)</f>
        <v>South Central</v>
      </c>
      <c r="M107" s="149" t="str">
        <f>INDEX('State '!$A$1:$C$62,MATCH($J107,'State '!$B:$B,0),3)</f>
        <v>Southeast</v>
      </c>
      <c r="N107" s="149"/>
      <c r="O107" s="156">
        <v>0.6</v>
      </c>
      <c r="P107" s="156">
        <v>5</v>
      </c>
      <c r="Q107" s="156">
        <v>25</v>
      </c>
      <c r="R107" s="155">
        <v>10</v>
      </c>
      <c r="S107" s="149" t="s">
        <v>135</v>
      </c>
      <c r="T107" s="149" t="s">
        <v>381</v>
      </c>
      <c r="U107" s="149" t="s">
        <v>1607</v>
      </c>
      <c r="V107" s="149"/>
      <c r="W107" s="148"/>
      <c r="X107" s="148"/>
      <c r="Y107" s="148"/>
    </row>
    <row r="108" spans="1:25" s="17" customFormat="1" x14ac:dyDescent="0.2">
      <c r="A108" s="149">
        <v>39990</v>
      </c>
      <c r="B108" s="150" t="s">
        <v>1618</v>
      </c>
      <c r="C108" s="150" t="s">
        <v>235</v>
      </c>
      <c r="D108" s="150" t="s">
        <v>134</v>
      </c>
      <c r="E108" s="162" t="s">
        <v>143</v>
      </c>
      <c r="F108" s="163">
        <v>36130</v>
      </c>
      <c r="G108" s="164">
        <v>1998</v>
      </c>
      <c r="H108" s="149" t="s">
        <v>17</v>
      </c>
      <c r="I108" s="149" t="str">
        <f t="shared" si="3"/>
        <v>AL</v>
      </c>
      <c r="J108" s="149" t="str">
        <f t="shared" si="4"/>
        <v>AL</v>
      </c>
      <c r="K108" s="149" t="str">
        <f t="shared" si="5"/>
        <v>South Central</v>
      </c>
      <c r="L108" s="149" t="str">
        <f>INDEX('State '!$A$1:$C$62,MATCH($I108,'State '!$B:$B,0),3)</f>
        <v>South Central</v>
      </c>
      <c r="M108" s="149" t="str">
        <f>INDEX('State '!$A$1:$C$62,MATCH($J108,'State '!$B:$B,0),3)</f>
        <v>South Central</v>
      </c>
      <c r="N108" s="149"/>
      <c r="O108" s="156">
        <v>0.77</v>
      </c>
      <c r="P108" s="156">
        <v>1</v>
      </c>
      <c r="Q108" s="155">
        <v>62</v>
      </c>
      <c r="R108" s="155">
        <v>12</v>
      </c>
      <c r="S108" s="149" t="s">
        <v>135</v>
      </c>
      <c r="T108" s="149" t="s">
        <v>381</v>
      </c>
      <c r="U108" s="149" t="s">
        <v>1619</v>
      </c>
      <c r="V108" s="149"/>
      <c r="W108" s="148"/>
      <c r="X108" s="148"/>
      <c r="Y108" s="148"/>
    </row>
    <row r="109" spans="1:25" s="17" customFormat="1" x14ac:dyDescent="0.2">
      <c r="A109" s="149">
        <v>39990</v>
      </c>
      <c r="B109" s="162" t="s">
        <v>1554</v>
      </c>
      <c r="C109" s="162" t="s">
        <v>1875</v>
      </c>
      <c r="D109" s="162" t="s">
        <v>140</v>
      </c>
      <c r="E109" s="162" t="s">
        <v>143</v>
      </c>
      <c r="F109" s="163">
        <v>36130</v>
      </c>
      <c r="G109" s="155">
        <v>1998</v>
      </c>
      <c r="H109" s="149" t="s">
        <v>53</v>
      </c>
      <c r="I109" s="149" t="str">
        <f t="shared" si="3"/>
        <v>SC</v>
      </c>
      <c r="J109" s="149" t="str">
        <f t="shared" si="4"/>
        <v>SC</v>
      </c>
      <c r="K109" s="149" t="str">
        <f t="shared" si="5"/>
        <v>Southeast</v>
      </c>
      <c r="L109" s="149" t="str">
        <f>INDEX('State '!$A$1:$C$62,MATCH($I109,'State '!$B:$B,0),3)</f>
        <v>Southeast</v>
      </c>
      <c r="M109" s="149" t="str">
        <f>INDEX('State '!$A$1:$C$62,MATCH($J109,'State '!$B:$B,0),3)</f>
        <v>Southeast</v>
      </c>
      <c r="N109" s="149"/>
      <c r="O109" s="156"/>
      <c r="P109" s="156">
        <v>2</v>
      </c>
      <c r="Q109" s="156">
        <v>4</v>
      </c>
      <c r="R109" s="155">
        <v>4</v>
      </c>
      <c r="S109" s="149" t="s">
        <v>135</v>
      </c>
      <c r="T109" s="149" t="s">
        <v>381</v>
      </c>
      <c r="U109" s="149" t="s">
        <v>1555</v>
      </c>
      <c r="V109" s="149"/>
      <c r="W109" s="148"/>
      <c r="X109" s="148"/>
      <c r="Y109" s="148"/>
    </row>
    <row r="110" spans="1:25" s="17" customFormat="1" x14ac:dyDescent="0.2">
      <c r="A110" s="149">
        <v>39990</v>
      </c>
      <c r="B110" s="162" t="s">
        <v>1571</v>
      </c>
      <c r="C110" s="162" t="s">
        <v>227</v>
      </c>
      <c r="D110" s="162" t="s">
        <v>140</v>
      </c>
      <c r="E110" s="162" t="s">
        <v>143</v>
      </c>
      <c r="F110" s="163">
        <v>36151</v>
      </c>
      <c r="G110" s="155">
        <v>1998</v>
      </c>
      <c r="H110" s="149" t="s">
        <v>42</v>
      </c>
      <c r="I110" s="149" t="str">
        <f t="shared" si="3"/>
        <v>IA</v>
      </c>
      <c r="J110" s="149" t="str">
        <f t="shared" si="4"/>
        <v>IA</v>
      </c>
      <c r="K110" s="149" t="str">
        <f t="shared" si="5"/>
        <v>Midwest</v>
      </c>
      <c r="L110" s="149" t="str">
        <f>INDEX('State '!$A$1:$C$62,MATCH($I110,'State '!$B:$B,0),3)</f>
        <v>Midwest</v>
      </c>
      <c r="M110" s="149" t="str">
        <f>INDEX('State '!$A$1:$C$62,MATCH($J110,'State '!$B:$B,0),3)</f>
        <v>Midwest</v>
      </c>
      <c r="N110" s="149"/>
      <c r="O110" s="156"/>
      <c r="P110" s="156">
        <v>142</v>
      </c>
      <c r="Q110" s="156">
        <v>260</v>
      </c>
      <c r="R110" s="155"/>
      <c r="S110" s="149" t="s">
        <v>135</v>
      </c>
      <c r="T110" s="149" t="s">
        <v>381</v>
      </c>
      <c r="U110" s="149" t="s">
        <v>1572</v>
      </c>
      <c r="V110" s="149"/>
      <c r="W110" s="148"/>
      <c r="X110" s="148"/>
      <c r="Y110" s="148"/>
    </row>
    <row r="111" spans="1:25" s="56" customFormat="1" x14ac:dyDescent="0.2">
      <c r="A111" s="149">
        <v>39990</v>
      </c>
      <c r="B111" s="150" t="s">
        <v>1594</v>
      </c>
      <c r="C111" s="150" t="s">
        <v>227</v>
      </c>
      <c r="D111" s="150" t="s">
        <v>140</v>
      </c>
      <c r="E111" s="162" t="s">
        <v>143</v>
      </c>
      <c r="F111" s="163">
        <v>36151</v>
      </c>
      <c r="G111" s="155">
        <v>1998</v>
      </c>
      <c r="H111" s="149" t="s">
        <v>710</v>
      </c>
      <c r="I111" s="149" t="str">
        <f t="shared" si="3"/>
        <v>IA</v>
      </c>
      <c r="J111" s="149" t="str">
        <f t="shared" si="4"/>
        <v>IL</v>
      </c>
      <c r="K111" s="149" t="str">
        <f t="shared" si="5"/>
        <v>Midwest</v>
      </c>
      <c r="L111" s="149" t="str">
        <f>INDEX('State '!$A$1:$C$62,MATCH($I111,'State '!$B:$B,0),3)</f>
        <v>Midwest</v>
      </c>
      <c r="M111" s="149" t="str">
        <f>INDEX('State '!$A$1:$C$62,MATCH($J111,'State '!$B:$B,0),3)</f>
        <v>Midwest</v>
      </c>
      <c r="N111" s="149"/>
      <c r="O111" s="156"/>
      <c r="P111" s="156">
        <v>200</v>
      </c>
      <c r="Q111" s="155">
        <v>650</v>
      </c>
      <c r="R111" s="155">
        <v>30</v>
      </c>
      <c r="S111" s="149" t="s">
        <v>135</v>
      </c>
      <c r="T111" s="149" t="s">
        <v>381</v>
      </c>
      <c r="U111" s="149" t="s">
        <v>1595</v>
      </c>
      <c r="V111" s="149"/>
      <c r="W111" s="148"/>
      <c r="X111" s="148"/>
      <c r="Y111" s="148"/>
    </row>
    <row r="112" spans="1:25" s="17" customFormat="1" x14ac:dyDescent="0.2">
      <c r="A112" s="149">
        <v>39990</v>
      </c>
      <c r="B112" s="162" t="s">
        <v>1620</v>
      </c>
      <c r="C112" s="162" t="s">
        <v>227</v>
      </c>
      <c r="D112" s="162" t="s">
        <v>140</v>
      </c>
      <c r="E112" s="162" t="s">
        <v>143</v>
      </c>
      <c r="F112" s="163">
        <v>36151</v>
      </c>
      <c r="G112" s="155">
        <v>1998</v>
      </c>
      <c r="H112" s="149" t="s">
        <v>1621</v>
      </c>
      <c r="I112" s="149" t="str">
        <f t="shared" si="3"/>
        <v>SK</v>
      </c>
      <c r="J112" s="149" t="str">
        <f t="shared" si="4"/>
        <v>IA</v>
      </c>
      <c r="K112" s="149" t="str">
        <f t="shared" si="5"/>
        <v>Canada, Mountain, Midwest</v>
      </c>
      <c r="L112" s="149" t="str">
        <f>INDEX('State '!$A$1:$C$62,MATCH($I112,'State '!$B:$B,0),3)</f>
        <v>Canada</v>
      </c>
      <c r="M112" s="149" t="str">
        <f>INDEX('State '!$A$1:$C$62,MATCH($J112,'State '!$B:$B,0),3)</f>
        <v>Midwest</v>
      </c>
      <c r="N112" s="149" t="s">
        <v>2459</v>
      </c>
      <c r="O112" s="156">
        <v>870</v>
      </c>
      <c r="P112" s="156">
        <v>243</v>
      </c>
      <c r="Q112" s="156">
        <v>700</v>
      </c>
      <c r="R112" s="155" t="s">
        <v>550</v>
      </c>
      <c r="S112" s="149" t="s">
        <v>135</v>
      </c>
      <c r="T112" s="149" t="s">
        <v>381</v>
      </c>
      <c r="U112" s="149" t="s">
        <v>1622</v>
      </c>
      <c r="V112" s="149"/>
      <c r="W112" s="148"/>
      <c r="X112" s="148"/>
      <c r="Y112" s="148"/>
    </row>
    <row r="113" spans="1:262" x14ac:dyDescent="0.2">
      <c r="A113" s="149">
        <v>39990</v>
      </c>
      <c r="B113" s="162" t="s">
        <v>1562</v>
      </c>
      <c r="C113" s="162" t="s">
        <v>369</v>
      </c>
      <c r="D113" s="162" t="s">
        <v>134</v>
      </c>
      <c r="E113" s="162" t="s">
        <v>143</v>
      </c>
      <c r="F113" s="163">
        <v>36153</v>
      </c>
      <c r="G113" s="155">
        <v>1998</v>
      </c>
      <c r="H113" s="149" t="s">
        <v>1130</v>
      </c>
      <c r="I113" s="149" t="str">
        <f t="shared" si="3"/>
        <v>TN</v>
      </c>
      <c r="J113" s="149" t="str">
        <f t="shared" si="4"/>
        <v>AL</v>
      </c>
      <c r="K113" s="149" t="str">
        <f t="shared" si="5"/>
        <v>Midwest, South Central</v>
      </c>
      <c r="L113" s="149" t="str">
        <f>INDEX('State '!$A$1:$C$62,MATCH($I113,'State '!$B:$B,0),3)</f>
        <v>Midwest</v>
      </c>
      <c r="M113" s="149" t="str">
        <f>INDEX('State '!$A$1:$C$62,MATCH($J113,'State '!$B:$B,0),3)</f>
        <v>South Central</v>
      </c>
      <c r="N113" s="149"/>
      <c r="O113" s="156">
        <v>4</v>
      </c>
      <c r="P113" s="156">
        <v>15</v>
      </c>
      <c r="Q113" s="156">
        <v>20.6</v>
      </c>
      <c r="R113" s="155">
        <v>10</v>
      </c>
      <c r="S113" s="149" t="s">
        <v>135</v>
      </c>
      <c r="T113" s="149" t="s">
        <v>381</v>
      </c>
      <c r="U113" s="149" t="s">
        <v>1563</v>
      </c>
      <c r="V113" s="149"/>
      <c r="W113" s="148"/>
      <c r="X113" s="148"/>
      <c r="Y113" s="148"/>
      <c r="Z113" s="17"/>
      <c r="AA113" s="17"/>
      <c r="AB113" s="17"/>
    </row>
    <row r="114" spans="1:262" s="99" customFormat="1" x14ac:dyDescent="0.2">
      <c r="A114" s="149">
        <v>39990</v>
      </c>
      <c r="B114" s="162" t="s">
        <v>1579</v>
      </c>
      <c r="C114" s="162" t="s">
        <v>1954</v>
      </c>
      <c r="D114" s="162" t="s">
        <v>134</v>
      </c>
      <c r="E114" s="162" t="s">
        <v>143</v>
      </c>
      <c r="F114" s="163">
        <v>36158</v>
      </c>
      <c r="G114" s="164">
        <v>1998</v>
      </c>
      <c r="H114" s="149" t="s">
        <v>0</v>
      </c>
      <c r="I114" s="149" t="str">
        <f t="shared" si="3"/>
        <v>LA</v>
      </c>
      <c r="J114" s="149" t="str">
        <f t="shared" si="4"/>
        <v>LA</v>
      </c>
      <c r="K114" s="149" t="str">
        <f t="shared" si="5"/>
        <v>South Central</v>
      </c>
      <c r="L114" s="149" t="str">
        <f>INDEX('State '!$A$1:$C$62,MATCH($I114,'State '!$B:$B,0),3)</f>
        <v>South Central</v>
      </c>
      <c r="M114" s="149" t="str">
        <f>INDEX('State '!$A$1:$C$62,MATCH($J114,'State '!$B:$B,0),3)</f>
        <v>South Central</v>
      </c>
      <c r="N114" s="149"/>
      <c r="O114" s="156"/>
      <c r="P114" s="156">
        <v>9</v>
      </c>
      <c r="Q114" s="156">
        <v>98</v>
      </c>
      <c r="R114" s="155">
        <v>16</v>
      </c>
      <c r="S114" s="149" t="s">
        <v>135</v>
      </c>
      <c r="T114" s="149" t="s">
        <v>381</v>
      </c>
      <c r="U114" s="149" t="s">
        <v>1580</v>
      </c>
      <c r="V114" s="149"/>
      <c r="W114" s="148"/>
      <c r="X114" s="148"/>
      <c r="Y114" s="148"/>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c r="IN114" s="17"/>
      <c r="IO114" s="17"/>
      <c r="IP114" s="17"/>
      <c r="IQ114" s="17"/>
      <c r="IR114" s="17"/>
      <c r="IS114" s="17"/>
      <c r="IT114" s="17"/>
      <c r="IU114" s="17"/>
      <c r="IV114" s="17"/>
      <c r="IW114" s="17"/>
      <c r="IX114" s="17"/>
      <c r="IY114" s="17"/>
      <c r="IZ114" s="17"/>
      <c r="JA114" s="17"/>
      <c r="JB114" s="17"/>
    </row>
    <row r="115" spans="1:262" x14ac:dyDescent="0.2">
      <c r="A115" s="149">
        <v>39990</v>
      </c>
      <c r="B115" s="162" t="s">
        <v>1626</v>
      </c>
      <c r="C115" s="162" t="s">
        <v>199</v>
      </c>
      <c r="D115" s="162" t="s">
        <v>140</v>
      </c>
      <c r="E115" s="162" t="s">
        <v>143</v>
      </c>
      <c r="F115" s="163">
        <v>36159</v>
      </c>
      <c r="G115" s="155">
        <v>1998</v>
      </c>
      <c r="H115" s="149" t="s">
        <v>800</v>
      </c>
      <c r="I115" s="149" t="str">
        <f t="shared" si="3"/>
        <v>IN</v>
      </c>
      <c r="J115" s="149" t="str">
        <f t="shared" si="4"/>
        <v>OH</v>
      </c>
      <c r="K115" s="149" t="str">
        <f t="shared" si="5"/>
        <v>Midwest, Northeast</v>
      </c>
      <c r="L115" s="149" t="str">
        <f>INDEX('State '!$A$1:$C$62,MATCH($I115,'State '!$B:$B,0),3)</f>
        <v>Midwest</v>
      </c>
      <c r="M115" s="149" t="str">
        <f>INDEX('State '!$A$1:$C$62,MATCH($J115,'State '!$B:$B,0),3)</f>
        <v>Northeast</v>
      </c>
      <c r="N115" s="149"/>
      <c r="O115" s="156">
        <v>31.3</v>
      </c>
      <c r="P115" s="156">
        <v>114</v>
      </c>
      <c r="Q115" s="156">
        <v>305</v>
      </c>
      <c r="R115" s="155">
        <v>36</v>
      </c>
      <c r="S115" s="149" t="s">
        <v>135</v>
      </c>
      <c r="T115" s="149" t="s">
        <v>381</v>
      </c>
      <c r="U115" s="149" t="s">
        <v>1627</v>
      </c>
      <c r="V115" s="149"/>
      <c r="W115" s="148"/>
      <c r="X115" s="148"/>
      <c r="Y115" s="148"/>
      <c r="Z115" s="17"/>
      <c r="AA115" s="17"/>
      <c r="AB115" s="17"/>
    </row>
    <row r="116" spans="1:262" x14ac:dyDescent="0.2">
      <c r="A116" s="149">
        <v>39990</v>
      </c>
      <c r="B116" s="162" t="s">
        <v>1528</v>
      </c>
      <c r="C116" s="162" t="s">
        <v>368</v>
      </c>
      <c r="D116" s="162" t="s">
        <v>136</v>
      </c>
      <c r="E116" s="162" t="s">
        <v>143</v>
      </c>
      <c r="F116" s="163">
        <v>36153</v>
      </c>
      <c r="G116" s="155">
        <v>1999</v>
      </c>
      <c r="H116" s="149" t="s">
        <v>1529</v>
      </c>
      <c r="I116" s="149" t="str">
        <f t="shared" si="3"/>
        <v>ME</v>
      </c>
      <c r="J116" s="149" t="str">
        <f t="shared" si="4"/>
        <v>MA</v>
      </c>
      <c r="K116" s="149" t="str">
        <f t="shared" si="5"/>
        <v>Northeast</v>
      </c>
      <c r="L116" s="149" t="str">
        <f>INDEX('State '!$A$1:$C$62,MATCH($I116,'State '!$B:$B,0),3)</f>
        <v>Northeast</v>
      </c>
      <c r="M116" s="149" t="str">
        <f>INDEX('State '!$A$1:$C$62,MATCH($J116,'State '!$B:$B,0),3)</f>
        <v>Northeast</v>
      </c>
      <c r="N116" s="149"/>
      <c r="O116" s="156">
        <v>175</v>
      </c>
      <c r="P116" s="156">
        <v>100</v>
      </c>
      <c r="Q116" s="156">
        <v>631.79999999999995</v>
      </c>
      <c r="R116" s="155">
        <v>30</v>
      </c>
      <c r="S116" s="149" t="s">
        <v>135</v>
      </c>
      <c r="T116" s="149" t="s">
        <v>381</v>
      </c>
      <c r="U116" s="149" t="s">
        <v>1530</v>
      </c>
      <c r="V116" s="149"/>
      <c r="W116" s="148"/>
      <c r="X116" s="148"/>
      <c r="Y116" s="148"/>
      <c r="Z116" s="17"/>
      <c r="AA116" s="17"/>
      <c r="AB116" s="17"/>
    </row>
    <row r="117" spans="1:262" ht="96.6" customHeight="1" x14ac:dyDescent="0.2">
      <c r="A117" s="171">
        <v>39990</v>
      </c>
      <c r="B117" s="162" t="s">
        <v>1542</v>
      </c>
      <c r="C117" s="162" t="s">
        <v>200</v>
      </c>
      <c r="D117" s="162" t="s">
        <v>134</v>
      </c>
      <c r="E117" s="162" t="s">
        <v>143</v>
      </c>
      <c r="F117" s="163">
        <v>36161</v>
      </c>
      <c r="G117" s="164">
        <v>1999</v>
      </c>
      <c r="H117" s="149" t="s">
        <v>36</v>
      </c>
      <c r="I117" s="149" t="str">
        <f t="shared" si="3"/>
        <v>MA</v>
      </c>
      <c r="J117" s="149" t="str">
        <f t="shared" si="4"/>
        <v>MA</v>
      </c>
      <c r="K117" s="149" t="str">
        <f t="shared" si="5"/>
        <v>Northeast</v>
      </c>
      <c r="L117" s="149" t="str">
        <f>INDEX('State '!$A$1:$C$62,MATCH($I117,'State '!$B:$B,0),3)</f>
        <v>Northeast</v>
      </c>
      <c r="M117" s="149" t="str">
        <f>INDEX('State '!$A$1:$C$62,MATCH($J117,'State '!$B:$B,0),3)</f>
        <v>Northeast</v>
      </c>
      <c r="N117" s="149"/>
      <c r="O117" s="156">
        <v>4.7</v>
      </c>
      <c r="P117" s="156">
        <v>2</v>
      </c>
      <c r="Q117" s="156">
        <v>32</v>
      </c>
      <c r="R117" s="155">
        <v>14</v>
      </c>
      <c r="S117" s="149" t="s">
        <v>135</v>
      </c>
      <c r="T117" s="149" t="s">
        <v>381</v>
      </c>
      <c r="U117" s="149" t="s">
        <v>1543</v>
      </c>
      <c r="V117" s="149"/>
      <c r="W117" s="148"/>
      <c r="X117" s="148"/>
      <c r="Y117" s="148"/>
      <c r="Z117" s="17"/>
      <c r="AA117" s="17"/>
      <c r="AB117" s="17"/>
    </row>
    <row r="118" spans="1:262" x14ac:dyDescent="0.2">
      <c r="A118" s="149">
        <v>39990</v>
      </c>
      <c r="B118" s="150" t="s">
        <v>1534</v>
      </c>
      <c r="C118" s="162" t="s">
        <v>1828</v>
      </c>
      <c r="D118" s="150" t="s">
        <v>136</v>
      </c>
      <c r="E118" s="162" t="s">
        <v>143</v>
      </c>
      <c r="F118" s="163">
        <v>36206</v>
      </c>
      <c r="G118" s="155">
        <v>1999</v>
      </c>
      <c r="H118" s="149" t="s">
        <v>1535</v>
      </c>
      <c r="I118" s="149" t="str">
        <f t="shared" si="3"/>
        <v>QU</v>
      </c>
      <c r="J118" s="149" t="str">
        <f t="shared" si="4"/>
        <v>ME</v>
      </c>
      <c r="K118" s="149" t="str">
        <f t="shared" si="5"/>
        <v>Canada, Northeast</v>
      </c>
      <c r="L118" s="149" t="str">
        <f>INDEX('State '!$A$1:$C$62,MATCH($I118,'State '!$B:$B,0),3)</f>
        <v>Canada</v>
      </c>
      <c r="M118" s="149" t="str">
        <f>INDEX('State '!$A$1:$C$62,MATCH($J118,'State '!$B:$B,0),3)</f>
        <v>Northeast</v>
      </c>
      <c r="N118" s="149"/>
      <c r="O118" s="156">
        <v>302.89999999999998</v>
      </c>
      <c r="P118" s="156">
        <v>271</v>
      </c>
      <c r="Q118" s="155">
        <v>178</v>
      </c>
      <c r="R118" s="155">
        <v>24</v>
      </c>
      <c r="S118" s="149" t="s">
        <v>135</v>
      </c>
      <c r="T118" s="149" t="s">
        <v>381</v>
      </c>
      <c r="U118" s="149" t="s">
        <v>1536</v>
      </c>
      <c r="V118" s="149"/>
      <c r="W118" s="148"/>
      <c r="X118" s="148"/>
      <c r="Y118" s="148"/>
      <c r="Z118" s="17"/>
      <c r="AA118" s="17"/>
      <c r="AB118" s="17"/>
    </row>
    <row r="119" spans="1:262" x14ac:dyDescent="0.2">
      <c r="A119" s="171">
        <v>39990</v>
      </c>
      <c r="B119" s="162" t="s">
        <v>1512</v>
      </c>
      <c r="C119" s="162" t="s">
        <v>304</v>
      </c>
      <c r="D119" s="162" t="s">
        <v>140</v>
      </c>
      <c r="E119" s="162" t="s">
        <v>143</v>
      </c>
      <c r="F119" s="163">
        <v>36206</v>
      </c>
      <c r="G119" s="155">
        <v>1999</v>
      </c>
      <c r="H119" s="149" t="s">
        <v>25</v>
      </c>
      <c r="I119" s="149" t="str">
        <f t="shared" si="3"/>
        <v>CO</v>
      </c>
      <c r="J119" s="149" t="str">
        <f t="shared" si="4"/>
        <v>CO</v>
      </c>
      <c r="K119" s="149" t="str">
        <f t="shared" si="5"/>
        <v>Mountain</v>
      </c>
      <c r="L119" s="149" t="str">
        <f>INDEX('State '!$A$1:$C$62,MATCH($I119,'State '!$B:$B,0),3)</f>
        <v>Mountain</v>
      </c>
      <c r="M119" s="149" t="str">
        <f>INDEX('State '!$A$1:$C$62,MATCH($J119,'State '!$B:$B,0),3)</f>
        <v>Mountain</v>
      </c>
      <c r="N119" s="149"/>
      <c r="O119" s="156">
        <v>4.25</v>
      </c>
      <c r="P119" s="156">
        <v>5.3</v>
      </c>
      <c r="Q119" s="156">
        <v>156.69999999999999</v>
      </c>
      <c r="R119" s="155">
        <v>22</v>
      </c>
      <c r="S119" s="149" t="s">
        <v>135</v>
      </c>
      <c r="T119" s="149" t="s">
        <v>381</v>
      </c>
      <c r="U119" s="149" t="s">
        <v>1513</v>
      </c>
      <c r="V119" s="149"/>
      <c r="W119" s="148"/>
      <c r="X119" s="148"/>
      <c r="Y119" s="148"/>
      <c r="AA119" s="17"/>
      <c r="AB119" s="17"/>
    </row>
    <row r="120" spans="1:262" x14ac:dyDescent="0.2">
      <c r="A120" s="171">
        <v>39990</v>
      </c>
      <c r="B120" s="162" t="s">
        <v>1514</v>
      </c>
      <c r="C120" s="162" t="s">
        <v>304</v>
      </c>
      <c r="D120" s="162" t="s">
        <v>140</v>
      </c>
      <c r="E120" s="162" t="s">
        <v>143</v>
      </c>
      <c r="F120" s="163">
        <v>36206</v>
      </c>
      <c r="G120" s="155">
        <v>1999</v>
      </c>
      <c r="H120" s="149" t="s">
        <v>25</v>
      </c>
      <c r="I120" s="149" t="str">
        <f t="shared" si="3"/>
        <v>CO</v>
      </c>
      <c r="J120" s="149" t="str">
        <f t="shared" si="4"/>
        <v>CO</v>
      </c>
      <c r="K120" s="149" t="str">
        <f t="shared" si="5"/>
        <v>Mountain</v>
      </c>
      <c r="L120" s="149" t="str">
        <f>INDEX('State '!$A$1:$C$62,MATCH($I120,'State '!$B:$B,0),3)</f>
        <v>Mountain</v>
      </c>
      <c r="M120" s="149" t="str">
        <f>INDEX('State '!$A$1:$C$62,MATCH($J120,'State '!$B:$B,0),3)</f>
        <v>Mountain</v>
      </c>
      <c r="N120" s="149"/>
      <c r="O120" s="156">
        <v>240</v>
      </c>
      <c r="P120" s="156">
        <v>266</v>
      </c>
      <c r="Q120" s="156">
        <v>300</v>
      </c>
      <c r="R120" s="155">
        <v>22</v>
      </c>
      <c r="S120" s="149" t="s">
        <v>135</v>
      </c>
      <c r="T120" s="149" t="s">
        <v>381</v>
      </c>
      <c r="U120" s="149" t="s">
        <v>1515</v>
      </c>
      <c r="V120" s="149"/>
      <c r="W120" s="148"/>
      <c r="X120" s="148"/>
      <c r="Y120" s="148"/>
      <c r="Z120" s="17"/>
      <c r="AA120" s="17"/>
      <c r="AB120" s="17"/>
    </row>
    <row r="121" spans="1:262" x14ac:dyDescent="0.2">
      <c r="A121" s="171">
        <v>39990</v>
      </c>
      <c r="B121" s="162" t="s">
        <v>1546</v>
      </c>
      <c r="C121" s="162" t="s">
        <v>1875</v>
      </c>
      <c r="D121" s="162" t="s">
        <v>134</v>
      </c>
      <c r="E121" s="162" t="s">
        <v>143</v>
      </c>
      <c r="F121" s="163">
        <v>36281</v>
      </c>
      <c r="G121" s="155">
        <v>1999</v>
      </c>
      <c r="H121" s="149" t="s">
        <v>16</v>
      </c>
      <c r="I121" s="149" t="str">
        <f t="shared" si="3"/>
        <v>NC</v>
      </c>
      <c r="J121" s="149" t="str">
        <f t="shared" si="4"/>
        <v>NC</v>
      </c>
      <c r="K121" s="149" t="str">
        <f t="shared" si="5"/>
        <v>Southeast</v>
      </c>
      <c r="L121" s="149" t="str">
        <f>INDEX('State '!$A$1:$C$62,MATCH($I121,'State '!$B:$B,0),3)</f>
        <v>Southeast</v>
      </c>
      <c r="M121" s="149" t="str">
        <f>INDEX('State '!$A$1:$C$62,MATCH($J121,'State '!$B:$B,0),3)</f>
        <v>Southeast</v>
      </c>
      <c r="N121" s="149"/>
      <c r="O121" s="156">
        <v>0.71</v>
      </c>
      <c r="P121" s="156">
        <v>1</v>
      </c>
      <c r="Q121" s="156">
        <v>400</v>
      </c>
      <c r="R121" s="155" t="s">
        <v>3227</v>
      </c>
      <c r="S121" s="149" t="s">
        <v>135</v>
      </c>
      <c r="T121" s="149" t="s">
        <v>381</v>
      </c>
      <c r="U121" s="149" t="s">
        <v>1547</v>
      </c>
      <c r="V121" s="149"/>
      <c r="W121" s="148"/>
      <c r="X121" s="148"/>
      <c r="Y121" s="182"/>
      <c r="Z121" s="17"/>
      <c r="AA121" s="17"/>
      <c r="AB121" s="17"/>
    </row>
    <row r="122" spans="1:262" x14ac:dyDescent="0.2">
      <c r="A122" s="149">
        <v>39990</v>
      </c>
      <c r="B122" s="162" t="s">
        <v>2147</v>
      </c>
      <c r="C122" s="162" t="s">
        <v>1718</v>
      </c>
      <c r="D122" s="162" t="s">
        <v>140</v>
      </c>
      <c r="E122" s="162" t="s">
        <v>143</v>
      </c>
      <c r="F122" s="163">
        <v>36312</v>
      </c>
      <c r="G122" s="164">
        <v>1999</v>
      </c>
      <c r="H122" s="149" t="s">
        <v>1276</v>
      </c>
      <c r="I122" s="149" t="str">
        <f t="shared" si="3"/>
        <v>AZ</v>
      </c>
      <c r="J122" s="149" t="str">
        <f t="shared" si="4"/>
        <v>MX</v>
      </c>
      <c r="K122" s="149" t="str">
        <f t="shared" si="5"/>
        <v>Mountain, Mexico</v>
      </c>
      <c r="L122" s="149" t="str">
        <f>INDEX('State '!$A$1:$C$62,MATCH($I122,'State '!$B:$B,0),3)</f>
        <v>Mountain</v>
      </c>
      <c r="M122" s="149" t="str">
        <f>INDEX('State '!$A$1:$C$62,MATCH($J122,'State '!$B:$B,0),3)</f>
        <v>Mexico</v>
      </c>
      <c r="N122" s="149"/>
      <c r="O122" s="156">
        <v>0.8</v>
      </c>
      <c r="P122" s="156">
        <v>1</v>
      </c>
      <c r="Q122" s="156">
        <v>78</v>
      </c>
      <c r="R122" s="155">
        <v>16</v>
      </c>
      <c r="S122" s="149" t="s">
        <v>135</v>
      </c>
      <c r="T122" s="149" t="s">
        <v>381</v>
      </c>
      <c r="U122" s="149" t="s">
        <v>1541</v>
      </c>
      <c r="V122" s="149"/>
      <c r="W122" s="148"/>
      <c r="X122" s="148"/>
      <c r="Y122" s="148"/>
      <c r="Z122" s="17"/>
      <c r="AA122" s="17"/>
      <c r="AB122" s="17"/>
    </row>
    <row r="123" spans="1:262" x14ac:dyDescent="0.2">
      <c r="A123" s="149">
        <v>39990</v>
      </c>
      <c r="B123" s="162" t="s">
        <v>1526</v>
      </c>
      <c r="C123" s="162" t="s">
        <v>367</v>
      </c>
      <c r="D123" s="162" t="s">
        <v>140</v>
      </c>
      <c r="E123" s="162" t="s">
        <v>143</v>
      </c>
      <c r="F123" s="163">
        <v>36404</v>
      </c>
      <c r="G123" s="164">
        <v>1999</v>
      </c>
      <c r="H123" s="149" t="s">
        <v>1295</v>
      </c>
      <c r="I123" s="149" t="str">
        <f t="shared" si="3"/>
        <v>IL</v>
      </c>
      <c r="J123" s="149" t="str">
        <f t="shared" si="4"/>
        <v>WI</v>
      </c>
      <c r="K123" s="149" t="str">
        <f t="shared" si="5"/>
        <v>Midwest</v>
      </c>
      <c r="L123" s="149" t="str">
        <f>INDEX('State '!$A$1:$C$62,MATCH($I123,'State '!$B:$B,0),3)</f>
        <v>Midwest</v>
      </c>
      <c r="M123" s="149" t="str">
        <f>INDEX('State '!$A$1:$C$62,MATCH($J123,'State '!$B:$B,0),3)</f>
        <v>Midwest</v>
      </c>
      <c r="N123" s="149"/>
      <c r="O123" s="156"/>
      <c r="P123" s="156">
        <v>12.4</v>
      </c>
      <c r="Q123" s="156">
        <v>40</v>
      </c>
      <c r="R123" s="155">
        <v>10</v>
      </c>
      <c r="S123" s="149" t="s">
        <v>135</v>
      </c>
      <c r="T123" s="149" t="s">
        <v>381</v>
      </c>
      <c r="U123" s="149" t="s">
        <v>1527</v>
      </c>
      <c r="V123" s="149"/>
      <c r="W123" s="148"/>
      <c r="X123" s="148"/>
      <c r="Y123" s="148"/>
      <c r="Z123" s="17"/>
      <c r="AA123" s="17"/>
      <c r="AB123" s="17"/>
    </row>
    <row r="124" spans="1:262" x14ac:dyDescent="0.2">
      <c r="A124" s="149">
        <v>39990</v>
      </c>
      <c r="B124" s="162" t="s">
        <v>1504</v>
      </c>
      <c r="C124" s="162" t="s">
        <v>201</v>
      </c>
      <c r="D124" s="162" t="s">
        <v>140</v>
      </c>
      <c r="E124" s="162" t="s">
        <v>143</v>
      </c>
      <c r="F124" s="163">
        <v>36404</v>
      </c>
      <c r="G124" s="164">
        <v>1999</v>
      </c>
      <c r="H124" s="149" t="s">
        <v>7</v>
      </c>
      <c r="I124" s="149" t="str">
        <f t="shared" si="3"/>
        <v>PA</v>
      </c>
      <c r="J124" s="149" t="str">
        <f t="shared" si="4"/>
        <v>PA</v>
      </c>
      <c r="K124" s="149" t="str">
        <f t="shared" si="5"/>
        <v>Northeast</v>
      </c>
      <c r="L124" s="149" t="str">
        <f>INDEX('State '!$A$1:$C$62,MATCH($I124,'State '!$B:$B,0),3)</f>
        <v>Northeast</v>
      </c>
      <c r="M124" s="149" t="str">
        <f>INDEX('State '!$A$1:$C$62,MATCH($J124,'State '!$B:$B,0),3)</f>
        <v>Northeast</v>
      </c>
      <c r="N124" s="149"/>
      <c r="O124" s="156">
        <v>0.11</v>
      </c>
      <c r="P124" s="156"/>
      <c r="Q124" s="156">
        <v>59</v>
      </c>
      <c r="R124" s="155"/>
      <c r="S124" s="149" t="s">
        <v>135</v>
      </c>
      <c r="T124" s="149" t="s">
        <v>381</v>
      </c>
      <c r="U124" s="149" t="s">
        <v>1505</v>
      </c>
      <c r="V124" s="149"/>
      <c r="W124" s="148"/>
      <c r="X124" s="148"/>
      <c r="Y124" s="148"/>
      <c r="Z124" s="17"/>
      <c r="AA124" s="17"/>
      <c r="AB124" s="17"/>
    </row>
    <row r="125" spans="1:262" x14ac:dyDescent="0.2">
      <c r="A125" s="149">
        <v>39990</v>
      </c>
      <c r="B125" s="162" t="s">
        <v>1497</v>
      </c>
      <c r="C125" s="162" t="s">
        <v>206</v>
      </c>
      <c r="D125" s="162" t="s">
        <v>140</v>
      </c>
      <c r="E125" s="162" t="s">
        <v>143</v>
      </c>
      <c r="F125" s="163">
        <v>36418</v>
      </c>
      <c r="G125" s="155">
        <v>1999</v>
      </c>
      <c r="H125" s="149" t="s">
        <v>408</v>
      </c>
      <c r="I125" s="149" t="str">
        <f t="shared" si="3"/>
        <v>TX</v>
      </c>
      <c r="J125" s="149" t="str">
        <f t="shared" si="4"/>
        <v>MX</v>
      </c>
      <c r="K125" s="149" t="str">
        <f t="shared" si="5"/>
        <v>South Central, Mexico</v>
      </c>
      <c r="L125" s="149" t="str">
        <f>INDEX('State '!$A$1:$C$62,MATCH($I125,'State '!$B:$B,0),3)</f>
        <v>South Central</v>
      </c>
      <c r="M125" s="149" t="str">
        <f>INDEX('State '!$A$1:$C$62,MATCH($J125,'State '!$B:$B,0),3)</f>
        <v>Mexico</v>
      </c>
      <c r="N125" s="149"/>
      <c r="O125" s="156">
        <v>15</v>
      </c>
      <c r="P125" s="156">
        <v>9.5</v>
      </c>
      <c r="Q125" s="156">
        <v>215</v>
      </c>
      <c r="R125" s="155">
        <v>24</v>
      </c>
      <c r="S125" s="149" t="s">
        <v>135</v>
      </c>
      <c r="T125" s="149" t="s">
        <v>381</v>
      </c>
      <c r="U125" s="149" t="s">
        <v>1498</v>
      </c>
      <c r="V125" s="149"/>
      <c r="W125" s="148"/>
      <c r="X125" s="148"/>
      <c r="Y125" s="148"/>
      <c r="Z125" s="17"/>
      <c r="AA125" s="17"/>
      <c r="AB125" s="17"/>
    </row>
    <row r="126" spans="1:262" x14ac:dyDescent="0.2">
      <c r="A126" s="149">
        <v>39990</v>
      </c>
      <c r="B126" s="162" t="s">
        <v>1507</v>
      </c>
      <c r="C126" s="162" t="s">
        <v>365</v>
      </c>
      <c r="D126" s="162" t="s">
        <v>136</v>
      </c>
      <c r="E126" s="162" t="s">
        <v>143</v>
      </c>
      <c r="F126" s="163">
        <v>36461</v>
      </c>
      <c r="G126" s="164">
        <v>1999</v>
      </c>
      <c r="H126" s="149" t="s">
        <v>1508</v>
      </c>
      <c r="I126" s="149" t="str">
        <f t="shared" si="3"/>
        <v>SK</v>
      </c>
      <c r="J126" s="149" t="str">
        <f t="shared" si="4"/>
        <v>MT</v>
      </c>
      <c r="K126" s="149" t="str">
        <f t="shared" si="5"/>
        <v>Canada, Mountain</v>
      </c>
      <c r="L126" s="149" t="str">
        <f>INDEX('State '!$A$1:$C$62,MATCH($I126,'State '!$B:$B,0),3)</f>
        <v>Canada</v>
      </c>
      <c r="M126" s="149" t="str">
        <f>INDEX('State '!$A$1:$C$62,MATCH($J126,'State '!$B:$B,0),3)</f>
        <v>Mountain</v>
      </c>
      <c r="N126" s="149"/>
      <c r="O126" s="156">
        <v>0.5</v>
      </c>
      <c r="P126" s="156">
        <v>4</v>
      </c>
      <c r="Q126" s="156">
        <v>10</v>
      </c>
      <c r="R126" s="155">
        <v>8</v>
      </c>
      <c r="S126" s="149" t="s">
        <v>135</v>
      </c>
      <c r="T126" s="149" t="s">
        <v>381</v>
      </c>
      <c r="U126" s="149" t="s">
        <v>1509</v>
      </c>
      <c r="V126" s="149"/>
      <c r="W126" s="148"/>
      <c r="X126" s="148"/>
      <c r="Y126" s="148"/>
      <c r="Z126" s="17"/>
      <c r="AA126" s="17"/>
      <c r="AB126" s="17"/>
    </row>
    <row r="127" spans="1:262" x14ac:dyDescent="0.2">
      <c r="A127" s="149">
        <v>39990</v>
      </c>
      <c r="B127" s="162" t="s">
        <v>1518</v>
      </c>
      <c r="C127" s="162" t="s">
        <v>1725</v>
      </c>
      <c r="D127" s="162" t="s">
        <v>140</v>
      </c>
      <c r="E127" s="162" t="s">
        <v>143</v>
      </c>
      <c r="F127" s="163">
        <v>36465</v>
      </c>
      <c r="G127" s="164">
        <v>1999</v>
      </c>
      <c r="H127" s="149" t="s">
        <v>1295</v>
      </c>
      <c r="I127" s="149" t="str">
        <f t="shared" si="3"/>
        <v>IL</v>
      </c>
      <c r="J127" s="149" t="str">
        <f t="shared" si="4"/>
        <v>WI</v>
      </c>
      <c r="K127" s="149" t="str">
        <f t="shared" si="5"/>
        <v>Midwest</v>
      </c>
      <c r="L127" s="149" t="str">
        <f>INDEX('State '!$A$1:$C$62,MATCH($I127,'State '!$B:$B,0),3)</f>
        <v>Midwest</v>
      </c>
      <c r="M127" s="149" t="str">
        <f>INDEX('State '!$A$1:$C$62,MATCH($J127,'State '!$B:$B,0),3)</f>
        <v>Midwest</v>
      </c>
      <c r="N127" s="149"/>
      <c r="O127" s="156">
        <v>11.6</v>
      </c>
      <c r="P127" s="156">
        <v>11.7</v>
      </c>
      <c r="Q127" s="156">
        <v>190</v>
      </c>
      <c r="R127" s="155">
        <v>30</v>
      </c>
      <c r="S127" s="149" t="s">
        <v>135</v>
      </c>
      <c r="T127" s="149" t="s">
        <v>381</v>
      </c>
      <c r="U127" s="149" t="s">
        <v>1519</v>
      </c>
      <c r="V127" s="149"/>
      <c r="W127" s="148"/>
      <c r="X127" s="148"/>
      <c r="Y127" s="148"/>
      <c r="Z127" s="17"/>
      <c r="AA127" s="17"/>
      <c r="AB127" s="17"/>
    </row>
    <row r="128" spans="1:262" x14ac:dyDescent="0.2">
      <c r="A128" s="149">
        <v>39990</v>
      </c>
      <c r="B128" s="150" t="s">
        <v>1506</v>
      </c>
      <c r="C128" s="150" t="s">
        <v>1875</v>
      </c>
      <c r="D128" s="150" t="s">
        <v>136</v>
      </c>
      <c r="E128" s="162" t="s">
        <v>143</v>
      </c>
      <c r="F128" s="163">
        <v>36465</v>
      </c>
      <c r="G128" s="164">
        <v>1999</v>
      </c>
      <c r="H128" s="149" t="s">
        <v>16</v>
      </c>
      <c r="I128" s="149" t="str">
        <f t="shared" si="3"/>
        <v>NC</v>
      </c>
      <c r="J128" s="149" t="str">
        <f t="shared" si="4"/>
        <v>NC</v>
      </c>
      <c r="K128" s="149" t="str">
        <f t="shared" si="5"/>
        <v>Southeast</v>
      </c>
      <c r="L128" s="149" t="str">
        <f>INDEX('State '!$A$1:$C$62,MATCH($I128,'State '!$B:$B,0),3)</f>
        <v>Southeast</v>
      </c>
      <c r="M128" s="149" t="str">
        <f>INDEX('State '!$A$1:$C$62,MATCH($J128,'State '!$B:$B,0),3)</f>
        <v>Southeast</v>
      </c>
      <c r="N128" s="149"/>
      <c r="O128" s="156">
        <v>98.3</v>
      </c>
      <c r="P128" s="156">
        <v>67</v>
      </c>
      <c r="Q128" s="155">
        <v>263</v>
      </c>
      <c r="R128" s="155">
        <v>24</v>
      </c>
      <c r="S128" s="149" t="s">
        <v>138</v>
      </c>
      <c r="T128" s="149" t="s">
        <v>187</v>
      </c>
      <c r="U128" s="149" t="s">
        <v>382</v>
      </c>
      <c r="V128" s="149"/>
      <c r="W128" s="148"/>
      <c r="X128" s="148"/>
      <c r="Y128" s="148"/>
      <c r="Z128" s="17"/>
      <c r="AA128" s="17"/>
      <c r="AB128" s="17"/>
    </row>
    <row r="129" spans="1:25" s="17" customFormat="1" x14ac:dyDescent="0.2">
      <c r="A129" s="149">
        <v>39990</v>
      </c>
      <c r="B129" s="162" t="s">
        <v>1844</v>
      </c>
      <c r="C129" s="162" t="s">
        <v>1954</v>
      </c>
      <c r="D129" s="162" t="s">
        <v>140</v>
      </c>
      <c r="E129" s="162" t="s">
        <v>143</v>
      </c>
      <c r="F129" s="163">
        <v>36465</v>
      </c>
      <c r="G129" s="164">
        <v>1999</v>
      </c>
      <c r="H129" s="149" t="s">
        <v>1520</v>
      </c>
      <c r="I129" s="149" t="str">
        <f t="shared" si="3"/>
        <v>LA</v>
      </c>
      <c r="J129" s="149" t="str">
        <f t="shared" si="4"/>
        <v>KY</v>
      </c>
      <c r="K129" s="149" t="str">
        <f t="shared" si="5"/>
        <v>South Central, Midwest</v>
      </c>
      <c r="L129" s="149" t="str">
        <f>INDEX('State '!$A$1:$C$62,MATCH($I129,'State '!$B:$B,0),3)</f>
        <v>South Central</v>
      </c>
      <c r="M129" s="149" t="str">
        <f>INDEX('State '!$A$1:$C$62,MATCH($J129,'State '!$B:$B,0),3)</f>
        <v>Midwest</v>
      </c>
      <c r="N129" s="149"/>
      <c r="O129" s="156">
        <v>37.68</v>
      </c>
      <c r="P129" s="156"/>
      <c r="Q129" s="156">
        <v>307</v>
      </c>
      <c r="R129" s="155" t="s">
        <v>535</v>
      </c>
      <c r="S129" s="149" t="s">
        <v>135</v>
      </c>
      <c r="T129" s="149" t="s">
        <v>381</v>
      </c>
      <c r="U129" s="149" t="s">
        <v>1521</v>
      </c>
      <c r="V129" s="149"/>
      <c r="W129" s="148"/>
      <c r="X129" s="148"/>
      <c r="Y129" s="148"/>
    </row>
    <row r="130" spans="1:25" s="17" customFormat="1" x14ac:dyDescent="0.2">
      <c r="A130" s="149">
        <v>39990</v>
      </c>
      <c r="B130" s="162" t="s">
        <v>1531</v>
      </c>
      <c r="C130" s="162" t="s">
        <v>261</v>
      </c>
      <c r="D130" s="162" t="s">
        <v>134</v>
      </c>
      <c r="E130" s="162" t="s">
        <v>143</v>
      </c>
      <c r="F130" s="163">
        <v>36465</v>
      </c>
      <c r="G130" s="164">
        <v>1999</v>
      </c>
      <c r="H130" s="149" t="s">
        <v>1532</v>
      </c>
      <c r="I130" s="149" t="str">
        <f t="shared" si="3"/>
        <v>PA</v>
      </c>
      <c r="J130" s="149" t="str">
        <f t="shared" si="4"/>
        <v>VA</v>
      </c>
      <c r="K130" s="149" t="str">
        <f t="shared" si="5"/>
        <v>Northeast</v>
      </c>
      <c r="L130" s="149" t="str">
        <f>INDEX('State '!$A$1:$C$62,MATCH($I130,'State '!$B:$B,0),3)</f>
        <v>Northeast</v>
      </c>
      <c r="M130" s="149" t="str">
        <f>INDEX('State '!$A$1:$C$62,MATCH($J130,'State '!$B:$B,0),3)</f>
        <v>Northeast</v>
      </c>
      <c r="N130" s="149"/>
      <c r="O130" s="156">
        <v>20</v>
      </c>
      <c r="P130" s="156">
        <v>379</v>
      </c>
      <c r="Q130" s="156">
        <v>108</v>
      </c>
      <c r="R130" s="155"/>
      <c r="S130" s="149" t="s">
        <v>135</v>
      </c>
      <c r="T130" s="149" t="s">
        <v>381</v>
      </c>
      <c r="U130" s="149" t="s">
        <v>1533</v>
      </c>
      <c r="V130" s="149"/>
      <c r="W130" s="148"/>
      <c r="X130" s="148"/>
      <c r="Y130" s="148"/>
    </row>
    <row r="131" spans="1:25" s="17" customFormat="1" x14ac:dyDescent="0.2">
      <c r="A131" s="149">
        <v>39990</v>
      </c>
      <c r="B131" s="162" t="s">
        <v>1524</v>
      </c>
      <c r="C131" s="162" t="s">
        <v>298</v>
      </c>
      <c r="D131" s="162" t="s">
        <v>136</v>
      </c>
      <c r="E131" s="162" t="s">
        <v>143</v>
      </c>
      <c r="F131" s="163">
        <v>36465</v>
      </c>
      <c r="G131" s="164">
        <v>1999</v>
      </c>
      <c r="H131" s="149" t="s">
        <v>1397</v>
      </c>
      <c r="I131" s="149" t="str">
        <f t="shared" ref="I131:I194" si="6">LEFT($H131,2)</f>
        <v>NB</v>
      </c>
      <c r="J131" s="149" t="str">
        <f t="shared" ref="J131:J194" si="7">RIGHT($H131,2)</f>
        <v>ME</v>
      </c>
      <c r="K131" s="149" t="str">
        <f t="shared" ref="K131:K194" si="8">IF($L131=$M131,L131,CONCATENATE($L131,", ",IF(ISBLANK(N131),"",CONCATENATE(N131,", ")),$M131))</f>
        <v>Canada, Northeast</v>
      </c>
      <c r="L131" s="149" t="str">
        <f>INDEX('State '!$A$1:$C$62,MATCH($I131,'State '!$B:$B,0),3)</f>
        <v>Canada</v>
      </c>
      <c r="M131" s="149" t="str">
        <f>INDEX('State '!$A$1:$C$62,MATCH($J131,'State '!$B:$B,0),3)</f>
        <v>Northeast</v>
      </c>
      <c r="N131" s="149"/>
      <c r="O131" s="156">
        <v>611</v>
      </c>
      <c r="P131" s="156">
        <v>347</v>
      </c>
      <c r="Q131" s="156">
        <v>400</v>
      </c>
      <c r="R131" s="155" t="s">
        <v>3182</v>
      </c>
      <c r="S131" s="149" t="s">
        <v>135</v>
      </c>
      <c r="T131" s="149" t="s">
        <v>381</v>
      </c>
      <c r="U131" s="149" t="s">
        <v>1525</v>
      </c>
      <c r="V131" s="149"/>
      <c r="W131" s="148"/>
      <c r="X131" s="148"/>
      <c r="Y131" s="148"/>
    </row>
    <row r="132" spans="1:25" s="17" customFormat="1" x14ac:dyDescent="0.2">
      <c r="A132" s="149">
        <v>39990</v>
      </c>
      <c r="B132" s="162" t="s">
        <v>1522</v>
      </c>
      <c r="C132" s="162" t="s">
        <v>298</v>
      </c>
      <c r="D132" s="162" t="s">
        <v>134</v>
      </c>
      <c r="E132" s="162" t="s">
        <v>143</v>
      </c>
      <c r="F132" s="163">
        <v>36465</v>
      </c>
      <c r="G132" s="164">
        <v>1999</v>
      </c>
      <c r="H132" s="149" t="s">
        <v>4</v>
      </c>
      <c r="I132" s="149" t="str">
        <f t="shared" si="6"/>
        <v>ME</v>
      </c>
      <c r="J132" s="149" t="str">
        <f t="shared" si="7"/>
        <v>ME</v>
      </c>
      <c r="K132" s="149" t="str">
        <f t="shared" si="8"/>
        <v>Northeast</v>
      </c>
      <c r="L132" s="149" t="str">
        <f>INDEX('State '!$A$1:$C$62,MATCH($I132,'State '!$B:$B,0),3)</f>
        <v>Northeast</v>
      </c>
      <c r="M132" s="149" t="str">
        <f>INDEX('State '!$A$1:$C$62,MATCH($J132,'State '!$B:$B,0),3)</f>
        <v>Northeast</v>
      </c>
      <c r="N132" s="149"/>
      <c r="O132" s="156">
        <v>5.6</v>
      </c>
      <c r="P132" s="156">
        <v>1.1000000000000001</v>
      </c>
      <c r="Q132" s="156">
        <v>105</v>
      </c>
      <c r="R132" s="155">
        <v>12</v>
      </c>
      <c r="S132" s="149" t="s">
        <v>135</v>
      </c>
      <c r="T132" s="149" t="s">
        <v>381</v>
      </c>
      <c r="U132" s="149" t="s">
        <v>1523</v>
      </c>
      <c r="V132" s="149"/>
      <c r="W132" s="148"/>
      <c r="X132" s="148"/>
      <c r="Y132" s="148"/>
    </row>
    <row r="133" spans="1:25" s="17" customFormat="1" x14ac:dyDescent="0.2">
      <c r="A133" s="149">
        <v>39990</v>
      </c>
      <c r="B133" s="150" t="s">
        <v>1548</v>
      </c>
      <c r="C133" s="150" t="s">
        <v>260</v>
      </c>
      <c r="D133" s="150" t="s">
        <v>140</v>
      </c>
      <c r="E133" s="162" t="s">
        <v>143</v>
      </c>
      <c r="F133" s="163">
        <v>36465</v>
      </c>
      <c r="G133" s="164">
        <v>1999</v>
      </c>
      <c r="H133" s="149" t="s">
        <v>30</v>
      </c>
      <c r="I133" s="149" t="str">
        <f t="shared" si="6"/>
        <v>MN</v>
      </c>
      <c r="J133" s="149" t="str">
        <f t="shared" si="7"/>
        <v>MN</v>
      </c>
      <c r="K133" s="149" t="str">
        <f t="shared" si="8"/>
        <v>Midwest</v>
      </c>
      <c r="L133" s="149" t="str">
        <f>INDEX('State '!$A$1:$C$62,MATCH($I133,'State '!$B:$B,0),3)</f>
        <v>Midwest</v>
      </c>
      <c r="M133" s="149" t="str">
        <f>INDEX('State '!$A$1:$C$62,MATCH($J133,'State '!$B:$B,0),3)</f>
        <v>Midwest</v>
      </c>
      <c r="N133" s="149"/>
      <c r="O133" s="156">
        <v>0.05</v>
      </c>
      <c r="P133" s="156">
        <v>6</v>
      </c>
      <c r="Q133" s="155">
        <v>50</v>
      </c>
      <c r="R133" s="155"/>
      <c r="S133" s="149" t="s">
        <v>135</v>
      </c>
      <c r="T133" s="149" t="s">
        <v>381</v>
      </c>
      <c r="U133" s="149" t="s">
        <v>1549</v>
      </c>
      <c r="V133" s="149"/>
      <c r="W133" s="148"/>
      <c r="X133" s="148"/>
      <c r="Y133" s="148"/>
    </row>
    <row r="134" spans="1:25" s="17" customFormat="1" x14ac:dyDescent="0.2">
      <c r="A134" s="149">
        <v>39990</v>
      </c>
      <c r="B134" s="162" t="s">
        <v>1503</v>
      </c>
      <c r="C134" s="162" t="s">
        <v>260</v>
      </c>
      <c r="D134" s="162" t="s">
        <v>140</v>
      </c>
      <c r="E134" s="162" t="s">
        <v>143</v>
      </c>
      <c r="F134" s="163">
        <v>36465</v>
      </c>
      <c r="G134" s="164">
        <v>1999</v>
      </c>
      <c r="H134" s="149" t="s">
        <v>30</v>
      </c>
      <c r="I134" s="149" t="str">
        <f t="shared" si="6"/>
        <v>MN</v>
      </c>
      <c r="J134" s="149" t="str">
        <f t="shared" si="7"/>
        <v>MN</v>
      </c>
      <c r="K134" s="149" t="str">
        <f t="shared" si="8"/>
        <v>Midwest</v>
      </c>
      <c r="L134" s="149" t="str">
        <f>INDEX('State '!$A$1:$C$62,MATCH($I134,'State '!$B:$B,0),3)</f>
        <v>Midwest</v>
      </c>
      <c r="M134" s="149" t="str">
        <f>INDEX('State '!$A$1:$C$62,MATCH($J134,'State '!$B:$B,0),3)</f>
        <v>Midwest</v>
      </c>
      <c r="N134" s="149"/>
      <c r="O134" s="156">
        <v>1</v>
      </c>
      <c r="P134" s="156"/>
      <c r="Q134" s="156">
        <v>31</v>
      </c>
      <c r="R134" s="155"/>
      <c r="S134" s="149" t="s">
        <v>135</v>
      </c>
      <c r="T134" s="149" t="s">
        <v>381</v>
      </c>
      <c r="U134" s="149" t="s">
        <v>1350</v>
      </c>
      <c r="V134" s="149"/>
      <c r="W134" s="148"/>
      <c r="X134" s="148"/>
      <c r="Y134" s="148"/>
    </row>
    <row r="135" spans="1:25" s="17" customFormat="1" x14ac:dyDescent="0.2">
      <c r="A135" s="149">
        <v>39990</v>
      </c>
      <c r="B135" s="162" t="s">
        <v>1544</v>
      </c>
      <c r="C135" s="162" t="s">
        <v>256</v>
      </c>
      <c r="D135" s="162" t="s">
        <v>140</v>
      </c>
      <c r="E135" s="162" t="s">
        <v>143</v>
      </c>
      <c r="F135" s="163">
        <v>36465</v>
      </c>
      <c r="G135" s="155">
        <v>1999</v>
      </c>
      <c r="H135" s="149" t="s">
        <v>400</v>
      </c>
      <c r="I135" s="149" t="str">
        <f t="shared" si="6"/>
        <v>OR</v>
      </c>
      <c r="J135" s="149" t="str">
        <f t="shared" si="7"/>
        <v>WA</v>
      </c>
      <c r="K135" s="149" t="str">
        <f t="shared" si="8"/>
        <v>Pacific</v>
      </c>
      <c r="L135" s="149" t="str">
        <f>INDEX('State '!$A$1:$C$62,MATCH($I135,'State '!$B:$B,0),3)</f>
        <v>Pacific</v>
      </c>
      <c r="M135" s="149" t="str">
        <f>INDEX('State '!$A$1:$C$62,MATCH($J135,'State '!$B:$B,0),3)</f>
        <v>Pacific</v>
      </c>
      <c r="N135" s="149"/>
      <c r="O135" s="156">
        <v>17</v>
      </c>
      <c r="P135" s="156"/>
      <c r="Q135" s="156">
        <v>51</v>
      </c>
      <c r="R135" s="155" t="s">
        <v>1179</v>
      </c>
      <c r="S135" s="149" t="s">
        <v>135</v>
      </c>
      <c r="T135" s="149" t="s">
        <v>381</v>
      </c>
      <c r="U135" s="149" t="s">
        <v>1545</v>
      </c>
      <c r="V135" s="149"/>
      <c r="W135" s="148"/>
      <c r="X135" s="148"/>
      <c r="Y135" s="148"/>
    </row>
    <row r="136" spans="1:25" s="17" customFormat="1" x14ac:dyDescent="0.2">
      <c r="A136" s="149">
        <v>39990</v>
      </c>
      <c r="B136" s="162" t="s">
        <v>1539</v>
      </c>
      <c r="C136" s="162" t="s">
        <v>330</v>
      </c>
      <c r="D136" s="162" t="s">
        <v>134</v>
      </c>
      <c r="E136" s="162" t="s">
        <v>143</v>
      </c>
      <c r="F136" s="163">
        <v>36465</v>
      </c>
      <c r="G136" s="155">
        <v>1999</v>
      </c>
      <c r="H136" s="149" t="s">
        <v>2</v>
      </c>
      <c r="I136" s="149" t="str">
        <f t="shared" si="6"/>
        <v>OR</v>
      </c>
      <c r="J136" s="149" t="str">
        <f t="shared" si="7"/>
        <v>OR</v>
      </c>
      <c r="K136" s="149" t="str">
        <f t="shared" si="8"/>
        <v>Pacific</v>
      </c>
      <c r="L136" s="149" t="str">
        <f>INDEX('State '!$A$1:$C$62,MATCH($I136,'State '!$B:$B,0),3)</f>
        <v>Pacific</v>
      </c>
      <c r="M136" s="149" t="str">
        <f>INDEX('State '!$A$1:$C$62,MATCH($J136,'State '!$B:$B,0),3)</f>
        <v>Pacific</v>
      </c>
      <c r="N136" s="149"/>
      <c r="O136" s="156">
        <v>35</v>
      </c>
      <c r="P136" s="156">
        <v>29</v>
      </c>
      <c r="Q136" s="156">
        <v>190</v>
      </c>
      <c r="R136" s="155">
        <v>24</v>
      </c>
      <c r="S136" s="149" t="s">
        <v>138</v>
      </c>
      <c r="T136" s="149" t="s">
        <v>187</v>
      </c>
      <c r="U136" s="149" t="s">
        <v>382</v>
      </c>
      <c r="V136" s="149"/>
      <c r="W136" s="148"/>
      <c r="X136" s="148"/>
      <c r="Y136" s="148"/>
    </row>
    <row r="137" spans="1:25" s="17" customFormat="1" x14ac:dyDescent="0.2">
      <c r="A137" s="149">
        <v>39990</v>
      </c>
      <c r="B137" s="162" t="s">
        <v>1501</v>
      </c>
      <c r="C137" s="162" t="s">
        <v>199</v>
      </c>
      <c r="D137" s="162" t="s">
        <v>140</v>
      </c>
      <c r="E137" s="162" t="s">
        <v>143</v>
      </c>
      <c r="F137" s="163">
        <v>36465</v>
      </c>
      <c r="G137" s="155">
        <v>1999</v>
      </c>
      <c r="H137" s="149" t="s">
        <v>7</v>
      </c>
      <c r="I137" s="149" t="str">
        <f t="shared" si="6"/>
        <v>PA</v>
      </c>
      <c r="J137" s="149" t="str">
        <f t="shared" si="7"/>
        <v>PA</v>
      </c>
      <c r="K137" s="149" t="str">
        <f t="shared" si="8"/>
        <v>Northeast</v>
      </c>
      <c r="L137" s="149" t="str">
        <f>INDEX('State '!$A$1:$C$62,MATCH($I137,'State '!$B:$B,0),3)</f>
        <v>Northeast</v>
      </c>
      <c r="M137" s="149" t="str">
        <f>INDEX('State '!$A$1:$C$62,MATCH($J137,'State '!$B:$B,0),3)</f>
        <v>Northeast</v>
      </c>
      <c r="N137" s="149"/>
      <c r="O137" s="156">
        <v>10.9</v>
      </c>
      <c r="P137" s="156">
        <v>8.06</v>
      </c>
      <c r="Q137" s="156">
        <v>49</v>
      </c>
      <c r="R137" s="155">
        <v>36</v>
      </c>
      <c r="S137" s="149" t="s">
        <v>135</v>
      </c>
      <c r="T137" s="149" t="s">
        <v>381</v>
      </c>
      <c r="U137" s="149" t="s">
        <v>1502</v>
      </c>
      <c r="V137" s="149"/>
      <c r="W137" s="148"/>
      <c r="X137" s="148"/>
      <c r="Y137" s="148"/>
    </row>
    <row r="138" spans="1:25" s="17" customFormat="1" x14ac:dyDescent="0.2">
      <c r="A138" s="149">
        <v>39990</v>
      </c>
      <c r="B138" s="162" t="s">
        <v>1499</v>
      </c>
      <c r="C138" s="162" t="s">
        <v>269</v>
      </c>
      <c r="D138" s="162" t="s">
        <v>140</v>
      </c>
      <c r="E138" s="162" t="s">
        <v>143</v>
      </c>
      <c r="F138" s="163">
        <v>36465</v>
      </c>
      <c r="G138" s="155">
        <v>1999</v>
      </c>
      <c r="H138" s="149" t="s">
        <v>2464</v>
      </c>
      <c r="I138" s="149" t="str">
        <f t="shared" si="6"/>
        <v>MB</v>
      </c>
      <c r="J138" s="149" t="str">
        <f t="shared" si="7"/>
        <v>WI</v>
      </c>
      <c r="K138" s="149" t="str">
        <f t="shared" si="8"/>
        <v>Canada, Midwest</v>
      </c>
      <c r="L138" s="149" t="str">
        <f>INDEX('State '!$A$1:$C$62,MATCH($I138,'State '!$B:$B,0),3)</f>
        <v>Canada</v>
      </c>
      <c r="M138" s="149" t="str">
        <f>INDEX('State '!$A$1:$C$62,MATCH($J138,'State '!$B:$B,0),3)</f>
        <v>Midwest</v>
      </c>
      <c r="N138" s="149"/>
      <c r="O138" s="156">
        <v>21.4</v>
      </c>
      <c r="P138" s="156">
        <v>45</v>
      </c>
      <c r="Q138" s="156">
        <v>28</v>
      </c>
      <c r="R138" s="155">
        <v>24</v>
      </c>
      <c r="S138" s="149" t="s">
        <v>135</v>
      </c>
      <c r="T138" s="149" t="s">
        <v>381</v>
      </c>
      <c r="U138" s="149" t="s">
        <v>1500</v>
      </c>
      <c r="V138" s="149"/>
      <c r="W138" s="148"/>
      <c r="X138" s="148"/>
      <c r="Y138" s="148"/>
    </row>
    <row r="139" spans="1:25" s="17" customFormat="1" x14ac:dyDescent="0.2">
      <c r="A139" s="149">
        <v>39990</v>
      </c>
      <c r="B139" s="162" t="s">
        <v>1863</v>
      </c>
      <c r="C139" s="162" t="s">
        <v>271</v>
      </c>
      <c r="D139" s="162" t="s">
        <v>140</v>
      </c>
      <c r="E139" s="162" t="s">
        <v>143</v>
      </c>
      <c r="F139" s="163">
        <v>36474</v>
      </c>
      <c r="G139" s="155">
        <v>1999</v>
      </c>
      <c r="H139" s="149" t="s">
        <v>1476</v>
      </c>
      <c r="I139" s="149" t="str">
        <f t="shared" si="6"/>
        <v>SK</v>
      </c>
      <c r="J139" s="149" t="str">
        <f t="shared" si="7"/>
        <v>ND</v>
      </c>
      <c r="K139" s="149" t="str">
        <f t="shared" si="8"/>
        <v>Canada, Mountain</v>
      </c>
      <c r="L139" s="149" t="str">
        <f>INDEX('State '!$A$1:$C$62,MATCH($I139,'State '!$B:$B,0),3)</f>
        <v>Canada</v>
      </c>
      <c r="M139" s="149" t="str">
        <f>INDEX('State '!$A$1:$C$62,MATCH($J139,'State '!$B:$B,0),3)</f>
        <v>Mountain</v>
      </c>
      <c r="N139" s="149"/>
      <c r="O139" s="156"/>
      <c r="P139" s="156"/>
      <c r="Q139" s="156">
        <v>18</v>
      </c>
      <c r="R139" s="155"/>
      <c r="S139" s="149" t="s">
        <v>135</v>
      </c>
      <c r="T139" s="149" t="s">
        <v>381</v>
      </c>
      <c r="U139" s="149" t="s">
        <v>1540</v>
      </c>
      <c r="V139" s="149"/>
      <c r="W139" s="148"/>
      <c r="X139" s="148"/>
      <c r="Y139" s="148"/>
    </row>
    <row r="140" spans="1:25" s="17" customFormat="1" x14ac:dyDescent="0.2">
      <c r="A140" s="149">
        <v>39990</v>
      </c>
      <c r="B140" s="162" t="s">
        <v>1510</v>
      </c>
      <c r="C140" s="162" t="s">
        <v>366</v>
      </c>
      <c r="D140" s="162" t="s">
        <v>140</v>
      </c>
      <c r="E140" s="162" t="s">
        <v>143</v>
      </c>
      <c r="F140" s="163">
        <v>36475</v>
      </c>
      <c r="G140" s="164">
        <v>1999</v>
      </c>
      <c r="H140" s="149" t="s">
        <v>845</v>
      </c>
      <c r="I140" s="149" t="str">
        <f t="shared" si="6"/>
        <v>QU</v>
      </c>
      <c r="J140" s="149" t="str">
        <f t="shared" si="7"/>
        <v>VT</v>
      </c>
      <c r="K140" s="149" t="str">
        <f t="shared" si="8"/>
        <v>Canada, Northeast</v>
      </c>
      <c r="L140" s="149" t="str">
        <f>INDEX('State '!$A$1:$C$62,MATCH($I140,'State '!$B:$B,0),3)</f>
        <v>Canada</v>
      </c>
      <c r="M140" s="149" t="str">
        <f>INDEX('State '!$A$1:$C$62,MATCH($J140,'State '!$B:$B,0),3)</f>
        <v>Northeast</v>
      </c>
      <c r="N140" s="149"/>
      <c r="O140" s="156">
        <v>3</v>
      </c>
      <c r="P140" s="156">
        <v>190</v>
      </c>
      <c r="Q140" s="156">
        <v>9.1999999999999993</v>
      </c>
      <c r="R140" s="155" t="s">
        <v>3202</v>
      </c>
      <c r="S140" s="149" t="s">
        <v>135</v>
      </c>
      <c r="T140" s="149" t="s">
        <v>381</v>
      </c>
      <c r="U140" s="149" t="s">
        <v>1511</v>
      </c>
      <c r="V140" s="149"/>
      <c r="W140" s="148"/>
      <c r="X140" s="148"/>
      <c r="Y140" s="148"/>
    </row>
    <row r="141" spans="1:25" s="17" customFormat="1" x14ac:dyDescent="0.2">
      <c r="A141" s="149">
        <v>39990</v>
      </c>
      <c r="B141" s="162" t="s">
        <v>1516</v>
      </c>
      <c r="C141" s="162" t="s">
        <v>247</v>
      </c>
      <c r="D141" s="162" t="s">
        <v>140</v>
      </c>
      <c r="E141" s="162" t="s">
        <v>143</v>
      </c>
      <c r="F141" s="163">
        <v>36489</v>
      </c>
      <c r="G141" s="155">
        <v>1999</v>
      </c>
      <c r="H141" s="149" t="s">
        <v>690</v>
      </c>
      <c r="I141" s="149" t="str">
        <f t="shared" si="6"/>
        <v>WY</v>
      </c>
      <c r="J141" s="149" t="str">
        <f t="shared" si="7"/>
        <v>CO</v>
      </c>
      <c r="K141" s="149" t="str">
        <f t="shared" si="8"/>
        <v>Mountain</v>
      </c>
      <c r="L141" s="149" t="str">
        <f>INDEX('State '!$A$1:$C$62,MATCH($I141,'State '!$B:$B,0),3)</f>
        <v>Mountain</v>
      </c>
      <c r="M141" s="149" t="str">
        <f>INDEX('State '!$A$1:$C$62,MATCH($J141,'State '!$B:$B,0),3)</f>
        <v>Mountain</v>
      </c>
      <c r="N141" s="149"/>
      <c r="O141" s="156">
        <v>78</v>
      </c>
      <c r="P141" s="156">
        <v>149</v>
      </c>
      <c r="Q141" s="156">
        <v>275</v>
      </c>
      <c r="R141" s="155">
        <v>24</v>
      </c>
      <c r="S141" s="149" t="s">
        <v>135</v>
      </c>
      <c r="T141" s="149" t="s">
        <v>381</v>
      </c>
      <c r="U141" s="149" t="s">
        <v>1517</v>
      </c>
      <c r="V141" s="149"/>
      <c r="W141" s="148"/>
      <c r="X141" s="148"/>
      <c r="Y141" s="148"/>
    </row>
    <row r="142" spans="1:25" s="17" customFormat="1" x14ac:dyDescent="0.2">
      <c r="A142" s="149">
        <v>39990</v>
      </c>
      <c r="B142" s="162" t="s">
        <v>1495</v>
      </c>
      <c r="C142" s="162" t="s">
        <v>206</v>
      </c>
      <c r="D142" s="162" t="s">
        <v>134</v>
      </c>
      <c r="E142" s="162" t="s">
        <v>143</v>
      </c>
      <c r="F142" s="163">
        <v>36495</v>
      </c>
      <c r="G142" s="155">
        <v>1999</v>
      </c>
      <c r="H142" s="149" t="s">
        <v>14</v>
      </c>
      <c r="I142" s="149" t="str">
        <f t="shared" si="6"/>
        <v>MS</v>
      </c>
      <c r="J142" s="149" t="str">
        <f t="shared" si="7"/>
        <v>MS</v>
      </c>
      <c r="K142" s="149" t="str">
        <f t="shared" si="8"/>
        <v>South Central</v>
      </c>
      <c r="L142" s="149" t="str">
        <f>INDEX('State '!$A$1:$C$62,MATCH($I142,'State '!$B:$B,0),3)</f>
        <v>South Central</v>
      </c>
      <c r="M142" s="149" t="str">
        <f>INDEX('State '!$A$1:$C$62,MATCH($J142,'State '!$B:$B,0),3)</f>
        <v>South Central</v>
      </c>
      <c r="N142" s="149"/>
      <c r="O142" s="156">
        <v>0.23</v>
      </c>
      <c r="P142" s="156">
        <v>3</v>
      </c>
      <c r="Q142" s="156">
        <v>216</v>
      </c>
      <c r="R142" s="155"/>
      <c r="S142" s="149" t="s">
        <v>135</v>
      </c>
      <c r="T142" s="149" t="s">
        <v>381</v>
      </c>
      <c r="U142" s="149" t="s">
        <v>1496</v>
      </c>
      <c r="V142" s="149"/>
      <c r="W142" s="148"/>
      <c r="X142" s="148"/>
      <c r="Y142" s="148"/>
    </row>
    <row r="143" spans="1:25" s="17" customFormat="1" x14ac:dyDescent="0.2">
      <c r="A143" s="149">
        <v>39990</v>
      </c>
      <c r="B143" s="162" t="s">
        <v>1550</v>
      </c>
      <c r="C143" s="162" t="s">
        <v>230</v>
      </c>
      <c r="D143" s="162" t="s">
        <v>140</v>
      </c>
      <c r="E143" s="162" t="s">
        <v>143</v>
      </c>
      <c r="F143" s="163">
        <v>36509</v>
      </c>
      <c r="G143" s="164">
        <v>1999</v>
      </c>
      <c r="H143" s="149" t="s">
        <v>10</v>
      </c>
      <c r="I143" s="149" t="str">
        <f t="shared" si="6"/>
        <v>NY</v>
      </c>
      <c r="J143" s="149" t="str">
        <f t="shared" si="7"/>
        <v>NY</v>
      </c>
      <c r="K143" s="149" t="str">
        <f t="shared" si="8"/>
        <v>Northeast</v>
      </c>
      <c r="L143" s="149" t="str">
        <f>INDEX('State '!$A$1:$C$62,MATCH($I143,'State '!$B:$B,0),3)</f>
        <v>Northeast</v>
      </c>
      <c r="M143" s="149" t="str">
        <f>INDEX('State '!$A$1:$C$62,MATCH($J143,'State '!$B:$B,0),3)</f>
        <v>Northeast</v>
      </c>
      <c r="N143" s="149"/>
      <c r="O143" s="156">
        <v>2.2000000000000002</v>
      </c>
      <c r="P143" s="156">
        <v>2</v>
      </c>
      <c r="Q143" s="156">
        <v>100</v>
      </c>
      <c r="R143" s="155">
        <v>12</v>
      </c>
      <c r="S143" s="149" t="s">
        <v>135</v>
      </c>
      <c r="T143" s="149" t="s">
        <v>381</v>
      </c>
      <c r="U143" s="149" t="s">
        <v>382</v>
      </c>
      <c r="V143" s="149"/>
      <c r="W143" s="148"/>
      <c r="X143" s="148"/>
      <c r="Y143" s="148"/>
    </row>
    <row r="144" spans="1:25" s="17" customFormat="1" x14ac:dyDescent="0.2">
      <c r="A144" s="149">
        <v>39990</v>
      </c>
      <c r="B144" s="162" t="s">
        <v>1537</v>
      </c>
      <c r="C144" s="162" t="s">
        <v>271</v>
      </c>
      <c r="D144" s="162" t="s">
        <v>140</v>
      </c>
      <c r="E144" s="162" t="s">
        <v>143</v>
      </c>
      <c r="F144" s="163">
        <v>36511</v>
      </c>
      <c r="G144" s="155">
        <v>1999</v>
      </c>
      <c r="H144" s="149" t="s">
        <v>29</v>
      </c>
      <c r="I144" s="149" t="str">
        <f t="shared" si="6"/>
        <v>WY</v>
      </c>
      <c r="J144" s="149" t="str">
        <f t="shared" si="7"/>
        <v>WY</v>
      </c>
      <c r="K144" s="149" t="str">
        <f t="shared" si="8"/>
        <v>Mountain</v>
      </c>
      <c r="L144" s="149" t="str">
        <f>INDEX('State '!$A$1:$C$62,MATCH($I144,'State '!$B:$B,0),3)</f>
        <v>Mountain</v>
      </c>
      <c r="M144" s="149" t="str">
        <f>INDEX('State '!$A$1:$C$62,MATCH($J144,'State '!$B:$B,0),3)</f>
        <v>Mountain</v>
      </c>
      <c r="N144" s="149"/>
      <c r="O144" s="156">
        <v>0.21</v>
      </c>
      <c r="P144" s="156"/>
      <c r="Q144" s="156">
        <v>7.5</v>
      </c>
      <c r="R144" s="155"/>
      <c r="S144" s="149" t="s">
        <v>135</v>
      </c>
      <c r="T144" s="149" t="s">
        <v>381</v>
      </c>
      <c r="U144" s="149" t="s">
        <v>1538</v>
      </c>
      <c r="V144" s="149"/>
      <c r="W144" s="148"/>
      <c r="X144" s="148"/>
      <c r="Y144" s="148"/>
    </row>
    <row r="145" spans="1:26" s="17" customFormat="1" x14ac:dyDescent="0.2">
      <c r="A145" s="149">
        <v>39990</v>
      </c>
      <c r="B145" s="162" t="s">
        <v>1488</v>
      </c>
      <c r="C145" s="162" t="s">
        <v>215</v>
      </c>
      <c r="D145" s="162" t="s">
        <v>140</v>
      </c>
      <c r="E145" s="162" t="s">
        <v>143</v>
      </c>
      <c r="F145" s="163">
        <v>36540</v>
      </c>
      <c r="G145" s="155">
        <v>2000</v>
      </c>
      <c r="H145" s="149" t="s">
        <v>17</v>
      </c>
      <c r="I145" s="149" t="str">
        <f t="shared" si="6"/>
        <v>AL</v>
      </c>
      <c r="J145" s="149" t="str">
        <f t="shared" si="7"/>
        <v>AL</v>
      </c>
      <c r="K145" s="149" t="str">
        <f t="shared" si="8"/>
        <v>South Central</v>
      </c>
      <c r="L145" s="149" t="str">
        <f>INDEX('State '!$A$1:$C$62,MATCH($I145,'State '!$B:$B,0),3)</f>
        <v>South Central</v>
      </c>
      <c r="M145" s="149" t="str">
        <f>INDEX('State '!$A$1:$C$62,MATCH($J145,'State '!$B:$B,0),3)</f>
        <v>South Central</v>
      </c>
      <c r="N145" s="149"/>
      <c r="O145" s="156">
        <v>66.599999999999994</v>
      </c>
      <c r="P145" s="156">
        <v>123</v>
      </c>
      <c r="Q145" s="156">
        <v>75</v>
      </c>
      <c r="R145" s="155" t="s">
        <v>719</v>
      </c>
      <c r="S145" s="149" t="s">
        <v>135</v>
      </c>
      <c r="T145" s="149" t="s">
        <v>381</v>
      </c>
      <c r="U145" s="149" t="s">
        <v>1489</v>
      </c>
      <c r="V145" s="149"/>
      <c r="W145" s="148"/>
      <c r="X145" s="148"/>
      <c r="Y145" s="148"/>
    </row>
    <row r="146" spans="1:26" s="17" customFormat="1" x14ac:dyDescent="0.2">
      <c r="A146" s="171">
        <v>39990</v>
      </c>
      <c r="B146" s="162" t="s">
        <v>1440</v>
      </c>
      <c r="C146" s="162" t="s">
        <v>362</v>
      </c>
      <c r="D146" s="162" t="s">
        <v>140</v>
      </c>
      <c r="E146" s="162" t="s">
        <v>143</v>
      </c>
      <c r="F146" s="163">
        <v>36557</v>
      </c>
      <c r="G146" s="155">
        <v>2000</v>
      </c>
      <c r="H146" s="149" t="s">
        <v>1441</v>
      </c>
      <c r="I146" s="149" t="str">
        <f t="shared" si="6"/>
        <v>CA</v>
      </c>
      <c r="J146" s="149" t="str">
        <f t="shared" si="7"/>
        <v>MX</v>
      </c>
      <c r="K146" s="149" t="str">
        <f t="shared" si="8"/>
        <v>Pacific, Mexico</v>
      </c>
      <c r="L146" s="149" t="str">
        <f>INDEX('State '!$A$1:$C$62,MATCH($I146,'State '!$B:$B,0),3)</f>
        <v>Pacific</v>
      </c>
      <c r="M146" s="149" t="str">
        <f>INDEX('State '!$A$1:$C$62,MATCH($J146,'State '!$B:$B,0),3)</f>
        <v>Mexico</v>
      </c>
      <c r="N146" s="149"/>
      <c r="O146" s="156">
        <v>7</v>
      </c>
      <c r="P146" s="156">
        <v>5</v>
      </c>
      <c r="Q146" s="156">
        <v>300</v>
      </c>
      <c r="R146" s="155">
        <v>30</v>
      </c>
      <c r="S146" s="149" t="s">
        <v>135</v>
      </c>
      <c r="T146" s="149" t="s">
        <v>381</v>
      </c>
      <c r="U146" s="149" t="s">
        <v>1442</v>
      </c>
      <c r="V146" s="149"/>
      <c r="W146" s="148"/>
      <c r="X146" s="148"/>
      <c r="Y146" s="148"/>
      <c r="Z146"/>
    </row>
    <row r="147" spans="1:26" s="17" customFormat="1" x14ac:dyDescent="0.2">
      <c r="A147" s="171">
        <v>39990</v>
      </c>
      <c r="B147" s="162" t="s">
        <v>1481</v>
      </c>
      <c r="C147" s="162" t="s">
        <v>1725</v>
      </c>
      <c r="D147" s="162" t="s">
        <v>134</v>
      </c>
      <c r="E147" s="162" t="s">
        <v>143</v>
      </c>
      <c r="F147" s="163">
        <v>36584</v>
      </c>
      <c r="G147" s="164">
        <v>2000</v>
      </c>
      <c r="H147" s="149" t="s">
        <v>1482</v>
      </c>
      <c r="I147" s="149" t="str">
        <f t="shared" si="6"/>
        <v>MS</v>
      </c>
      <c r="J147" s="149" t="str">
        <f t="shared" si="7"/>
        <v>TN</v>
      </c>
      <c r="K147" s="149" t="str">
        <f t="shared" si="8"/>
        <v>South Central, Midwest</v>
      </c>
      <c r="L147" s="149" t="str">
        <f>INDEX('State '!$A$1:$C$62,MATCH($I147,'State '!$B:$B,0),3)</f>
        <v>South Central</v>
      </c>
      <c r="M147" s="149" t="str">
        <f>INDEX('State '!$A$1:$C$62,MATCH($J147,'State '!$B:$B,0),3)</f>
        <v>Midwest</v>
      </c>
      <c r="N147" s="149"/>
      <c r="O147" s="156">
        <v>0.24</v>
      </c>
      <c r="P147" s="156">
        <v>15</v>
      </c>
      <c r="Q147" s="156">
        <v>235</v>
      </c>
      <c r="R147" s="155">
        <v>20</v>
      </c>
      <c r="S147" s="149" t="s">
        <v>135</v>
      </c>
      <c r="T147" s="149" t="s">
        <v>381</v>
      </c>
      <c r="U147" s="149" t="s">
        <v>1483</v>
      </c>
      <c r="V147" s="149"/>
      <c r="W147" s="148"/>
      <c r="X147" s="148"/>
      <c r="Y147" s="148"/>
    </row>
    <row r="148" spans="1:26" s="17" customFormat="1" x14ac:dyDescent="0.2">
      <c r="A148" s="171">
        <v>39990</v>
      </c>
      <c r="B148" s="162" t="s">
        <v>1484</v>
      </c>
      <c r="C148" s="162" t="s">
        <v>1725</v>
      </c>
      <c r="D148" s="162" t="s">
        <v>134</v>
      </c>
      <c r="E148" s="162" t="s">
        <v>143</v>
      </c>
      <c r="F148" s="163">
        <v>36584</v>
      </c>
      <c r="G148" s="164">
        <v>2000</v>
      </c>
      <c r="H148" s="149" t="s">
        <v>47</v>
      </c>
      <c r="I148" s="149" t="str">
        <f t="shared" si="6"/>
        <v>GM</v>
      </c>
      <c r="J148" s="149" t="str">
        <f t="shared" si="7"/>
        <v>GM</v>
      </c>
      <c r="K148" s="149" t="str">
        <f t="shared" si="8"/>
        <v>Gulf of Mexico</v>
      </c>
      <c r="L148" s="149" t="str">
        <f>INDEX('State '!$A$1:$C$62,MATCH($I148,'State '!$B:$B,0),3)</f>
        <v>Gulf of Mexico</v>
      </c>
      <c r="M148" s="149" t="str">
        <f>INDEX('State '!$A$1:$C$62,MATCH($J148,'State '!$B:$B,0),3)</f>
        <v>Gulf of Mexico</v>
      </c>
      <c r="N148" s="149"/>
      <c r="O148" s="156">
        <v>10</v>
      </c>
      <c r="P148" s="156">
        <v>9.5</v>
      </c>
      <c r="Q148" s="156">
        <v>225</v>
      </c>
      <c r="R148" s="155">
        <v>16</v>
      </c>
      <c r="S148" s="149" t="s">
        <v>135</v>
      </c>
      <c r="T148" s="149" t="s">
        <v>381</v>
      </c>
      <c r="U148" s="149" t="s">
        <v>1485</v>
      </c>
      <c r="V148" s="149"/>
      <c r="W148" s="148"/>
      <c r="X148" s="148"/>
      <c r="Y148" s="148"/>
    </row>
    <row r="149" spans="1:26" s="17" customFormat="1" x14ac:dyDescent="0.2">
      <c r="A149" s="171">
        <v>39990</v>
      </c>
      <c r="B149" s="162" t="s">
        <v>1460</v>
      </c>
      <c r="C149" s="162" t="s">
        <v>247</v>
      </c>
      <c r="D149" s="162" t="s">
        <v>140</v>
      </c>
      <c r="E149" s="162" t="s">
        <v>143</v>
      </c>
      <c r="F149" s="163">
        <v>36586</v>
      </c>
      <c r="G149" s="155">
        <v>2000</v>
      </c>
      <c r="H149" s="149" t="s">
        <v>690</v>
      </c>
      <c r="I149" s="149" t="str">
        <f t="shared" si="6"/>
        <v>WY</v>
      </c>
      <c r="J149" s="149" t="str">
        <f t="shared" si="7"/>
        <v>CO</v>
      </c>
      <c r="K149" s="149" t="str">
        <f t="shared" si="8"/>
        <v>Mountain</v>
      </c>
      <c r="L149" s="149" t="str">
        <f>INDEX('State '!$A$1:$C$62,MATCH($I149,'State '!$B:$B,0),3)</f>
        <v>Mountain</v>
      </c>
      <c r="M149" s="149" t="str">
        <f>INDEX('State '!$A$1:$C$62,MATCH($J149,'State '!$B:$B,0),3)</f>
        <v>Mountain</v>
      </c>
      <c r="N149" s="149"/>
      <c r="O149" s="156">
        <v>12.1</v>
      </c>
      <c r="P149" s="156">
        <v>5.6</v>
      </c>
      <c r="Q149" s="156">
        <v>120</v>
      </c>
      <c r="R149" s="155">
        <v>24</v>
      </c>
      <c r="S149" s="149" t="s">
        <v>135</v>
      </c>
      <c r="T149" s="149" t="s">
        <v>381</v>
      </c>
      <c r="U149" s="149" t="s">
        <v>1461</v>
      </c>
      <c r="V149" s="149"/>
      <c r="W149" s="148"/>
      <c r="X149" s="148"/>
      <c r="Y149" s="148"/>
    </row>
    <row r="150" spans="1:26" s="17" customFormat="1" x14ac:dyDescent="0.2">
      <c r="A150" s="149">
        <v>39990</v>
      </c>
      <c r="B150" s="162" t="s">
        <v>1444</v>
      </c>
      <c r="C150" s="162" t="s">
        <v>200</v>
      </c>
      <c r="D150" s="162" t="s">
        <v>134</v>
      </c>
      <c r="E150" s="162" t="s">
        <v>143</v>
      </c>
      <c r="F150" s="163">
        <v>36617</v>
      </c>
      <c r="G150" s="164">
        <v>2000</v>
      </c>
      <c r="H150" s="149" t="s">
        <v>1445</v>
      </c>
      <c r="I150" s="149" t="str">
        <f t="shared" si="6"/>
        <v>CT</v>
      </c>
      <c r="J150" s="149" t="str">
        <f t="shared" si="7"/>
        <v>RI</v>
      </c>
      <c r="K150" s="149" t="str">
        <f t="shared" si="8"/>
        <v>Northeast</v>
      </c>
      <c r="L150" s="149" t="str">
        <f>INDEX('State '!$A$1:$C$62,MATCH($I150,'State '!$B:$B,0),3)</f>
        <v>Northeast</v>
      </c>
      <c r="M150" s="149" t="str">
        <f>INDEX('State '!$A$1:$C$62,MATCH($J150,'State '!$B:$B,0),3)</f>
        <v>Northeast</v>
      </c>
      <c r="N150" s="149"/>
      <c r="O150" s="156">
        <v>13.9</v>
      </c>
      <c r="P150" s="156">
        <v>16</v>
      </c>
      <c r="Q150" s="156">
        <v>46</v>
      </c>
      <c r="R150" s="155">
        <v>30</v>
      </c>
      <c r="S150" s="149" t="s">
        <v>135</v>
      </c>
      <c r="T150" s="149" t="s">
        <v>381</v>
      </c>
      <c r="U150" s="149" t="s">
        <v>1446</v>
      </c>
      <c r="V150" s="149"/>
      <c r="W150" s="148"/>
      <c r="X150" s="148"/>
      <c r="Y150" s="148"/>
    </row>
    <row r="151" spans="1:26" s="17" customFormat="1" x14ac:dyDescent="0.2">
      <c r="A151" s="149">
        <v>39990</v>
      </c>
      <c r="B151" s="162" t="s">
        <v>1858</v>
      </c>
      <c r="C151" s="162" t="s">
        <v>266</v>
      </c>
      <c r="D151" s="162" t="s">
        <v>140</v>
      </c>
      <c r="E151" s="162" t="s">
        <v>143</v>
      </c>
      <c r="F151" s="163">
        <v>36647</v>
      </c>
      <c r="G151" s="155">
        <v>2000</v>
      </c>
      <c r="H151" s="149" t="s">
        <v>1486</v>
      </c>
      <c r="I151" s="149" t="str">
        <f t="shared" si="6"/>
        <v>NM</v>
      </c>
      <c r="J151" s="149" t="str">
        <f t="shared" si="7"/>
        <v>CA</v>
      </c>
      <c r="K151" s="149" t="str">
        <f t="shared" si="8"/>
        <v>Mountain, Pacific</v>
      </c>
      <c r="L151" s="149" t="str">
        <f>INDEX('State '!$A$1:$C$62,MATCH($I151,'State '!$B:$B,0),3)</f>
        <v>Mountain</v>
      </c>
      <c r="M151" s="149" t="str">
        <f>INDEX('State '!$A$1:$C$62,MATCH($J151,'State '!$B:$B,0),3)</f>
        <v>Pacific</v>
      </c>
      <c r="N151" s="149"/>
      <c r="O151" s="156">
        <v>13</v>
      </c>
      <c r="P151" s="156"/>
      <c r="Q151" s="156">
        <v>136</v>
      </c>
      <c r="R151" s="155">
        <v>30</v>
      </c>
      <c r="S151" s="149" t="s">
        <v>135</v>
      </c>
      <c r="T151" s="149" t="s">
        <v>381</v>
      </c>
      <c r="U151" s="149" t="s">
        <v>1487</v>
      </c>
      <c r="V151" s="149"/>
      <c r="W151" s="148"/>
      <c r="X151" s="148"/>
      <c r="Y151" s="148"/>
    </row>
    <row r="152" spans="1:26" s="17" customFormat="1" x14ac:dyDescent="0.2">
      <c r="A152" s="149">
        <v>39990</v>
      </c>
      <c r="B152" s="162" t="s">
        <v>1471</v>
      </c>
      <c r="C152" s="162" t="s">
        <v>199</v>
      </c>
      <c r="D152" s="162" t="s">
        <v>134</v>
      </c>
      <c r="E152" s="162" t="s">
        <v>143</v>
      </c>
      <c r="F152" s="163">
        <v>36708</v>
      </c>
      <c r="G152" s="155">
        <v>2000</v>
      </c>
      <c r="H152" s="149" t="s">
        <v>609</v>
      </c>
      <c r="I152" s="149" t="str">
        <f t="shared" si="6"/>
        <v>IL</v>
      </c>
      <c r="J152" s="149" t="str">
        <f t="shared" si="7"/>
        <v>IN</v>
      </c>
      <c r="K152" s="149" t="str">
        <f t="shared" si="8"/>
        <v>Midwest</v>
      </c>
      <c r="L152" s="149" t="str">
        <f>INDEX('State '!$A$1:$C$62,MATCH($I152,'State '!$B:$B,0),3)</f>
        <v>Midwest</v>
      </c>
      <c r="M152" s="149" t="str">
        <f>INDEX('State '!$A$1:$C$62,MATCH($J152,'State '!$B:$B,0),3)</f>
        <v>Midwest</v>
      </c>
      <c r="N152" s="149"/>
      <c r="O152" s="156">
        <v>13</v>
      </c>
      <c r="P152" s="156">
        <v>14</v>
      </c>
      <c r="Q152" s="156">
        <v>200</v>
      </c>
      <c r="R152" s="155">
        <v>16</v>
      </c>
      <c r="S152" s="149" t="s">
        <v>135</v>
      </c>
      <c r="T152" s="149" t="s">
        <v>381</v>
      </c>
      <c r="U152" s="149" t="s">
        <v>1472</v>
      </c>
      <c r="V152" s="149"/>
      <c r="W152" s="148"/>
      <c r="X152" s="148"/>
      <c r="Y152" s="148"/>
    </row>
    <row r="153" spans="1:26" s="17" customFormat="1" x14ac:dyDescent="0.2">
      <c r="A153" s="149">
        <v>39990</v>
      </c>
      <c r="B153" s="162" t="s">
        <v>1454</v>
      </c>
      <c r="C153" s="162" t="s">
        <v>200</v>
      </c>
      <c r="D153" s="162" t="s">
        <v>134</v>
      </c>
      <c r="E153" s="162" t="s">
        <v>143</v>
      </c>
      <c r="F153" s="163">
        <v>36739</v>
      </c>
      <c r="G153" s="164">
        <v>2000</v>
      </c>
      <c r="H153" s="149" t="s">
        <v>35</v>
      </c>
      <c r="I153" s="149" t="str">
        <f t="shared" si="6"/>
        <v>CT</v>
      </c>
      <c r="J153" s="149" t="str">
        <f t="shared" si="7"/>
        <v>CT</v>
      </c>
      <c r="K153" s="149" t="str">
        <f t="shared" si="8"/>
        <v>Northeast</v>
      </c>
      <c r="L153" s="149" t="str">
        <f>INDEX('State '!$A$1:$C$62,MATCH($I153,'State '!$B:$B,0),3)</f>
        <v>Northeast</v>
      </c>
      <c r="M153" s="149" t="str">
        <f>INDEX('State '!$A$1:$C$62,MATCH($J153,'State '!$B:$B,0),3)</f>
        <v>Northeast</v>
      </c>
      <c r="N153" s="149"/>
      <c r="O153" s="156">
        <v>4.7</v>
      </c>
      <c r="P153" s="156">
        <v>2</v>
      </c>
      <c r="Q153" s="156">
        <v>140</v>
      </c>
      <c r="R153" s="155">
        <v>16</v>
      </c>
      <c r="S153" s="149" t="s">
        <v>135</v>
      </c>
      <c r="T153" s="149" t="s">
        <v>381</v>
      </c>
      <c r="U153" s="149" t="s">
        <v>1455</v>
      </c>
      <c r="V153" s="149"/>
      <c r="W153" s="148"/>
      <c r="X153" s="148"/>
      <c r="Y153" s="148"/>
    </row>
    <row r="154" spans="1:26" s="17" customFormat="1" x14ac:dyDescent="0.2">
      <c r="A154" s="149">
        <v>39990</v>
      </c>
      <c r="B154" s="162" t="s">
        <v>1466</v>
      </c>
      <c r="C154" s="162" t="s">
        <v>2065</v>
      </c>
      <c r="D154" s="162" t="s">
        <v>140</v>
      </c>
      <c r="E154" s="162" t="s">
        <v>143</v>
      </c>
      <c r="F154" s="163">
        <v>36739</v>
      </c>
      <c r="G154" s="164">
        <v>2000</v>
      </c>
      <c r="H154" s="149" t="s">
        <v>28</v>
      </c>
      <c r="I154" s="149" t="str">
        <f t="shared" si="6"/>
        <v>IL</v>
      </c>
      <c r="J154" s="149" t="str">
        <f t="shared" si="7"/>
        <v>IL</v>
      </c>
      <c r="K154" s="149" t="str">
        <f t="shared" si="8"/>
        <v>Midwest</v>
      </c>
      <c r="L154" s="149" t="str">
        <f>INDEX('State '!$A$1:$C$62,MATCH($I154,'State '!$B:$B,0),3)</f>
        <v>Midwest</v>
      </c>
      <c r="M154" s="149" t="str">
        <f>INDEX('State '!$A$1:$C$62,MATCH($J154,'State '!$B:$B,0),3)</f>
        <v>Midwest</v>
      </c>
      <c r="N154" s="149"/>
      <c r="O154" s="156">
        <v>12.4</v>
      </c>
      <c r="P154" s="156">
        <v>0.6</v>
      </c>
      <c r="Q154" s="156">
        <v>1600</v>
      </c>
      <c r="R154" s="155">
        <v>36</v>
      </c>
      <c r="S154" s="149" t="s">
        <v>135</v>
      </c>
      <c r="T154" s="149" t="s">
        <v>381</v>
      </c>
      <c r="U154" s="149" t="s">
        <v>1467</v>
      </c>
      <c r="V154" s="149"/>
      <c r="W154" s="148"/>
      <c r="X154" s="148"/>
      <c r="Y154" s="148"/>
    </row>
    <row r="155" spans="1:26" s="17" customFormat="1" x14ac:dyDescent="0.2">
      <c r="A155" s="149">
        <v>39990</v>
      </c>
      <c r="B155" s="162" t="s">
        <v>1449</v>
      </c>
      <c r="C155" s="162" t="s">
        <v>199</v>
      </c>
      <c r="D155" s="162" t="s">
        <v>134</v>
      </c>
      <c r="E155" s="162" t="s">
        <v>143</v>
      </c>
      <c r="F155" s="163">
        <v>36770</v>
      </c>
      <c r="G155" s="155">
        <v>2000</v>
      </c>
      <c r="H155" s="149" t="s">
        <v>7</v>
      </c>
      <c r="I155" s="149" t="str">
        <f t="shared" si="6"/>
        <v>PA</v>
      </c>
      <c r="J155" s="149" t="str">
        <f t="shared" si="7"/>
        <v>PA</v>
      </c>
      <c r="K155" s="149" t="str">
        <f t="shared" si="8"/>
        <v>Northeast</v>
      </c>
      <c r="L155" s="149" t="str">
        <f>INDEX('State '!$A$1:$C$62,MATCH($I155,'State '!$B:$B,0),3)</f>
        <v>Northeast</v>
      </c>
      <c r="M155" s="149" t="str">
        <f>INDEX('State '!$A$1:$C$62,MATCH($J155,'State '!$B:$B,0),3)</f>
        <v>Northeast</v>
      </c>
      <c r="N155" s="149"/>
      <c r="O155" s="156">
        <v>5.7</v>
      </c>
      <c r="P155" s="156">
        <v>3.6</v>
      </c>
      <c r="Q155" s="156">
        <v>117</v>
      </c>
      <c r="R155" s="155">
        <v>16</v>
      </c>
      <c r="S155" s="149" t="s">
        <v>135</v>
      </c>
      <c r="T155" s="149" t="s">
        <v>381</v>
      </c>
      <c r="U155" s="149" t="s">
        <v>1450</v>
      </c>
      <c r="V155" s="149"/>
      <c r="W155" s="148"/>
      <c r="X155" s="148"/>
      <c r="Y155" s="148"/>
    </row>
    <row r="156" spans="1:26" s="17" customFormat="1" x14ac:dyDescent="0.2">
      <c r="A156" s="149">
        <v>39990</v>
      </c>
      <c r="B156" s="162" t="s">
        <v>1462</v>
      </c>
      <c r="C156" s="162" t="s">
        <v>363</v>
      </c>
      <c r="D156" s="162" t="s">
        <v>140</v>
      </c>
      <c r="E156" s="162" t="s">
        <v>143</v>
      </c>
      <c r="F156" s="163">
        <v>36817</v>
      </c>
      <c r="G156" s="164">
        <v>2000</v>
      </c>
      <c r="H156" s="149" t="s">
        <v>41</v>
      </c>
      <c r="I156" s="149" t="str">
        <f t="shared" si="6"/>
        <v>MI</v>
      </c>
      <c r="J156" s="149" t="str">
        <f t="shared" si="7"/>
        <v>MI</v>
      </c>
      <c r="K156" s="149" t="str">
        <f t="shared" si="8"/>
        <v>Midwest</v>
      </c>
      <c r="L156" s="149" t="str">
        <f>INDEX('State '!$A$1:$C$62,MATCH($I156,'State '!$B:$B,0),3)</f>
        <v>Midwest</v>
      </c>
      <c r="M156" s="149" t="str">
        <f>INDEX('State '!$A$1:$C$62,MATCH($J156,'State '!$B:$B,0),3)</f>
        <v>Midwest</v>
      </c>
      <c r="N156" s="149"/>
      <c r="O156" s="156">
        <v>11.1</v>
      </c>
      <c r="P156" s="156">
        <v>14</v>
      </c>
      <c r="Q156" s="156"/>
      <c r="R156" s="155">
        <v>12</v>
      </c>
      <c r="S156" s="149" t="s">
        <v>135</v>
      </c>
      <c r="T156" s="149" t="s">
        <v>381</v>
      </c>
      <c r="U156" s="149" t="s">
        <v>1463</v>
      </c>
      <c r="V156" s="149"/>
      <c r="W156" s="148"/>
      <c r="X156" s="148"/>
      <c r="Y156" s="148"/>
    </row>
    <row r="157" spans="1:26" s="17" customFormat="1" x14ac:dyDescent="0.2">
      <c r="A157" s="149">
        <v>39990</v>
      </c>
      <c r="B157" s="162" t="s">
        <v>1470</v>
      </c>
      <c r="C157" s="162" t="s">
        <v>364</v>
      </c>
      <c r="D157" s="162" t="s">
        <v>136</v>
      </c>
      <c r="E157" s="162" t="s">
        <v>143</v>
      </c>
      <c r="F157" s="163">
        <v>36822</v>
      </c>
      <c r="G157" s="164">
        <v>2000</v>
      </c>
      <c r="H157" s="149" t="s">
        <v>6</v>
      </c>
      <c r="I157" s="149" t="str">
        <f t="shared" si="6"/>
        <v>TX</v>
      </c>
      <c r="J157" s="149" t="str">
        <f t="shared" si="7"/>
        <v>TX</v>
      </c>
      <c r="K157" s="149" t="str">
        <f t="shared" si="8"/>
        <v>South Central</v>
      </c>
      <c r="L157" s="149" t="str">
        <f>INDEX('State '!$A$1:$C$62,MATCH($I157,'State '!$B:$B,0),3)</f>
        <v>South Central</v>
      </c>
      <c r="M157" s="149" t="str">
        <f>INDEX('State '!$A$1:$C$62,MATCH($J157,'State '!$B:$B,0),3)</f>
        <v>South Central</v>
      </c>
      <c r="N157" s="149"/>
      <c r="O157" s="156">
        <v>45</v>
      </c>
      <c r="P157" s="156">
        <v>102.5</v>
      </c>
      <c r="Q157" s="156">
        <v>300</v>
      </c>
      <c r="R157" s="155">
        <v>24</v>
      </c>
      <c r="S157" s="149" t="s">
        <v>138</v>
      </c>
      <c r="T157" s="149" t="s">
        <v>187</v>
      </c>
      <c r="U157" s="149" t="s">
        <v>382</v>
      </c>
      <c r="V157" s="149"/>
      <c r="W157" s="148"/>
      <c r="X157" s="148"/>
      <c r="Y157" s="148"/>
    </row>
    <row r="158" spans="1:26" s="17" customFormat="1" x14ac:dyDescent="0.2">
      <c r="A158" s="149">
        <v>39990</v>
      </c>
      <c r="B158" s="162" t="s">
        <v>1464</v>
      </c>
      <c r="C158" s="162" t="s">
        <v>364</v>
      </c>
      <c r="D158" s="162" t="s">
        <v>140</v>
      </c>
      <c r="E158" s="162" t="s">
        <v>143</v>
      </c>
      <c r="F158" s="163">
        <v>36822</v>
      </c>
      <c r="G158" s="164">
        <v>2000</v>
      </c>
      <c r="H158" s="149" t="s">
        <v>408</v>
      </c>
      <c r="I158" s="149" t="str">
        <f t="shared" si="6"/>
        <v>TX</v>
      </c>
      <c r="J158" s="149" t="str">
        <f t="shared" si="7"/>
        <v>MX</v>
      </c>
      <c r="K158" s="149" t="str">
        <f t="shared" si="8"/>
        <v>South Central, Mexico</v>
      </c>
      <c r="L158" s="149" t="str">
        <f>INDEX('State '!$A$1:$C$62,MATCH($I158,'State '!$B:$B,0),3)</f>
        <v>South Central</v>
      </c>
      <c r="M158" s="149" t="str">
        <f>INDEX('State '!$A$1:$C$62,MATCH($J158,'State '!$B:$B,0),3)</f>
        <v>Mexico</v>
      </c>
      <c r="N158" s="149"/>
      <c r="O158" s="156">
        <v>0.2</v>
      </c>
      <c r="P158" s="156">
        <v>0.3</v>
      </c>
      <c r="Q158" s="156">
        <v>300</v>
      </c>
      <c r="R158" s="155">
        <v>24</v>
      </c>
      <c r="S158" s="149" t="s">
        <v>135</v>
      </c>
      <c r="T158" s="149" t="s">
        <v>381</v>
      </c>
      <c r="U158" s="149" t="s">
        <v>1465</v>
      </c>
      <c r="V158" s="149"/>
      <c r="W158" s="148"/>
      <c r="X158" s="148"/>
      <c r="Y158" s="148"/>
    </row>
    <row r="159" spans="1:26" s="17" customFormat="1" x14ac:dyDescent="0.2">
      <c r="A159" s="149">
        <v>39990</v>
      </c>
      <c r="B159" s="162" t="s">
        <v>1451</v>
      </c>
      <c r="C159" s="162" t="s">
        <v>258</v>
      </c>
      <c r="D159" s="162" t="s">
        <v>140</v>
      </c>
      <c r="E159" s="162" t="s">
        <v>143</v>
      </c>
      <c r="F159" s="163">
        <v>36831</v>
      </c>
      <c r="G159" s="164">
        <v>2000</v>
      </c>
      <c r="H159" s="149" t="s">
        <v>25</v>
      </c>
      <c r="I159" s="149" t="str">
        <f t="shared" si="6"/>
        <v>CO</v>
      </c>
      <c r="J159" s="149" t="str">
        <f t="shared" si="7"/>
        <v>CO</v>
      </c>
      <c r="K159" s="149" t="str">
        <f t="shared" si="8"/>
        <v>Mountain</v>
      </c>
      <c r="L159" s="149" t="str">
        <f>INDEX('State '!$A$1:$C$62,MATCH($I159,'State '!$B:$B,0),3)</f>
        <v>Mountain</v>
      </c>
      <c r="M159" s="149" t="str">
        <f>INDEX('State '!$A$1:$C$62,MATCH($J159,'State '!$B:$B,0),3)</f>
        <v>Mountain</v>
      </c>
      <c r="N159" s="149"/>
      <c r="O159" s="156">
        <v>7</v>
      </c>
      <c r="P159" s="156">
        <v>12.5</v>
      </c>
      <c r="Q159" s="156">
        <v>34</v>
      </c>
      <c r="R159" s="155">
        <v>20</v>
      </c>
      <c r="S159" s="149" t="s">
        <v>135</v>
      </c>
      <c r="T159" s="149" t="s">
        <v>381</v>
      </c>
      <c r="U159" s="149" t="s">
        <v>382</v>
      </c>
      <c r="V159" s="149"/>
      <c r="W159" s="148"/>
      <c r="X159" s="148"/>
      <c r="Y159" s="148"/>
    </row>
    <row r="160" spans="1:26" s="17" customFormat="1" x14ac:dyDescent="0.2">
      <c r="A160" s="149">
        <v>39990</v>
      </c>
      <c r="B160" s="162" t="s">
        <v>1437</v>
      </c>
      <c r="C160" s="162" t="s">
        <v>218</v>
      </c>
      <c r="D160" s="162" t="s">
        <v>140</v>
      </c>
      <c r="E160" s="162" t="s">
        <v>143</v>
      </c>
      <c r="F160" s="163">
        <v>36831</v>
      </c>
      <c r="G160" s="164">
        <v>2000</v>
      </c>
      <c r="H160" s="149" t="s">
        <v>803</v>
      </c>
      <c r="I160" s="149" t="str">
        <f t="shared" si="6"/>
        <v>PA</v>
      </c>
      <c r="J160" s="149" t="str">
        <f t="shared" si="7"/>
        <v>DE</v>
      </c>
      <c r="K160" s="149" t="str">
        <f t="shared" si="8"/>
        <v>Northeast</v>
      </c>
      <c r="L160" s="149" t="str">
        <f>INDEX('State '!$A$1:$C$62,MATCH($I160,'State '!$B:$B,0),3)</f>
        <v>Northeast</v>
      </c>
      <c r="M160" s="149" t="str">
        <f>INDEX('State '!$A$1:$C$62,MATCH($J160,'State '!$B:$B,0),3)</f>
        <v>Northeast</v>
      </c>
      <c r="N160" s="149"/>
      <c r="O160" s="156">
        <v>3.22</v>
      </c>
      <c r="P160" s="156">
        <v>4</v>
      </c>
      <c r="Q160" s="156">
        <v>7.1</v>
      </c>
      <c r="R160" s="155">
        <v>16</v>
      </c>
      <c r="S160" s="149" t="s">
        <v>135</v>
      </c>
      <c r="T160" s="149" t="s">
        <v>381</v>
      </c>
      <c r="U160" s="149" t="s">
        <v>1438</v>
      </c>
      <c r="V160" s="149"/>
      <c r="W160" s="148"/>
      <c r="X160" s="148"/>
      <c r="Y160" s="148"/>
    </row>
    <row r="161" spans="1:25" s="17" customFormat="1" x14ac:dyDescent="0.2">
      <c r="A161" s="149">
        <v>39990</v>
      </c>
      <c r="B161" s="162" t="s">
        <v>1473</v>
      </c>
      <c r="C161" s="162" t="s">
        <v>201</v>
      </c>
      <c r="D161" s="162" t="s">
        <v>140</v>
      </c>
      <c r="E161" s="162" t="s">
        <v>143</v>
      </c>
      <c r="F161" s="163">
        <v>36831</v>
      </c>
      <c r="G161" s="164">
        <v>2000</v>
      </c>
      <c r="H161" s="149" t="s">
        <v>7</v>
      </c>
      <c r="I161" s="149" t="str">
        <f t="shared" si="6"/>
        <v>PA</v>
      </c>
      <c r="J161" s="149" t="str">
        <f t="shared" si="7"/>
        <v>PA</v>
      </c>
      <c r="K161" s="149" t="str">
        <f t="shared" si="8"/>
        <v>Northeast</v>
      </c>
      <c r="L161" s="149" t="str">
        <f>INDEX('State '!$A$1:$C$62,MATCH($I161,'State '!$B:$B,0),3)</f>
        <v>Northeast</v>
      </c>
      <c r="M161" s="149" t="str">
        <f>INDEX('State '!$A$1:$C$62,MATCH($J161,'State '!$B:$B,0),3)</f>
        <v>Northeast</v>
      </c>
      <c r="N161" s="149"/>
      <c r="O161" s="156">
        <v>11.4</v>
      </c>
      <c r="P161" s="156"/>
      <c r="Q161" s="156">
        <v>35</v>
      </c>
      <c r="R161" s="155">
        <v>20</v>
      </c>
      <c r="S161" s="149" t="s">
        <v>135</v>
      </c>
      <c r="T161" s="149" t="s">
        <v>381</v>
      </c>
      <c r="U161" s="149" t="s">
        <v>1474</v>
      </c>
      <c r="V161" s="149"/>
      <c r="W161" s="148"/>
      <c r="X161" s="148"/>
      <c r="Y161" s="148"/>
    </row>
    <row r="162" spans="1:25" s="17" customFormat="1" x14ac:dyDescent="0.2">
      <c r="A162" s="149">
        <v>39990</v>
      </c>
      <c r="B162" s="162" t="s">
        <v>1468</v>
      </c>
      <c r="C162" s="162" t="s">
        <v>228</v>
      </c>
      <c r="D162" s="162" t="s">
        <v>140</v>
      </c>
      <c r="E162" s="162" t="s">
        <v>143</v>
      </c>
      <c r="F162" s="163">
        <v>36831</v>
      </c>
      <c r="G162" s="155">
        <v>2000</v>
      </c>
      <c r="H162" s="149" t="s">
        <v>31</v>
      </c>
      <c r="I162" s="149" t="str">
        <f t="shared" si="6"/>
        <v>NV</v>
      </c>
      <c r="J162" s="149" t="str">
        <f t="shared" si="7"/>
        <v>NV</v>
      </c>
      <c r="K162" s="149" t="str">
        <f t="shared" si="8"/>
        <v>Mountain</v>
      </c>
      <c r="L162" s="149" t="str">
        <f>INDEX('State '!$A$1:$C$62,MATCH($I162,'State '!$B:$B,0),3)</f>
        <v>Mountain</v>
      </c>
      <c r="M162" s="149" t="str">
        <f>INDEX('State '!$A$1:$C$62,MATCH($J162,'State '!$B:$B,0),3)</f>
        <v>Mountain</v>
      </c>
      <c r="N162" s="149"/>
      <c r="O162" s="156">
        <v>5.4</v>
      </c>
      <c r="P162" s="156">
        <v>5.5</v>
      </c>
      <c r="Q162" s="156">
        <v>10.5</v>
      </c>
      <c r="R162" s="155">
        <v>20</v>
      </c>
      <c r="S162" s="149" t="s">
        <v>135</v>
      </c>
      <c r="T162" s="149" t="s">
        <v>381</v>
      </c>
      <c r="U162" s="149" t="s">
        <v>1469</v>
      </c>
      <c r="V162" s="149"/>
      <c r="W162" s="148"/>
      <c r="X162" s="148"/>
      <c r="Y162" s="148"/>
    </row>
    <row r="163" spans="1:25" s="56" customFormat="1" x14ac:dyDescent="0.2">
      <c r="A163" s="149">
        <v>39990</v>
      </c>
      <c r="B163" s="162" t="s">
        <v>1490</v>
      </c>
      <c r="C163" s="162" t="s">
        <v>263</v>
      </c>
      <c r="D163" s="162" t="s">
        <v>140</v>
      </c>
      <c r="E163" s="162" t="s">
        <v>143</v>
      </c>
      <c r="F163" s="163">
        <v>36831</v>
      </c>
      <c r="G163" s="155">
        <v>2000</v>
      </c>
      <c r="H163" s="149" t="s">
        <v>21</v>
      </c>
      <c r="I163" s="149" t="str">
        <f t="shared" si="6"/>
        <v>UT</v>
      </c>
      <c r="J163" s="149" t="str">
        <f t="shared" si="7"/>
        <v>UT</v>
      </c>
      <c r="K163" s="149" t="str">
        <f t="shared" si="8"/>
        <v>Mountain</v>
      </c>
      <c r="L163" s="149" t="str">
        <f>INDEX('State '!$A$1:$C$62,MATCH($I163,'State '!$B:$B,0),3)</f>
        <v>Mountain</v>
      </c>
      <c r="M163" s="149" t="str">
        <f>INDEX('State '!$A$1:$C$62,MATCH($J163,'State '!$B:$B,0),3)</f>
        <v>Mountain</v>
      </c>
      <c r="N163" s="149"/>
      <c r="O163" s="156">
        <v>3.3</v>
      </c>
      <c r="P163" s="156"/>
      <c r="Q163" s="156">
        <v>280</v>
      </c>
      <c r="R163" s="155"/>
      <c r="S163" s="149" t="s">
        <v>135</v>
      </c>
      <c r="T163" s="149" t="s">
        <v>381</v>
      </c>
      <c r="U163" s="149" t="s">
        <v>1491</v>
      </c>
      <c r="V163" s="149"/>
      <c r="W163" s="148"/>
      <c r="X163" s="148"/>
      <c r="Y163" s="148"/>
    </row>
    <row r="164" spans="1:25" s="17" customFormat="1" x14ac:dyDescent="0.2">
      <c r="A164" s="149">
        <v>39990</v>
      </c>
      <c r="B164" s="162" t="s">
        <v>1456</v>
      </c>
      <c r="C164" s="162" t="s">
        <v>1875</v>
      </c>
      <c r="D164" s="162" t="s">
        <v>140</v>
      </c>
      <c r="E164" s="162" t="s">
        <v>143</v>
      </c>
      <c r="F164" s="163">
        <v>36833</v>
      </c>
      <c r="G164" s="155">
        <v>2000</v>
      </c>
      <c r="H164" s="149" t="s">
        <v>380</v>
      </c>
      <c r="I164" s="149" t="str">
        <f t="shared" si="6"/>
        <v>AL</v>
      </c>
      <c r="J164" s="149" t="str">
        <f t="shared" si="7"/>
        <v>GA</v>
      </c>
      <c r="K164" s="149" t="str">
        <f t="shared" si="8"/>
        <v>South Central, Southeast</v>
      </c>
      <c r="L164" s="149" t="str">
        <f>INDEX('State '!$A$1:$C$62,MATCH($I164,'State '!$B:$B,0),3)</f>
        <v>South Central</v>
      </c>
      <c r="M164" s="149" t="str">
        <f>INDEX('State '!$A$1:$C$62,MATCH($J164,'State '!$B:$B,0),3)</f>
        <v>Southeast</v>
      </c>
      <c r="N164" s="149"/>
      <c r="O164" s="156">
        <v>108</v>
      </c>
      <c r="P164" s="156">
        <v>44</v>
      </c>
      <c r="Q164" s="156">
        <v>200</v>
      </c>
      <c r="R164" s="155" t="s">
        <v>3228</v>
      </c>
      <c r="S164" s="149" t="s">
        <v>135</v>
      </c>
      <c r="T164" s="149" t="s">
        <v>381</v>
      </c>
      <c r="U164" s="149" t="s">
        <v>1457</v>
      </c>
      <c r="V164" s="149"/>
      <c r="W164" s="148"/>
      <c r="X164" s="148"/>
      <c r="Y164" s="148"/>
    </row>
    <row r="165" spans="1:25" s="17" customFormat="1" x14ac:dyDescent="0.2">
      <c r="A165" s="149">
        <v>39990</v>
      </c>
      <c r="B165" s="162" t="s">
        <v>1452</v>
      </c>
      <c r="C165" s="162" t="s">
        <v>274</v>
      </c>
      <c r="D165" s="162" t="s">
        <v>140</v>
      </c>
      <c r="E165" s="162" t="s">
        <v>143</v>
      </c>
      <c r="F165" s="163">
        <v>36860</v>
      </c>
      <c r="G165" s="155">
        <v>2000</v>
      </c>
      <c r="H165" s="149" t="s">
        <v>1453</v>
      </c>
      <c r="I165" s="149" t="str">
        <f t="shared" si="6"/>
        <v>MI</v>
      </c>
      <c r="J165" s="149" t="str">
        <f t="shared" si="7"/>
        <v>ON</v>
      </c>
      <c r="K165" s="149" t="str">
        <f t="shared" si="8"/>
        <v>Midwest, Canada</v>
      </c>
      <c r="L165" s="149" t="str">
        <f>INDEX('State '!$A$1:$C$62,MATCH($I165,'State '!$B:$B,0),3)</f>
        <v>Midwest</v>
      </c>
      <c r="M165" s="149" t="str">
        <f>INDEX('State '!$A$1:$C$62,MATCH($J165,'State '!$B:$B,0),3)</f>
        <v>Canada</v>
      </c>
      <c r="N165" s="149"/>
      <c r="O165" s="156">
        <v>24</v>
      </c>
      <c r="P165" s="156">
        <v>15</v>
      </c>
      <c r="Q165" s="156">
        <v>720</v>
      </c>
      <c r="R165" s="155">
        <v>42</v>
      </c>
      <c r="S165" s="149" t="s">
        <v>135</v>
      </c>
      <c r="T165" s="149" t="s">
        <v>813</v>
      </c>
      <c r="U165" s="149" t="s">
        <v>382</v>
      </c>
      <c r="V165" s="149"/>
      <c r="W165" s="148"/>
      <c r="X165" s="148"/>
      <c r="Y165" s="148"/>
    </row>
    <row r="166" spans="1:25" s="17" customFormat="1" x14ac:dyDescent="0.2">
      <c r="A166" s="149">
        <v>39990</v>
      </c>
      <c r="B166" s="162" t="s">
        <v>1478</v>
      </c>
      <c r="C166" s="162" t="s">
        <v>274</v>
      </c>
      <c r="D166" s="162" t="s">
        <v>136</v>
      </c>
      <c r="E166" s="162" t="s">
        <v>143</v>
      </c>
      <c r="F166" s="163">
        <v>36860</v>
      </c>
      <c r="G166" s="155">
        <v>2000</v>
      </c>
      <c r="H166" s="149" t="s">
        <v>1479</v>
      </c>
      <c r="I166" s="149" t="str">
        <f t="shared" si="6"/>
        <v>IL</v>
      </c>
      <c r="J166" s="149" t="str">
        <f t="shared" si="7"/>
        <v>MI</v>
      </c>
      <c r="K166" s="149" t="str">
        <f t="shared" si="8"/>
        <v>Midwest</v>
      </c>
      <c r="L166" s="149" t="str">
        <f>INDEX('State '!$A$1:$C$62,MATCH($I166,'State '!$B:$B,0),3)</f>
        <v>Midwest</v>
      </c>
      <c r="M166" s="149" t="str">
        <f>INDEX('State '!$A$1:$C$62,MATCH($J166,'State '!$B:$B,0),3)</f>
        <v>Midwest</v>
      </c>
      <c r="N166" s="149"/>
      <c r="O166" s="156">
        <v>447</v>
      </c>
      <c r="P166" s="156">
        <v>329</v>
      </c>
      <c r="Q166" s="156">
        <v>720</v>
      </c>
      <c r="R166" s="155">
        <v>42</v>
      </c>
      <c r="S166" s="149" t="s">
        <v>135</v>
      </c>
      <c r="T166" s="149" t="s">
        <v>381</v>
      </c>
      <c r="U166" s="149" t="s">
        <v>1480</v>
      </c>
      <c r="V166" s="149"/>
      <c r="W166" s="148"/>
      <c r="X166" s="148"/>
      <c r="Y166" s="148"/>
    </row>
    <row r="167" spans="1:25" s="17" customFormat="1" x14ac:dyDescent="0.2">
      <c r="A167" s="149">
        <v>39990</v>
      </c>
      <c r="B167" s="162" t="s">
        <v>1475</v>
      </c>
      <c r="C167" s="162" t="s">
        <v>207</v>
      </c>
      <c r="D167" s="162" t="s">
        <v>140</v>
      </c>
      <c r="E167" s="162" t="s">
        <v>143</v>
      </c>
      <c r="F167" s="163">
        <v>36861</v>
      </c>
      <c r="G167" s="164">
        <v>2000</v>
      </c>
      <c r="H167" s="149" t="s">
        <v>1476</v>
      </c>
      <c r="I167" s="149" t="str">
        <f t="shared" si="6"/>
        <v>SK</v>
      </c>
      <c r="J167" s="149" t="str">
        <f t="shared" si="7"/>
        <v>ND</v>
      </c>
      <c r="K167" s="149" t="str">
        <f t="shared" si="8"/>
        <v>Canada, Mountain</v>
      </c>
      <c r="L167" s="149" t="str">
        <f>INDEX('State '!$A$1:$C$62,MATCH($I167,'State '!$B:$B,0),3)</f>
        <v>Canada</v>
      </c>
      <c r="M167" s="149" t="str">
        <f>INDEX('State '!$A$1:$C$62,MATCH($J167,'State '!$B:$B,0),3)</f>
        <v>Mountain</v>
      </c>
      <c r="N167" s="149"/>
      <c r="O167" s="156"/>
      <c r="P167" s="156">
        <v>1</v>
      </c>
      <c r="Q167" s="156">
        <v>1600</v>
      </c>
      <c r="R167" s="155">
        <v>36</v>
      </c>
      <c r="S167" s="149" t="s">
        <v>135</v>
      </c>
      <c r="T167" s="149" t="s">
        <v>381</v>
      </c>
      <c r="U167" s="149" t="s">
        <v>1477</v>
      </c>
      <c r="V167" s="149"/>
      <c r="W167" s="148"/>
      <c r="X167" s="148"/>
      <c r="Y167" s="148"/>
    </row>
    <row r="168" spans="1:25" s="17" customFormat="1" x14ac:dyDescent="0.2">
      <c r="A168" s="149">
        <v>39990</v>
      </c>
      <c r="B168" s="162" t="s">
        <v>1492</v>
      </c>
      <c r="C168" s="162" t="s">
        <v>207</v>
      </c>
      <c r="D168" s="162" t="s">
        <v>136</v>
      </c>
      <c r="E168" s="162" t="s">
        <v>143</v>
      </c>
      <c r="F168" s="163">
        <v>36861</v>
      </c>
      <c r="G168" s="164">
        <v>2000</v>
      </c>
      <c r="H168" s="149" t="s">
        <v>1493</v>
      </c>
      <c r="I168" s="149" t="str">
        <f t="shared" si="6"/>
        <v>SK</v>
      </c>
      <c r="J168" s="149" t="str">
        <f t="shared" si="7"/>
        <v>IL</v>
      </c>
      <c r="K168" s="149" t="str">
        <f t="shared" si="8"/>
        <v>Canada, Mountain, Midwest</v>
      </c>
      <c r="L168" s="149" t="str">
        <f>INDEX('State '!$A$1:$C$62,MATCH($I168,'State '!$B:$B,0),3)</f>
        <v>Canada</v>
      </c>
      <c r="M168" s="149" t="str">
        <f>INDEX('State '!$A$1:$C$62,MATCH($J168,'State '!$B:$B,0),3)</f>
        <v>Midwest</v>
      </c>
      <c r="N168" s="149" t="s">
        <v>2459</v>
      </c>
      <c r="O168" s="156">
        <v>1305</v>
      </c>
      <c r="P168" s="156">
        <v>886.8</v>
      </c>
      <c r="Q168" s="156">
        <v>1325</v>
      </c>
      <c r="R168" s="155">
        <v>36</v>
      </c>
      <c r="S168" s="149" t="s">
        <v>135</v>
      </c>
      <c r="T168" s="149" t="s">
        <v>381</v>
      </c>
      <c r="U168" s="149" t="s">
        <v>1494</v>
      </c>
      <c r="V168" s="149"/>
      <c r="W168" s="148"/>
      <c r="X168" s="148"/>
      <c r="Y168" s="148"/>
    </row>
    <row r="169" spans="1:25" s="17" customFormat="1" x14ac:dyDescent="0.2">
      <c r="A169" s="149">
        <v>39990</v>
      </c>
      <c r="B169" s="162" t="s">
        <v>1439</v>
      </c>
      <c r="C169" s="162" t="s">
        <v>271</v>
      </c>
      <c r="D169" s="162" t="s">
        <v>140</v>
      </c>
      <c r="E169" s="162" t="s">
        <v>143</v>
      </c>
      <c r="F169" s="163">
        <v>36861</v>
      </c>
      <c r="G169" s="155">
        <v>2000</v>
      </c>
      <c r="H169" s="149" t="s">
        <v>1195</v>
      </c>
      <c r="I169" s="149" t="str">
        <f t="shared" si="6"/>
        <v>WY</v>
      </c>
      <c r="J169" s="149" t="str">
        <f t="shared" si="7"/>
        <v>MT</v>
      </c>
      <c r="K169" s="149" t="str">
        <f t="shared" si="8"/>
        <v>Mountain</v>
      </c>
      <c r="L169" s="149" t="str">
        <f>INDEX('State '!$A$1:$C$62,MATCH($I169,'State '!$B:$B,0),3)</f>
        <v>Mountain</v>
      </c>
      <c r="M169" s="149" t="str">
        <f>INDEX('State '!$A$1:$C$62,MATCH($J169,'State '!$B:$B,0),3)</f>
        <v>Mountain</v>
      </c>
      <c r="N169" s="149"/>
      <c r="O169" s="156">
        <v>6</v>
      </c>
      <c r="P169" s="156">
        <v>45</v>
      </c>
      <c r="Q169" s="156">
        <v>40</v>
      </c>
      <c r="R169" s="155">
        <v>12</v>
      </c>
      <c r="S169" s="149" t="s">
        <v>135</v>
      </c>
      <c r="T169" s="149" t="s">
        <v>381</v>
      </c>
      <c r="U169" s="149" t="s">
        <v>382</v>
      </c>
      <c r="V169" s="149"/>
      <c r="W169" s="148"/>
      <c r="X169" s="148"/>
      <c r="Y169" s="148"/>
    </row>
    <row r="170" spans="1:25" s="17" customFormat="1" x14ac:dyDescent="0.2">
      <c r="A170" s="149">
        <v>39990</v>
      </c>
      <c r="B170" s="162" t="s">
        <v>2072</v>
      </c>
      <c r="C170" s="162" t="s">
        <v>1725</v>
      </c>
      <c r="D170" s="162" t="s">
        <v>140</v>
      </c>
      <c r="E170" s="162" t="s">
        <v>143</v>
      </c>
      <c r="F170" s="163">
        <v>36875</v>
      </c>
      <c r="G170" s="164">
        <v>2000</v>
      </c>
      <c r="H170" s="149" t="s">
        <v>1295</v>
      </c>
      <c r="I170" s="149" t="str">
        <f t="shared" si="6"/>
        <v>IL</v>
      </c>
      <c r="J170" s="149" t="str">
        <f t="shared" si="7"/>
        <v>WI</v>
      </c>
      <c r="K170" s="149" t="str">
        <f t="shared" si="8"/>
        <v>Midwest</v>
      </c>
      <c r="L170" s="149" t="str">
        <f>INDEX('State '!$A$1:$C$62,MATCH($I170,'State '!$B:$B,0),3)</f>
        <v>Midwest</v>
      </c>
      <c r="M170" s="149" t="str">
        <f>INDEX('State '!$A$1:$C$62,MATCH($J170,'State '!$B:$B,0),3)</f>
        <v>Midwest</v>
      </c>
      <c r="N170" s="149"/>
      <c r="O170" s="156">
        <v>23.8</v>
      </c>
      <c r="P170" s="156">
        <v>12</v>
      </c>
      <c r="Q170" s="156">
        <v>109</v>
      </c>
      <c r="R170" s="155">
        <v>30</v>
      </c>
      <c r="S170" s="149" t="s">
        <v>135</v>
      </c>
      <c r="T170" s="149" t="s">
        <v>381</v>
      </c>
      <c r="U170" s="149" t="s">
        <v>1383</v>
      </c>
      <c r="V170" s="149"/>
      <c r="W170" s="148"/>
      <c r="X170" s="148"/>
      <c r="Y170" s="148"/>
    </row>
    <row r="171" spans="1:25" s="17" customFormat="1" x14ac:dyDescent="0.2">
      <c r="A171" s="149">
        <v>39990</v>
      </c>
      <c r="B171" s="162" t="s">
        <v>1458</v>
      </c>
      <c r="C171" s="162" t="s">
        <v>287</v>
      </c>
      <c r="D171" s="162" t="s">
        <v>134</v>
      </c>
      <c r="E171" s="162" t="s">
        <v>143</v>
      </c>
      <c r="F171" s="163">
        <v>36891</v>
      </c>
      <c r="G171" s="164">
        <v>2000</v>
      </c>
      <c r="H171" s="149" t="s">
        <v>1311</v>
      </c>
      <c r="I171" s="149" t="str">
        <f t="shared" si="6"/>
        <v>OR</v>
      </c>
      <c r="J171" s="149" t="str">
        <f t="shared" si="7"/>
        <v>NV</v>
      </c>
      <c r="K171" s="149" t="str">
        <f t="shared" si="8"/>
        <v>Pacific, Mountain</v>
      </c>
      <c r="L171" s="149" t="str">
        <f>INDEX('State '!$A$1:$C$62,MATCH($I171,'State '!$B:$B,0),3)</f>
        <v>Pacific</v>
      </c>
      <c r="M171" s="149" t="str">
        <f>INDEX('State '!$A$1:$C$62,MATCH($J171,'State '!$B:$B,0),3)</f>
        <v>Mountain</v>
      </c>
      <c r="N171" s="149"/>
      <c r="O171" s="156">
        <v>10.199999999999999</v>
      </c>
      <c r="P171" s="156">
        <v>16.399999999999999</v>
      </c>
      <c r="Q171" s="156">
        <v>10</v>
      </c>
      <c r="R171" s="155">
        <v>16</v>
      </c>
      <c r="S171" s="149" t="s">
        <v>135</v>
      </c>
      <c r="T171" s="149" t="s">
        <v>381</v>
      </c>
      <c r="U171" s="149" t="s">
        <v>1459</v>
      </c>
      <c r="V171" s="149"/>
      <c r="W171" s="148"/>
      <c r="X171" s="148"/>
      <c r="Y171" s="148"/>
    </row>
    <row r="172" spans="1:25" s="17" customFormat="1" x14ac:dyDescent="0.2">
      <c r="A172" s="149">
        <v>39990</v>
      </c>
      <c r="B172" s="162" t="s">
        <v>1447</v>
      </c>
      <c r="C172" s="162" t="s">
        <v>260</v>
      </c>
      <c r="D172" s="162" t="s">
        <v>140</v>
      </c>
      <c r="E172" s="162" t="s">
        <v>143</v>
      </c>
      <c r="F172" s="163">
        <v>37196</v>
      </c>
      <c r="G172" s="164">
        <v>2000</v>
      </c>
      <c r="H172" s="149" t="s">
        <v>30</v>
      </c>
      <c r="I172" s="149" t="str">
        <f t="shared" si="6"/>
        <v>MN</v>
      </c>
      <c r="J172" s="149" t="str">
        <f t="shared" si="7"/>
        <v>MN</v>
      </c>
      <c r="K172" s="149" t="str">
        <f t="shared" si="8"/>
        <v>Midwest</v>
      </c>
      <c r="L172" s="149" t="str">
        <f>INDEX('State '!$A$1:$C$62,MATCH($I172,'State '!$B:$B,0),3)</f>
        <v>Midwest</v>
      </c>
      <c r="M172" s="149" t="str">
        <f>INDEX('State '!$A$1:$C$62,MATCH($J172,'State '!$B:$B,0),3)</f>
        <v>Midwest</v>
      </c>
      <c r="N172" s="149"/>
      <c r="O172" s="156">
        <v>12.5</v>
      </c>
      <c r="P172" s="156">
        <v>14.7</v>
      </c>
      <c r="Q172" s="156">
        <v>23.24</v>
      </c>
      <c r="R172" s="155">
        <v>16</v>
      </c>
      <c r="S172" s="149" t="s">
        <v>135</v>
      </c>
      <c r="T172" s="149" t="s">
        <v>381</v>
      </c>
      <c r="U172" s="149" t="s">
        <v>1448</v>
      </c>
      <c r="V172" s="149"/>
      <c r="W172" s="148"/>
      <c r="X172" s="148"/>
      <c r="Y172" s="148"/>
    </row>
    <row r="173" spans="1:25" s="17" customFormat="1" x14ac:dyDescent="0.2">
      <c r="A173" s="149">
        <v>39990</v>
      </c>
      <c r="B173" s="162" t="s">
        <v>1443</v>
      </c>
      <c r="C173" s="162" t="s">
        <v>260</v>
      </c>
      <c r="D173" s="162" t="s">
        <v>140</v>
      </c>
      <c r="E173" s="162" t="s">
        <v>143</v>
      </c>
      <c r="F173" s="163">
        <v>37196</v>
      </c>
      <c r="G173" s="164">
        <v>2000</v>
      </c>
      <c r="H173" s="149" t="s">
        <v>30</v>
      </c>
      <c r="I173" s="149" t="str">
        <f t="shared" si="6"/>
        <v>MN</v>
      </c>
      <c r="J173" s="149" t="str">
        <f t="shared" si="7"/>
        <v>MN</v>
      </c>
      <c r="K173" s="149" t="str">
        <f t="shared" si="8"/>
        <v>Midwest</v>
      </c>
      <c r="L173" s="149" t="str">
        <f>INDEX('State '!$A$1:$C$62,MATCH($I173,'State '!$B:$B,0),3)</f>
        <v>Midwest</v>
      </c>
      <c r="M173" s="149" t="str">
        <f>INDEX('State '!$A$1:$C$62,MATCH($J173,'State '!$B:$B,0),3)</f>
        <v>Midwest</v>
      </c>
      <c r="N173" s="149"/>
      <c r="O173" s="156">
        <v>0.5</v>
      </c>
      <c r="P173" s="156"/>
      <c r="Q173" s="156">
        <v>21</v>
      </c>
      <c r="R173" s="155"/>
      <c r="S173" s="149" t="s">
        <v>135</v>
      </c>
      <c r="T173" s="149" t="s">
        <v>381</v>
      </c>
      <c r="U173" s="149" t="s">
        <v>1350</v>
      </c>
      <c r="V173" s="149"/>
      <c r="W173" s="148"/>
      <c r="X173" s="148"/>
      <c r="Y173" s="148"/>
    </row>
    <row r="174" spans="1:25" s="17" customFormat="1" x14ac:dyDescent="0.2">
      <c r="A174" s="149">
        <v>39990</v>
      </c>
      <c r="B174" s="162" t="s">
        <v>1387</v>
      </c>
      <c r="C174" s="162" t="s">
        <v>355</v>
      </c>
      <c r="D174" s="162" t="s">
        <v>140</v>
      </c>
      <c r="E174" s="162" t="s">
        <v>143</v>
      </c>
      <c r="F174" s="163">
        <v>36906</v>
      </c>
      <c r="G174" s="164">
        <v>2001</v>
      </c>
      <c r="H174" s="149" t="s">
        <v>1388</v>
      </c>
      <c r="I174" s="149" t="str">
        <f t="shared" si="6"/>
        <v>MT</v>
      </c>
      <c r="J174" s="149" t="str">
        <f t="shared" si="7"/>
        <v>SK</v>
      </c>
      <c r="K174" s="149" t="str">
        <f t="shared" si="8"/>
        <v>Mountain, Canada</v>
      </c>
      <c r="L174" s="149" t="str">
        <f>INDEX('State '!$A$1:$C$62,MATCH($I174,'State '!$B:$B,0),3)</f>
        <v>Mountain</v>
      </c>
      <c r="M174" s="149" t="str">
        <f>INDEX('State '!$A$1:$C$62,MATCH($J174,'State '!$B:$B,0),3)</f>
        <v>Canada</v>
      </c>
      <c r="N174" s="149"/>
      <c r="O174" s="156">
        <v>1.5</v>
      </c>
      <c r="P174" s="156">
        <v>15.7</v>
      </c>
      <c r="Q174" s="156">
        <v>15</v>
      </c>
      <c r="R174" s="155">
        <v>6</v>
      </c>
      <c r="S174" s="149" t="s">
        <v>135</v>
      </c>
      <c r="T174" s="149" t="s">
        <v>381</v>
      </c>
      <c r="U174" s="149" t="s">
        <v>1389</v>
      </c>
      <c r="V174" s="149"/>
      <c r="W174" s="148"/>
      <c r="X174" s="148"/>
      <c r="Y174" s="148"/>
    </row>
    <row r="175" spans="1:25" s="17" customFormat="1" x14ac:dyDescent="0.2">
      <c r="A175" s="149">
        <v>39990</v>
      </c>
      <c r="B175" s="162" t="s">
        <v>1399</v>
      </c>
      <c r="C175" s="162" t="s">
        <v>357</v>
      </c>
      <c r="D175" s="162" t="s">
        <v>134</v>
      </c>
      <c r="E175" s="162" t="s">
        <v>143</v>
      </c>
      <c r="F175" s="163">
        <v>36914</v>
      </c>
      <c r="G175" s="164">
        <v>2001</v>
      </c>
      <c r="H175" s="149" t="s">
        <v>37</v>
      </c>
      <c r="I175" s="149" t="str">
        <f t="shared" si="6"/>
        <v>OK</v>
      </c>
      <c r="J175" s="149" t="str">
        <f t="shared" si="7"/>
        <v>OK</v>
      </c>
      <c r="K175" s="149" t="str">
        <f t="shared" si="8"/>
        <v>South Central</v>
      </c>
      <c r="L175" s="149" t="str">
        <f>INDEX('State '!$A$1:$C$62,MATCH($I175,'State '!$B:$B,0),3)</f>
        <v>South Central</v>
      </c>
      <c r="M175" s="149" t="str">
        <f>INDEX('State '!$A$1:$C$62,MATCH($J175,'State '!$B:$B,0),3)</f>
        <v>South Central</v>
      </c>
      <c r="N175" s="149"/>
      <c r="O175" s="156">
        <v>9.8000000000000007</v>
      </c>
      <c r="P175" s="156">
        <v>42</v>
      </c>
      <c r="Q175" s="156">
        <v>60</v>
      </c>
      <c r="R175" s="155">
        <v>12</v>
      </c>
      <c r="S175" s="149" t="s">
        <v>138</v>
      </c>
      <c r="T175" s="149" t="s">
        <v>187</v>
      </c>
      <c r="U175" s="149" t="s">
        <v>382</v>
      </c>
      <c r="V175" s="149"/>
      <c r="W175" s="148"/>
      <c r="X175" s="148"/>
      <c r="Y175" s="148"/>
    </row>
    <row r="176" spans="1:25" s="56" customFormat="1" x14ac:dyDescent="0.2">
      <c r="A176" s="149">
        <v>39990</v>
      </c>
      <c r="B176" s="150" t="s">
        <v>1357</v>
      </c>
      <c r="C176" s="150" t="s">
        <v>351</v>
      </c>
      <c r="D176" s="150" t="s">
        <v>136</v>
      </c>
      <c r="E176" s="162" t="s">
        <v>143</v>
      </c>
      <c r="F176" s="163">
        <v>36950</v>
      </c>
      <c r="G176" s="155">
        <v>2001</v>
      </c>
      <c r="H176" s="149" t="s">
        <v>16</v>
      </c>
      <c r="I176" s="149" t="str">
        <f t="shared" si="6"/>
        <v>NC</v>
      </c>
      <c r="J176" s="149" t="str">
        <f t="shared" si="7"/>
        <v>NC</v>
      </c>
      <c r="K176" s="149" t="str">
        <f t="shared" si="8"/>
        <v>Southeast</v>
      </c>
      <c r="L176" s="149" t="str">
        <f>INDEX('State '!$A$1:$C$62,MATCH($I176,'State '!$B:$B,0),3)</f>
        <v>Southeast</v>
      </c>
      <c r="M176" s="149" t="str">
        <f>INDEX('State '!$A$1:$C$62,MATCH($J176,'State '!$B:$B,0),3)</f>
        <v>Southeast</v>
      </c>
      <c r="N176" s="149"/>
      <c r="O176" s="156">
        <v>90</v>
      </c>
      <c r="P176" s="156">
        <v>82</v>
      </c>
      <c r="Q176" s="155">
        <v>350</v>
      </c>
      <c r="R176" s="155">
        <v>30</v>
      </c>
      <c r="S176" s="149" t="s">
        <v>138</v>
      </c>
      <c r="T176" s="149" t="s">
        <v>187</v>
      </c>
      <c r="U176" s="149" t="s">
        <v>382</v>
      </c>
      <c r="V176" s="149"/>
      <c r="W176" s="148"/>
      <c r="X176" s="148"/>
      <c r="Y176" s="148"/>
    </row>
    <row r="177" spans="1:262" x14ac:dyDescent="0.2">
      <c r="A177" s="149">
        <v>39990</v>
      </c>
      <c r="B177" s="162" t="s">
        <v>1377</v>
      </c>
      <c r="C177" s="162" t="s">
        <v>353</v>
      </c>
      <c r="D177" s="162" t="s">
        <v>136</v>
      </c>
      <c r="E177" s="162" t="s">
        <v>143</v>
      </c>
      <c r="F177" s="163">
        <v>36951</v>
      </c>
      <c r="G177" s="164">
        <v>2001</v>
      </c>
      <c r="H177" s="149" t="s">
        <v>16</v>
      </c>
      <c r="I177" s="149" t="str">
        <f t="shared" si="6"/>
        <v>NC</v>
      </c>
      <c r="J177" s="149" t="str">
        <f t="shared" si="7"/>
        <v>NC</v>
      </c>
      <c r="K177" s="149" t="str">
        <f t="shared" si="8"/>
        <v>Southeast</v>
      </c>
      <c r="L177" s="149" t="str">
        <f>INDEX('State '!$A$1:$C$62,MATCH($I177,'State '!$B:$B,0),3)</f>
        <v>Southeast</v>
      </c>
      <c r="M177" s="149" t="str">
        <f>INDEX('State '!$A$1:$C$62,MATCH($J177,'State '!$B:$B,0),3)</f>
        <v>Southeast</v>
      </c>
      <c r="N177" s="149"/>
      <c r="O177" s="156">
        <v>100</v>
      </c>
      <c r="P177" s="156">
        <v>84</v>
      </c>
      <c r="Q177" s="156">
        <v>300</v>
      </c>
      <c r="R177" s="155">
        <v>30</v>
      </c>
      <c r="S177" s="149" t="s">
        <v>138</v>
      </c>
      <c r="T177" s="149" t="s">
        <v>187</v>
      </c>
      <c r="U177" s="149" t="s">
        <v>382</v>
      </c>
      <c r="V177" s="149"/>
      <c r="W177" s="148"/>
      <c r="X177" s="148"/>
      <c r="Y177" s="148"/>
      <c r="Z177" s="17"/>
      <c r="AA177" s="17"/>
      <c r="AB177" s="17"/>
    </row>
    <row r="178" spans="1:262" x14ac:dyDescent="0.2">
      <c r="A178" s="149">
        <v>39990</v>
      </c>
      <c r="B178" s="162" t="s">
        <v>1414</v>
      </c>
      <c r="C178" s="162" t="s">
        <v>200</v>
      </c>
      <c r="D178" s="162" t="s">
        <v>134</v>
      </c>
      <c r="E178" s="162" t="s">
        <v>143</v>
      </c>
      <c r="F178" s="163">
        <v>36982</v>
      </c>
      <c r="G178" s="164">
        <v>2001</v>
      </c>
      <c r="H178" s="149" t="s">
        <v>36</v>
      </c>
      <c r="I178" s="149" t="str">
        <f t="shared" si="6"/>
        <v>MA</v>
      </c>
      <c r="J178" s="149" t="str">
        <f t="shared" si="7"/>
        <v>MA</v>
      </c>
      <c r="K178" s="149" t="str">
        <f t="shared" si="8"/>
        <v>Northeast</v>
      </c>
      <c r="L178" s="149" t="str">
        <f>INDEX('State '!$A$1:$C$62,MATCH($I178,'State '!$B:$B,0),3)</f>
        <v>Northeast</v>
      </c>
      <c r="M178" s="149" t="str">
        <f>INDEX('State '!$A$1:$C$62,MATCH($J178,'State '!$B:$B,0),3)</f>
        <v>Northeast</v>
      </c>
      <c r="N178" s="149"/>
      <c r="O178" s="156">
        <v>4.5999999999999996</v>
      </c>
      <c r="P178" s="156">
        <v>1</v>
      </c>
      <c r="Q178" s="156">
        <v>107</v>
      </c>
      <c r="R178" s="155">
        <v>14</v>
      </c>
      <c r="S178" s="149" t="s">
        <v>135</v>
      </c>
      <c r="T178" s="149" t="s">
        <v>381</v>
      </c>
      <c r="U178" s="149" t="s">
        <v>1415</v>
      </c>
      <c r="V178" s="149"/>
      <c r="W178" s="148"/>
      <c r="X178" s="148"/>
      <c r="Y178" s="148"/>
      <c r="Z178" s="17"/>
      <c r="AA178" s="17"/>
      <c r="AB178" s="17"/>
    </row>
    <row r="179" spans="1:262" x14ac:dyDescent="0.2">
      <c r="A179" s="149">
        <v>39990</v>
      </c>
      <c r="B179" s="162" t="s">
        <v>1372</v>
      </c>
      <c r="C179" s="162" t="s">
        <v>206</v>
      </c>
      <c r="D179" s="162" t="s">
        <v>136</v>
      </c>
      <c r="E179" s="162" t="s">
        <v>143</v>
      </c>
      <c r="F179" s="163">
        <v>36982</v>
      </c>
      <c r="G179" s="164">
        <v>2001</v>
      </c>
      <c r="H179" s="149" t="s">
        <v>52</v>
      </c>
      <c r="I179" s="149" t="str">
        <f t="shared" si="6"/>
        <v>TN</v>
      </c>
      <c r="J179" s="149" t="str">
        <f t="shared" si="7"/>
        <v>TN</v>
      </c>
      <c r="K179" s="149" t="str">
        <f t="shared" si="8"/>
        <v>Midwest</v>
      </c>
      <c r="L179" s="149" t="str">
        <f>INDEX('State '!$A$1:$C$62,MATCH($I179,'State '!$B:$B,0),3)</f>
        <v>Midwest</v>
      </c>
      <c r="M179" s="149" t="str">
        <f>INDEX('State '!$A$1:$C$62,MATCH($J179,'State '!$B:$B,0),3)</f>
        <v>Midwest</v>
      </c>
      <c r="N179" s="149"/>
      <c r="O179" s="156">
        <v>6</v>
      </c>
      <c r="P179" s="156">
        <v>30</v>
      </c>
      <c r="Q179" s="156">
        <v>25</v>
      </c>
      <c r="R179" s="155">
        <v>8</v>
      </c>
      <c r="S179" s="149" t="s">
        <v>138</v>
      </c>
      <c r="T179" s="149" t="s">
        <v>187</v>
      </c>
      <c r="U179" s="149" t="s">
        <v>382</v>
      </c>
      <c r="V179" s="149"/>
      <c r="W179" s="148"/>
      <c r="X179" s="148"/>
      <c r="Y179" s="148"/>
      <c r="Z179" s="17"/>
      <c r="AA179" s="17"/>
      <c r="AB179" s="17"/>
    </row>
    <row r="180" spans="1:262" x14ac:dyDescent="0.2">
      <c r="A180" s="149">
        <v>39990</v>
      </c>
      <c r="B180" s="162" t="s">
        <v>1416</v>
      </c>
      <c r="C180" s="162" t="s">
        <v>235</v>
      </c>
      <c r="D180" s="162" t="s">
        <v>140</v>
      </c>
      <c r="E180" s="162" t="s">
        <v>143</v>
      </c>
      <c r="F180" s="163">
        <v>37012</v>
      </c>
      <c r="G180" s="164">
        <v>2001</v>
      </c>
      <c r="H180" s="149" t="s">
        <v>513</v>
      </c>
      <c r="I180" s="149" t="str">
        <f t="shared" si="6"/>
        <v>AL</v>
      </c>
      <c r="J180" s="149" t="str">
        <f t="shared" si="7"/>
        <v>FL</v>
      </c>
      <c r="K180" s="149" t="str">
        <f t="shared" si="8"/>
        <v>South Central, Southeast</v>
      </c>
      <c r="L180" s="149" t="str">
        <f>INDEX('State '!$A$1:$C$62,MATCH($I180,'State '!$B:$B,0),3)</f>
        <v>South Central</v>
      </c>
      <c r="M180" s="149" t="str">
        <f>INDEX('State '!$A$1:$C$62,MATCH($J180,'State '!$B:$B,0),3)</f>
        <v>Southeast</v>
      </c>
      <c r="N180" s="149"/>
      <c r="O180" s="156">
        <v>262</v>
      </c>
      <c r="P180" s="156">
        <v>139</v>
      </c>
      <c r="Q180" s="156">
        <v>200</v>
      </c>
      <c r="R180" s="155" t="s">
        <v>535</v>
      </c>
      <c r="S180" s="149" t="s">
        <v>135</v>
      </c>
      <c r="T180" s="149" t="s">
        <v>381</v>
      </c>
      <c r="U180" s="149" t="s">
        <v>1417</v>
      </c>
      <c r="V180" s="149"/>
      <c r="W180" s="148"/>
      <c r="X180" s="148"/>
      <c r="Y180" s="148"/>
      <c r="Z180" s="17"/>
      <c r="AA180" s="17"/>
      <c r="AB180" s="17"/>
    </row>
    <row r="181" spans="1:262" x14ac:dyDescent="0.2">
      <c r="A181" s="149">
        <v>39990</v>
      </c>
      <c r="B181" s="162" t="s">
        <v>1384</v>
      </c>
      <c r="C181" s="162" t="s">
        <v>206</v>
      </c>
      <c r="D181" s="162" t="s">
        <v>140</v>
      </c>
      <c r="E181" s="162" t="s">
        <v>143</v>
      </c>
      <c r="F181" s="163">
        <v>37012</v>
      </c>
      <c r="G181" s="155">
        <v>2001</v>
      </c>
      <c r="H181" s="149" t="s">
        <v>1385</v>
      </c>
      <c r="I181" s="149" t="str">
        <f t="shared" si="6"/>
        <v>MA</v>
      </c>
      <c r="J181" s="149" t="str">
        <f t="shared" si="7"/>
        <v>CT</v>
      </c>
      <c r="K181" s="149" t="str">
        <f t="shared" si="8"/>
        <v>Northeast</v>
      </c>
      <c r="L181" s="149" t="str">
        <f>INDEX('State '!$A$1:$C$62,MATCH($I181,'State '!$B:$B,0),3)</f>
        <v>Northeast</v>
      </c>
      <c r="M181" s="149" t="str">
        <f>INDEX('State '!$A$1:$C$62,MATCH($J181,'State '!$B:$B,0),3)</f>
        <v>Northeast</v>
      </c>
      <c r="N181" s="149"/>
      <c r="O181" s="156">
        <v>28.1</v>
      </c>
      <c r="P181" s="156"/>
      <c r="Q181" s="156">
        <v>288</v>
      </c>
      <c r="R181" s="155"/>
      <c r="S181" s="149" t="s">
        <v>135</v>
      </c>
      <c r="T181" s="149" t="s">
        <v>381</v>
      </c>
      <c r="U181" s="149" t="s">
        <v>1386</v>
      </c>
      <c r="V181" s="149"/>
      <c r="W181" s="148"/>
      <c r="X181" s="148"/>
      <c r="Y181" s="148"/>
      <c r="Z181" s="17"/>
      <c r="AA181" s="17"/>
      <c r="AB181" s="17"/>
    </row>
    <row r="182" spans="1:262" x14ac:dyDescent="0.2">
      <c r="A182" s="149">
        <v>39990</v>
      </c>
      <c r="B182" s="162" t="s">
        <v>1426</v>
      </c>
      <c r="C182" s="162" t="s">
        <v>358</v>
      </c>
      <c r="D182" s="162" t="s">
        <v>140</v>
      </c>
      <c r="E182" s="162" t="s">
        <v>143</v>
      </c>
      <c r="F182" s="163">
        <v>37040</v>
      </c>
      <c r="G182" s="155">
        <v>2001</v>
      </c>
      <c r="H182" s="149" t="s">
        <v>1156</v>
      </c>
      <c r="I182" s="149" t="str">
        <f t="shared" si="6"/>
        <v>KS</v>
      </c>
      <c r="J182" s="149" t="str">
        <f t="shared" si="7"/>
        <v>MO</v>
      </c>
      <c r="K182" s="149" t="str">
        <f t="shared" si="8"/>
        <v>South Central, Midwest</v>
      </c>
      <c r="L182" s="149" t="str">
        <f>INDEX('State '!$A$1:$C$62,MATCH($I182,'State '!$B:$B,0),3)</f>
        <v>South Central</v>
      </c>
      <c r="M182" s="149" t="str">
        <f>INDEX('State '!$A$1:$C$62,MATCH($J182,'State '!$B:$B,0),3)</f>
        <v>Midwest</v>
      </c>
      <c r="N182" s="149"/>
      <c r="O182" s="156"/>
      <c r="P182" s="156">
        <v>1.5</v>
      </c>
      <c r="Q182" s="156">
        <v>88.2</v>
      </c>
      <c r="R182" s="155">
        <v>24</v>
      </c>
      <c r="S182" s="149" t="s">
        <v>135</v>
      </c>
      <c r="T182" s="149" t="s">
        <v>381</v>
      </c>
      <c r="U182" s="149" t="s">
        <v>1427</v>
      </c>
      <c r="V182" s="149"/>
      <c r="W182" s="148"/>
      <c r="X182" s="148"/>
      <c r="Y182" s="148"/>
      <c r="Z182" s="17"/>
      <c r="AA182" s="17"/>
      <c r="AB182" s="17"/>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99"/>
      <c r="FX182" s="99"/>
      <c r="FY182" s="99"/>
      <c r="FZ182" s="99"/>
      <c r="GA182" s="99"/>
      <c r="GB182" s="99"/>
      <c r="GC182" s="99"/>
      <c r="GD182" s="99"/>
      <c r="GE182" s="99"/>
      <c r="GF182" s="99"/>
      <c r="GG182" s="99"/>
      <c r="GH182" s="99"/>
      <c r="GI182" s="99"/>
      <c r="GJ182" s="99"/>
      <c r="GK182" s="99"/>
      <c r="GL182" s="99"/>
      <c r="GM182" s="99"/>
      <c r="GN182" s="99"/>
      <c r="GO182" s="99"/>
      <c r="GP182" s="99"/>
      <c r="GQ182" s="99"/>
      <c r="GR182" s="99"/>
      <c r="GS182" s="99"/>
      <c r="GT182" s="99"/>
      <c r="GU182" s="99"/>
      <c r="GV182" s="99"/>
      <c r="GW182" s="99"/>
      <c r="GX182" s="99"/>
      <c r="GY182" s="99"/>
      <c r="GZ182" s="99"/>
      <c r="HA182" s="99"/>
      <c r="HB182" s="99"/>
      <c r="HC182" s="99"/>
      <c r="HD182" s="99"/>
      <c r="HE182" s="99"/>
      <c r="HF182" s="99"/>
      <c r="HG182" s="99"/>
      <c r="HH182" s="99"/>
      <c r="HI182" s="99"/>
      <c r="HJ182" s="99"/>
      <c r="HK182" s="99"/>
      <c r="HL182" s="99"/>
      <c r="HM182" s="99"/>
      <c r="HN182" s="99"/>
      <c r="HO182" s="99"/>
      <c r="HP182" s="99"/>
      <c r="HQ182" s="99"/>
      <c r="HR182" s="99"/>
      <c r="HS182" s="99"/>
      <c r="HT182" s="99"/>
      <c r="HU182" s="99"/>
      <c r="HV182" s="99"/>
      <c r="HW182" s="99"/>
      <c r="HX182" s="99"/>
      <c r="HY182" s="99"/>
      <c r="HZ182" s="99"/>
      <c r="IA182" s="99"/>
      <c r="IB182" s="99"/>
      <c r="IC182" s="99"/>
      <c r="ID182" s="99"/>
      <c r="IE182" s="99"/>
      <c r="IF182" s="99"/>
      <c r="IG182" s="99"/>
      <c r="IH182" s="99"/>
      <c r="II182" s="99"/>
      <c r="IJ182" s="99"/>
      <c r="IK182" s="99"/>
      <c r="IL182" s="99"/>
      <c r="IM182" s="99"/>
      <c r="IN182" s="99"/>
      <c r="IO182" s="99"/>
      <c r="IP182" s="99"/>
      <c r="IQ182" s="99"/>
      <c r="IR182" s="99"/>
      <c r="IS182" s="99"/>
      <c r="IT182" s="99"/>
      <c r="IU182" s="99"/>
      <c r="IV182" s="99"/>
      <c r="IW182" s="99"/>
      <c r="IX182" s="99"/>
      <c r="IY182" s="99"/>
      <c r="IZ182" s="99"/>
      <c r="JA182" s="99"/>
      <c r="JB182" s="99"/>
    </row>
    <row r="183" spans="1:262" ht="25.5" x14ac:dyDescent="0.2">
      <c r="A183" s="149">
        <v>39990</v>
      </c>
      <c r="B183" s="150" t="s">
        <v>1353</v>
      </c>
      <c r="C183" s="150" t="s">
        <v>259</v>
      </c>
      <c r="D183" s="150" t="s">
        <v>134</v>
      </c>
      <c r="E183" s="162" t="s">
        <v>143</v>
      </c>
      <c r="F183" s="163">
        <v>37042</v>
      </c>
      <c r="G183" s="164">
        <v>2001</v>
      </c>
      <c r="H183" s="149" t="s">
        <v>609</v>
      </c>
      <c r="I183" s="149" t="str">
        <f t="shared" si="6"/>
        <v>IL</v>
      </c>
      <c r="J183" s="149" t="str">
        <f t="shared" si="7"/>
        <v>IN</v>
      </c>
      <c r="K183" s="149" t="str">
        <f t="shared" si="8"/>
        <v>Midwest</v>
      </c>
      <c r="L183" s="149" t="str">
        <f>INDEX('State '!$A$1:$C$62,MATCH($I183,'State '!$B:$B,0),3)</f>
        <v>Midwest</v>
      </c>
      <c r="M183" s="149" t="str">
        <f>INDEX('State '!$A$1:$C$62,MATCH($J183,'State '!$B:$B,0),3)</f>
        <v>Midwest</v>
      </c>
      <c r="N183" s="149"/>
      <c r="O183" s="156">
        <v>8</v>
      </c>
      <c r="P183" s="156">
        <v>9.1999999999999993</v>
      </c>
      <c r="Q183" s="155">
        <v>215</v>
      </c>
      <c r="R183" s="155">
        <v>20</v>
      </c>
      <c r="S183" s="149" t="s">
        <v>135</v>
      </c>
      <c r="T183" s="149" t="s">
        <v>381</v>
      </c>
      <c r="U183" s="149" t="s">
        <v>1354</v>
      </c>
      <c r="V183" s="149"/>
      <c r="W183" s="148"/>
      <c r="X183" s="148"/>
      <c r="Y183" s="148"/>
      <c r="Z183" s="17"/>
      <c r="AA183" s="17"/>
      <c r="AB183" s="17"/>
    </row>
    <row r="184" spans="1:262" x14ac:dyDescent="0.2">
      <c r="A184" s="149">
        <v>39990</v>
      </c>
      <c r="B184" s="162" t="s">
        <v>1400</v>
      </c>
      <c r="C184" s="162" t="s">
        <v>357</v>
      </c>
      <c r="D184" s="162" t="s">
        <v>134</v>
      </c>
      <c r="E184" s="162" t="s">
        <v>143</v>
      </c>
      <c r="F184" s="163">
        <v>37043</v>
      </c>
      <c r="G184" s="164">
        <v>2001</v>
      </c>
      <c r="H184" s="149" t="s">
        <v>37</v>
      </c>
      <c r="I184" s="149" t="str">
        <f t="shared" si="6"/>
        <v>OK</v>
      </c>
      <c r="J184" s="149" t="str">
        <f t="shared" si="7"/>
        <v>OK</v>
      </c>
      <c r="K184" s="149" t="str">
        <f t="shared" si="8"/>
        <v>South Central</v>
      </c>
      <c r="L184" s="149" t="str">
        <f>INDEX('State '!$A$1:$C$62,MATCH($I184,'State '!$B:$B,0),3)</f>
        <v>South Central</v>
      </c>
      <c r="M184" s="149" t="str">
        <f>INDEX('State '!$A$1:$C$62,MATCH($J184,'State '!$B:$B,0),3)</f>
        <v>South Central</v>
      </c>
      <c r="N184" s="149"/>
      <c r="O184" s="156">
        <v>2.8</v>
      </c>
      <c r="P184" s="156"/>
      <c r="Q184" s="156">
        <v>26</v>
      </c>
      <c r="R184" s="155">
        <v>12</v>
      </c>
      <c r="S184" s="149" t="s">
        <v>138</v>
      </c>
      <c r="T184" s="149" t="s">
        <v>187</v>
      </c>
      <c r="U184" s="149" t="s">
        <v>382</v>
      </c>
      <c r="V184" s="149"/>
      <c r="W184" s="148"/>
      <c r="X184" s="148"/>
      <c r="Y184" s="148"/>
      <c r="Z184" s="17"/>
      <c r="AA184" s="17"/>
      <c r="AB184" s="17"/>
    </row>
    <row r="185" spans="1:262" x14ac:dyDescent="0.2">
      <c r="A185" s="149">
        <v>39990</v>
      </c>
      <c r="B185" s="162" t="s">
        <v>1351</v>
      </c>
      <c r="C185" s="162" t="s">
        <v>206</v>
      </c>
      <c r="D185" s="162" t="s">
        <v>136</v>
      </c>
      <c r="E185" s="162" t="s">
        <v>143</v>
      </c>
      <c r="F185" s="163">
        <v>37043</v>
      </c>
      <c r="G185" s="155">
        <v>2001</v>
      </c>
      <c r="H185" s="149" t="s">
        <v>47</v>
      </c>
      <c r="I185" s="149" t="str">
        <f t="shared" si="6"/>
        <v>GM</v>
      </c>
      <c r="J185" s="149" t="str">
        <f t="shared" si="7"/>
        <v>GM</v>
      </c>
      <c r="K185" s="149" t="str">
        <f t="shared" si="8"/>
        <v>Gulf of Mexico</v>
      </c>
      <c r="L185" s="149" t="str">
        <f>INDEX('State '!$A$1:$C$62,MATCH($I185,'State '!$B:$B,0),3)</f>
        <v>Gulf of Mexico</v>
      </c>
      <c r="M185" s="149" t="str">
        <f>INDEX('State '!$A$1:$C$62,MATCH($J185,'State '!$B:$B,0),3)</f>
        <v>Gulf of Mexico</v>
      </c>
      <c r="N185" s="149"/>
      <c r="O185" s="156">
        <v>15</v>
      </c>
      <c r="P185" s="156">
        <v>17.8</v>
      </c>
      <c r="Q185" s="156">
        <v>400</v>
      </c>
      <c r="R185" s="155">
        <v>20</v>
      </c>
      <c r="S185" s="149" t="s">
        <v>135</v>
      </c>
      <c r="T185" s="149" t="s">
        <v>381</v>
      </c>
      <c r="U185" s="149" t="s">
        <v>1352</v>
      </c>
      <c r="V185" s="149"/>
      <c r="W185" s="148"/>
      <c r="X185" s="148"/>
      <c r="Y185" s="148"/>
      <c r="Z185" s="17"/>
      <c r="AA185" s="17"/>
      <c r="AB185" s="17"/>
    </row>
    <row r="186" spans="1:262" x14ac:dyDescent="0.2">
      <c r="A186" s="149">
        <v>39990</v>
      </c>
      <c r="B186" s="162" t="s">
        <v>1430</v>
      </c>
      <c r="C186" s="162" t="s">
        <v>361</v>
      </c>
      <c r="D186" s="162" t="s">
        <v>134</v>
      </c>
      <c r="E186" s="162" t="s">
        <v>143</v>
      </c>
      <c r="F186" s="163">
        <v>37072</v>
      </c>
      <c r="G186" s="155">
        <v>2001</v>
      </c>
      <c r="H186" s="149" t="s">
        <v>19</v>
      </c>
      <c r="I186" s="149" t="str">
        <f t="shared" si="6"/>
        <v>VA</v>
      </c>
      <c r="J186" s="149" t="str">
        <f t="shared" si="7"/>
        <v>VA</v>
      </c>
      <c r="K186" s="149" t="str">
        <f t="shared" si="8"/>
        <v>Northeast</v>
      </c>
      <c r="L186" s="149" t="str">
        <f>INDEX('State '!$A$1:$C$62,MATCH($I186,'State '!$B:$B,0),3)</f>
        <v>Northeast</v>
      </c>
      <c r="M186" s="149" t="str">
        <f>INDEX('State '!$A$1:$C$62,MATCH($J186,'State '!$B:$B,0),3)</f>
        <v>Northeast</v>
      </c>
      <c r="N186" s="149"/>
      <c r="O186" s="156">
        <v>14.5</v>
      </c>
      <c r="P186" s="156">
        <v>72</v>
      </c>
      <c r="Q186" s="156">
        <v>30</v>
      </c>
      <c r="R186" s="155">
        <v>20</v>
      </c>
      <c r="S186" s="149" t="s">
        <v>138</v>
      </c>
      <c r="T186" s="149" t="s">
        <v>187</v>
      </c>
      <c r="U186" s="149" t="s">
        <v>382</v>
      </c>
      <c r="V186" s="149"/>
      <c r="W186" s="148"/>
      <c r="X186" s="148"/>
      <c r="Y186" s="148"/>
      <c r="Z186" s="17"/>
      <c r="AA186" s="17"/>
      <c r="AB186" s="17"/>
    </row>
    <row r="187" spans="1:262" x14ac:dyDescent="0.2">
      <c r="A187" s="149">
        <v>39990</v>
      </c>
      <c r="B187" s="162" t="s">
        <v>1406</v>
      </c>
      <c r="C187" s="162" t="s">
        <v>224</v>
      </c>
      <c r="D187" s="162" t="s">
        <v>140</v>
      </c>
      <c r="E187" s="162" t="s">
        <v>143</v>
      </c>
      <c r="F187" s="163">
        <v>37073</v>
      </c>
      <c r="G187" s="164">
        <v>2001</v>
      </c>
      <c r="H187" s="149" t="s">
        <v>1222</v>
      </c>
      <c r="I187" s="149" t="str">
        <f t="shared" si="6"/>
        <v>WY</v>
      </c>
      <c r="J187" s="149" t="str">
        <f t="shared" si="7"/>
        <v>CA</v>
      </c>
      <c r="K187" s="149" t="str">
        <f t="shared" si="8"/>
        <v>Mountain, Pacific</v>
      </c>
      <c r="L187" s="149" t="str">
        <f>INDEX('State '!$A$1:$C$62,MATCH($I187,'State '!$B:$B,0),3)</f>
        <v>Mountain</v>
      </c>
      <c r="M187" s="149" t="str">
        <f>INDEX('State '!$A$1:$C$62,MATCH($J187,'State '!$B:$B,0),3)</f>
        <v>Pacific</v>
      </c>
      <c r="N187" s="149"/>
      <c r="O187" s="156">
        <v>81.3</v>
      </c>
      <c r="P187" s="156">
        <v>922</v>
      </c>
      <c r="Q187" s="156">
        <v>135</v>
      </c>
      <c r="R187" s="155">
        <v>36</v>
      </c>
      <c r="S187" s="149" t="s">
        <v>135</v>
      </c>
      <c r="T187" s="149" t="s">
        <v>381</v>
      </c>
      <c r="U187" s="149" t="s">
        <v>1407</v>
      </c>
      <c r="V187" s="149"/>
      <c r="W187" s="148"/>
      <c r="X187" s="148"/>
      <c r="Y187" s="148"/>
      <c r="Z187" s="17"/>
      <c r="AA187" s="17"/>
      <c r="AB187" s="17"/>
    </row>
    <row r="188" spans="1:262" x14ac:dyDescent="0.2">
      <c r="A188" s="149">
        <v>39990</v>
      </c>
      <c r="B188" s="162" t="s">
        <v>1349</v>
      </c>
      <c r="C188" s="162" t="s">
        <v>260</v>
      </c>
      <c r="D188" s="162" t="s">
        <v>140</v>
      </c>
      <c r="E188" s="162" t="s">
        <v>143</v>
      </c>
      <c r="F188" s="163">
        <v>37087</v>
      </c>
      <c r="G188" s="164">
        <v>2001</v>
      </c>
      <c r="H188" s="149" t="s">
        <v>30</v>
      </c>
      <c r="I188" s="149" t="str">
        <f t="shared" si="6"/>
        <v>MN</v>
      </c>
      <c r="J188" s="149" t="str">
        <f t="shared" si="7"/>
        <v>MN</v>
      </c>
      <c r="K188" s="149" t="str">
        <f t="shared" si="8"/>
        <v>Midwest</v>
      </c>
      <c r="L188" s="149" t="str">
        <f>INDEX('State '!$A$1:$C$62,MATCH($I188,'State '!$B:$B,0),3)</f>
        <v>Midwest</v>
      </c>
      <c r="M188" s="149" t="str">
        <f>INDEX('State '!$A$1:$C$62,MATCH($J188,'State '!$B:$B,0),3)</f>
        <v>Midwest</v>
      </c>
      <c r="N188" s="149"/>
      <c r="O188" s="156">
        <v>2</v>
      </c>
      <c r="P188" s="156">
        <v>15</v>
      </c>
      <c r="Q188" s="156">
        <v>20</v>
      </c>
      <c r="R188" s="155">
        <v>16</v>
      </c>
      <c r="S188" s="149" t="s">
        <v>135</v>
      </c>
      <c r="T188" s="149" t="s">
        <v>381</v>
      </c>
      <c r="U188" s="149" t="s">
        <v>1350</v>
      </c>
      <c r="V188" s="149"/>
      <c r="W188" s="148"/>
      <c r="X188" s="148"/>
      <c r="Y188" s="148"/>
      <c r="Z188" s="17"/>
      <c r="AA188" s="17"/>
      <c r="AB188" s="17"/>
    </row>
    <row r="189" spans="1:262" x14ac:dyDescent="0.2">
      <c r="A189" s="149">
        <v>39990</v>
      </c>
      <c r="B189" s="162" t="s">
        <v>1425</v>
      </c>
      <c r="C189" s="162" t="s">
        <v>360</v>
      </c>
      <c r="D189" s="162" t="s">
        <v>134</v>
      </c>
      <c r="E189" s="162" t="s">
        <v>143</v>
      </c>
      <c r="F189" s="163">
        <v>37094</v>
      </c>
      <c r="G189" s="164">
        <v>2001</v>
      </c>
      <c r="H189" s="149" t="s">
        <v>17</v>
      </c>
      <c r="I189" s="149" t="str">
        <f t="shared" si="6"/>
        <v>AL</v>
      </c>
      <c r="J189" s="149" t="str">
        <f t="shared" si="7"/>
        <v>AL</v>
      </c>
      <c r="K189" s="149" t="str">
        <f t="shared" si="8"/>
        <v>South Central</v>
      </c>
      <c r="L189" s="149" t="str">
        <f>INDEX('State '!$A$1:$C$62,MATCH($I189,'State '!$B:$B,0),3)</f>
        <v>South Central</v>
      </c>
      <c r="M189" s="149" t="str">
        <f>INDEX('State '!$A$1:$C$62,MATCH($J189,'State '!$B:$B,0),3)</f>
        <v>South Central</v>
      </c>
      <c r="N189" s="149"/>
      <c r="O189" s="156"/>
      <c r="P189" s="156">
        <v>18</v>
      </c>
      <c r="Q189" s="156">
        <v>200</v>
      </c>
      <c r="R189" s="155">
        <v>24</v>
      </c>
      <c r="S189" s="149" t="s">
        <v>138</v>
      </c>
      <c r="T189" s="149" t="s">
        <v>187</v>
      </c>
      <c r="U189" s="149" t="s">
        <v>382</v>
      </c>
      <c r="V189" s="149"/>
      <c r="W189" s="148"/>
      <c r="X189" s="148"/>
      <c r="Y189" s="148"/>
      <c r="Z189" s="17"/>
      <c r="AA189" s="17"/>
      <c r="AB189" s="17"/>
    </row>
    <row r="190" spans="1:262" x14ac:dyDescent="0.2">
      <c r="A190" s="149">
        <v>39990</v>
      </c>
      <c r="B190" s="162" t="s">
        <v>1420</v>
      </c>
      <c r="C190" s="162" t="s">
        <v>360</v>
      </c>
      <c r="D190" s="162" t="s">
        <v>134</v>
      </c>
      <c r="E190" s="162" t="s">
        <v>143</v>
      </c>
      <c r="F190" s="163">
        <v>37094</v>
      </c>
      <c r="G190" s="164">
        <v>2001</v>
      </c>
      <c r="H190" s="149" t="s">
        <v>17</v>
      </c>
      <c r="I190" s="149" t="str">
        <f t="shared" si="6"/>
        <v>AL</v>
      </c>
      <c r="J190" s="149" t="str">
        <f t="shared" si="7"/>
        <v>AL</v>
      </c>
      <c r="K190" s="149" t="str">
        <f t="shared" si="8"/>
        <v>South Central</v>
      </c>
      <c r="L190" s="149" t="str">
        <f>INDEX('State '!$A$1:$C$62,MATCH($I190,'State '!$B:$B,0),3)</f>
        <v>South Central</v>
      </c>
      <c r="M190" s="149" t="str">
        <f>INDEX('State '!$A$1:$C$62,MATCH($J190,'State '!$B:$B,0),3)</f>
        <v>South Central</v>
      </c>
      <c r="N190" s="149"/>
      <c r="O190" s="156"/>
      <c r="P190" s="156">
        <v>11</v>
      </c>
      <c r="Q190" s="156">
        <v>300</v>
      </c>
      <c r="R190" s="155">
        <v>20</v>
      </c>
      <c r="S190" s="149" t="s">
        <v>135</v>
      </c>
      <c r="T190" s="149" t="s">
        <v>381</v>
      </c>
      <c r="U190" s="149" t="s">
        <v>725</v>
      </c>
      <c r="V190" s="149"/>
      <c r="W190" s="148"/>
      <c r="X190" s="148"/>
      <c r="Y190" s="148"/>
      <c r="Z190" s="17"/>
      <c r="AA190" s="17"/>
      <c r="AB190" s="17"/>
    </row>
    <row r="191" spans="1:262" x14ac:dyDescent="0.2">
      <c r="A191" s="149">
        <v>39990</v>
      </c>
      <c r="B191" s="162" t="s">
        <v>1379</v>
      </c>
      <c r="C191" s="162" t="s">
        <v>206</v>
      </c>
      <c r="D191" s="162" t="s">
        <v>134</v>
      </c>
      <c r="E191" s="162" t="s">
        <v>143</v>
      </c>
      <c r="F191" s="163">
        <v>37118</v>
      </c>
      <c r="G191" s="155">
        <v>2001</v>
      </c>
      <c r="H191" s="149" t="s">
        <v>1380</v>
      </c>
      <c r="I191" s="149" t="str">
        <f t="shared" si="6"/>
        <v>MA</v>
      </c>
      <c r="J191" s="149" t="str">
        <f t="shared" si="7"/>
        <v>NH</v>
      </c>
      <c r="K191" s="149" t="str">
        <f t="shared" si="8"/>
        <v>Northeast</v>
      </c>
      <c r="L191" s="149" t="str">
        <f>INDEX('State '!$A$1:$C$62,MATCH($I191,'State '!$B:$B,0),3)</f>
        <v>Northeast</v>
      </c>
      <c r="M191" s="149" t="str">
        <f>INDEX('State '!$A$1:$C$62,MATCH($J191,'State '!$B:$B,0),3)</f>
        <v>Northeast</v>
      </c>
      <c r="N191" s="149"/>
      <c r="O191" s="156">
        <v>32.4</v>
      </c>
      <c r="P191" s="156">
        <v>19.3</v>
      </c>
      <c r="Q191" s="156">
        <v>126</v>
      </c>
      <c r="R191" s="155">
        <v>20</v>
      </c>
      <c r="S191" s="149" t="s">
        <v>135</v>
      </c>
      <c r="T191" s="149" t="s">
        <v>381</v>
      </c>
      <c r="U191" s="149" t="s">
        <v>1381</v>
      </c>
      <c r="V191" s="149"/>
      <c r="W191" s="148"/>
      <c r="X191" s="148"/>
      <c r="Y191" s="148"/>
      <c r="Z191" s="17"/>
      <c r="AA191" s="17"/>
      <c r="AB191" s="17"/>
    </row>
    <row r="192" spans="1:262" x14ac:dyDescent="0.2">
      <c r="A192" s="149">
        <v>39990</v>
      </c>
      <c r="B192" s="162" t="s">
        <v>1355</v>
      </c>
      <c r="C192" s="162" t="s">
        <v>1954</v>
      </c>
      <c r="D192" s="162" t="s">
        <v>134</v>
      </c>
      <c r="E192" s="162" t="s">
        <v>143</v>
      </c>
      <c r="F192" s="163">
        <v>37135</v>
      </c>
      <c r="G192" s="164">
        <v>2001</v>
      </c>
      <c r="H192" s="149" t="s">
        <v>780</v>
      </c>
      <c r="I192" s="149" t="str">
        <f t="shared" si="6"/>
        <v>LA</v>
      </c>
      <c r="J192" s="149" t="str">
        <f t="shared" si="7"/>
        <v>MS</v>
      </c>
      <c r="K192" s="149" t="str">
        <f t="shared" si="8"/>
        <v>South Central</v>
      </c>
      <c r="L192" s="149" t="str">
        <f>INDEX('State '!$A$1:$C$62,MATCH($I192,'State '!$B:$B,0),3)</f>
        <v>South Central</v>
      </c>
      <c r="M192" s="149" t="str">
        <f>INDEX('State '!$A$1:$C$62,MATCH($J192,'State '!$B:$B,0),3)</f>
        <v>South Central</v>
      </c>
      <c r="N192" s="149"/>
      <c r="O192" s="156">
        <v>20</v>
      </c>
      <c r="P192" s="156">
        <v>37</v>
      </c>
      <c r="Q192" s="156">
        <v>285</v>
      </c>
      <c r="R192" s="155">
        <v>20</v>
      </c>
      <c r="S192" s="149" t="s">
        <v>135</v>
      </c>
      <c r="T192" s="149" t="s">
        <v>381</v>
      </c>
      <c r="U192" s="149" t="s">
        <v>1356</v>
      </c>
      <c r="V192" s="149"/>
      <c r="W192" s="148"/>
      <c r="X192" s="148"/>
      <c r="Y192" s="148"/>
      <c r="Z192" s="17"/>
      <c r="AA192" s="17"/>
      <c r="AB192" s="17"/>
    </row>
    <row r="193" spans="1:25" s="17" customFormat="1" x14ac:dyDescent="0.2">
      <c r="A193" s="149">
        <v>39990</v>
      </c>
      <c r="B193" s="162" t="s">
        <v>1371</v>
      </c>
      <c r="C193" s="162" t="s">
        <v>258</v>
      </c>
      <c r="D193" s="162" t="s">
        <v>134</v>
      </c>
      <c r="E193" s="162" t="s">
        <v>143</v>
      </c>
      <c r="F193" s="163">
        <v>37135</v>
      </c>
      <c r="G193" s="164">
        <v>2001</v>
      </c>
      <c r="H193" s="149" t="s">
        <v>25</v>
      </c>
      <c r="I193" s="149" t="str">
        <f t="shared" si="6"/>
        <v>CO</v>
      </c>
      <c r="J193" s="149" t="str">
        <f t="shared" si="7"/>
        <v>CO</v>
      </c>
      <c r="K193" s="149" t="str">
        <f t="shared" si="8"/>
        <v>Mountain</v>
      </c>
      <c r="L193" s="149" t="str">
        <f>INDEX('State '!$A$1:$C$62,MATCH($I193,'State '!$B:$B,0),3)</f>
        <v>Mountain</v>
      </c>
      <c r="M193" s="149" t="str">
        <f>INDEX('State '!$A$1:$C$62,MATCH($J193,'State '!$B:$B,0),3)</f>
        <v>Mountain</v>
      </c>
      <c r="N193" s="149"/>
      <c r="O193" s="156">
        <v>30</v>
      </c>
      <c r="P193" s="156"/>
      <c r="Q193" s="156">
        <v>58</v>
      </c>
      <c r="R193" s="155"/>
      <c r="S193" s="149" t="s">
        <v>135</v>
      </c>
      <c r="T193" s="149" t="s">
        <v>381</v>
      </c>
      <c r="U193" s="149" t="s">
        <v>382</v>
      </c>
      <c r="V193" s="149"/>
      <c r="W193" s="148"/>
      <c r="X193" s="148"/>
      <c r="Y193" s="148"/>
    </row>
    <row r="194" spans="1:25" s="17" customFormat="1" x14ac:dyDescent="0.2">
      <c r="A194" s="149">
        <v>39990</v>
      </c>
      <c r="B194" s="162" t="s">
        <v>1423</v>
      </c>
      <c r="C194" s="162" t="s">
        <v>1718</v>
      </c>
      <c r="D194" s="162" t="s">
        <v>140</v>
      </c>
      <c r="E194" s="162" t="s">
        <v>143</v>
      </c>
      <c r="F194" s="163">
        <v>37135</v>
      </c>
      <c r="G194" s="164">
        <v>2001</v>
      </c>
      <c r="H194" s="149" t="s">
        <v>1276</v>
      </c>
      <c r="I194" s="149" t="str">
        <f t="shared" si="6"/>
        <v>AZ</v>
      </c>
      <c r="J194" s="149" t="str">
        <f t="shared" si="7"/>
        <v>MX</v>
      </c>
      <c r="K194" s="149" t="str">
        <f t="shared" si="8"/>
        <v>Mountain, Mexico</v>
      </c>
      <c r="L194" s="149" t="str">
        <f>INDEX('State '!$A$1:$C$62,MATCH($I194,'State '!$B:$B,0),3)</f>
        <v>Mountain</v>
      </c>
      <c r="M194" s="149" t="str">
        <f>INDEX('State '!$A$1:$C$62,MATCH($J194,'State '!$B:$B,0),3)</f>
        <v>Mexico</v>
      </c>
      <c r="N194" s="149"/>
      <c r="O194" s="156">
        <v>30.2</v>
      </c>
      <c r="P194" s="156">
        <v>68</v>
      </c>
      <c r="Q194" s="156">
        <v>130</v>
      </c>
      <c r="R194" s="155" t="s">
        <v>1096</v>
      </c>
      <c r="S194" s="149" t="s">
        <v>135</v>
      </c>
      <c r="T194" s="149" t="s">
        <v>381</v>
      </c>
      <c r="U194" s="149" t="s">
        <v>1424</v>
      </c>
      <c r="V194" s="149"/>
      <c r="W194" s="148"/>
      <c r="X194" s="148"/>
      <c r="Y194" s="148"/>
    </row>
    <row r="195" spans="1:25" s="17" customFormat="1" x14ac:dyDescent="0.2">
      <c r="A195" s="149">
        <v>39990</v>
      </c>
      <c r="B195" s="150" t="s">
        <v>1347</v>
      </c>
      <c r="C195" s="150" t="s">
        <v>199</v>
      </c>
      <c r="D195" s="150" t="s">
        <v>134</v>
      </c>
      <c r="E195" s="162" t="s">
        <v>143</v>
      </c>
      <c r="F195" s="163">
        <v>37164</v>
      </c>
      <c r="G195" s="155">
        <v>2001</v>
      </c>
      <c r="H195" s="149" t="s">
        <v>7</v>
      </c>
      <c r="I195" s="149" t="str">
        <f t="shared" ref="I195:I258" si="9">LEFT($H195,2)</f>
        <v>PA</v>
      </c>
      <c r="J195" s="149" t="str">
        <f t="shared" ref="J195:J258" si="10">RIGHT($H195,2)</f>
        <v>PA</v>
      </c>
      <c r="K195" s="149" t="str">
        <f t="shared" ref="K195:K258" si="11">IF($L195=$M195,L195,CONCATENATE($L195,", ",IF(ISBLANK(N195),"",CONCATENATE(N195,", ")),$M195))</f>
        <v>Northeast</v>
      </c>
      <c r="L195" s="149" t="str">
        <f>INDEX('State '!$A$1:$C$62,MATCH($I195,'State '!$B:$B,0),3)</f>
        <v>Northeast</v>
      </c>
      <c r="M195" s="149" t="str">
        <f>INDEX('State '!$A$1:$C$62,MATCH($J195,'State '!$B:$B,0),3)</f>
        <v>Northeast</v>
      </c>
      <c r="N195" s="149"/>
      <c r="O195" s="156">
        <v>21.5</v>
      </c>
      <c r="P195" s="156">
        <v>5</v>
      </c>
      <c r="Q195" s="155">
        <v>82</v>
      </c>
      <c r="R195" s="155">
        <v>12</v>
      </c>
      <c r="S195" s="149" t="s">
        <v>135</v>
      </c>
      <c r="T195" s="149" t="s">
        <v>381</v>
      </c>
      <c r="U195" s="149" t="s">
        <v>1348</v>
      </c>
      <c r="V195" s="149"/>
      <c r="W195" s="148"/>
      <c r="X195" s="148"/>
      <c r="Y195" s="148"/>
    </row>
    <row r="196" spans="1:25" s="17" customFormat="1" x14ac:dyDescent="0.2">
      <c r="A196" s="149">
        <v>39990</v>
      </c>
      <c r="B196" s="162" t="s">
        <v>1404</v>
      </c>
      <c r="C196" s="162" t="s">
        <v>200</v>
      </c>
      <c r="D196" s="162" t="s">
        <v>140</v>
      </c>
      <c r="E196" s="162" t="s">
        <v>143</v>
      </c>
      <c r="F196" s="163">
        <v>37165</v>
      </c>
      <c r="G196" s="164">
        <v>2001</v>
      </c>
      <c r="H196" s="149" t="s">
        <v>20</v>
      </c>
      <c r="I196" s="149" t="str">
        <f t="shared" si="9"/>
        <v>NJ</v>
      </c>
      <c r="J196" s="149" t="str">
        <f t="shared" si="10"/>
        <v>NJ</v>
      </c>
      <c r="K196" s="149" t="str">
        <f t="shared" si="11"/>
        <v>Northeast</v>
      </c>
      <c r="L196" s="149" t="str">
        <f>INDEX('State '!$A$1:$C$62,MATCH($I196,'State '!$B:$B,0),3)</f>
        <v>Northeast</v>
      </c>
      <c r="M196" s="149" t="str">
        <f>INDEX('State '!$A$1:$C$62,MATCH($J196,'State '!$B:$B,0),3)</f>
        <v>Northeast</v>
      </c>
      <c r="N196" s="149"/>
      <c r="O196" s="156">
        <v>6.7</v>
      </c>
      <c r="P196" s="156"/>
      <c r="Q196" s="156">
        <v>135</v>
      </c>
      <c r="R196" s="155" t="s">
        <v>1179</v>
      </c>
      <c r="S196" s="149" t="s">
        <v>135</v>
      </c>
      <c r="T196" s="149" t="s">
        <v>381</v>
      </c>
      <c r="U196" s="149" t="s">
        <v>1405</v>
      </c>
      <c r="V196" s="149"/>
      <c r="W196" s="148"/>
      <c r="X196" s="148"/>
      <c r="Y196" s="148"/>
    </row>
    <row r="197" spans="1:25" s="17" customFormat="1" x14ac:dyDescent="0.2">
      <c r="A197" s="149">
        <v>39990</v>
      </c>
      <c r="B197" s="150" t="s">
        <v>1369</v>
      </c>
      <c r="C197" s="150" t="s">
        <v>258</v>
      </c>
      <c r="D197" s="150" t="s">
        <v>140</v>
      </c>
      <c r="E197" s="162" t="s">
        <v>143</v>
      </c>
      <c r="F197" s="163">
        <v>37165</v>
      </c>
      <c r="G197" s="164">
        <v>2001</v>
      </c>
      <c r="H197" s="149" t="s">
        <v>25</v>
      </c>
      <c r="I197" s="149" t="str">
        <f t="shared" si="9"/>
        <v>CO</v>
      </c>
      <c r="J197" s="149" t="str">
        <f t="shared" si="10"/>
        <v>CO</v>
      </c>
      <c r="K197" s="149" t="str">
        <f t="shared" si="11"/>
        <v>Mountain</v>
      </c>
      <c r="L197" s="149" t="str">
        <f>INDEX('State '!$A$1:$C$62,MATCH($I197,'State '!$B:$B,0),3)</f>
        <v>Mountain</v>
      </c>
      <c r="M197" s="149" t="str">
        <f>INDEX('State '!$A$1:$C$62,MATCH($J197,'State '!$B:$B,0),3)</f>
        <v>Mountain</v>
      </c>
      <c r="N197" s="149"/>
      <c r="O197" s="156">
        <v>58</v>
      </c>
      <c r="P197" s="156">
        <v>53.2</v>
      </c>
      <c r="Q197" s="155">
        <v>87</v>
      </c>
      <c r="R197" s="155">
        <v>24</v>
      </c>
      <c r="S197" s="149" t="s">
        <v>135</v>
      </c>
      <c r="T197" s="149" t="s">
        <v>381</v>
      </c>
      <c r="U197" s="149" t="s">
        <v>1370</v>
      </c>
      <c r="V197" s="149"/>
      <c r="W197" s="148"/>
      <c r="X197" s="148"/>
      <c r="Y197" s="148"/>
    </row>
    <row r="198" spans="1:25" s="17" customFormat="1" x14ac:dyDescent="0.2">
      <c r="A198" s="149">
        <v>39990</v>
      </c>
      <c r="B198" s="162" t="s">
        <v>1362</v>
      </c>
      <c r="C198" s="162" t="s">
        <v>258</v>
      </c>
      <c r="D198" s="162" t="s">
        <v>140</v>
      </c>
      <c r="E198" s="162" t="s">
        <v>143</v>
      </c>
      <c r="F198" s="163">
        <v>37165</v>
      </c>
      <c r="G198" s="164">
        <v>2001</v>
      </c>
      <c r="H198" s="149" t="s">
        <v>1363</v>
      </c>
      <c r="I198" s="149" t="str">
        <f t="shared" si="9"/>
        <v>CO</v>
      </c>
      <c r="J198" s="149" t="str">
        <f t="shared" si="10"/>
        <v>TX</v>
      </c>
      <c r="K198" s="149" t="str">
        <f t="shared" si="11"/>
        <v>Mountain, South Central</v>
      </c>
      <c r="L198" s="149" t="str">
        <f>INDEX('State '!$A$1:$C$62,MATCH($I198,'State '!$B:$B,0),3)</f>
        <v>Mountain</v>
      </c>
      <c r="M198" s="149" t="str">
        <f>INDEX('State '!$A$1:$C$62,MATCH($J198,'State '!$B:$B,0),3)</f>
        <v>South Central</v>
      </c>
      <c r="N198" s="149"/>
      <c r="O198" s="156">
        <v>56</v>
      </c>
      <c r="P198" s="156">
        <v>70</v>
      </c>
      <c r="Q198" s="156">
        <v>83</v>
      </c>
      <c r="R198" s="155">
        <v>20</v>
      </c>
      <c r="S198" s="149" t="s">
        <v>135</v>
      </c>
      <c r="T198" s="149" t="s">
        <v>381</v>
      </c>
      <c r="U198" s="149" t="s">
        <v>1364</v>
      </c>
      <c r="V198" s="149"/>
      <c r="W198" s="148"/>
      <c r="X198" s="148"/>
      <c r="Y198" s="148"/>
    </row>
    <row r="199" spans="1:25" s="17" customFormat="1" x14ac:dyDescent="0.2">
      <c r="A199" s="171">
        <v>39990</v>
      </c>
      <c r="B199" s="162" t="s">
        <v>1431</v>
      </c>
      <c r="C199" s="162" t="s">
        <v>227</v>
      </c>
      <c r="D199" s="162" t="s">
        <v>140</v>
      </c>
      <c r="E199" s="162" t="s">
        <v>143</v>
      </c>
      <c r="F199" s="163">
        <v>37165</v>
      </c>
      <c r="G199" s="164">
        <v>2001</v>
      </c>
      <c r="H199" s="149" t="s">
        <v>710</v>
      </c>
      <c r="I199" s="149" t="str">
        <f t="shared" si="9"/>
        <v>IA</v>
      </c>
      <c r="J199" s="149" t="str">
        <f t="shared" si="10"/>
        <v>IL</v>
      </c>
      <c r="K199" s="149" t="str">
        <f t="shared" si="11"/>
        <v>Midwest</v>
      </c>
      <c r="L199" s="149" t="str">
        <f>INDEX('State '!$A$1:$C$62,MATCH($I199,'State '!$B:$B,0),3)</f>
        <v>Midwest</v>
      </c>
      <c r="M199" s="149" t="str">
        <f>INDEX('State '!$A$1:$C$62,MATCH($J199,'State '!$B:$B,0),3)</f>
        <v>Midwest</v>
      </c>
      <c r="N199" s="149"/>
      <c r="O199" s="156">
        <v>33</v>
      </c>
      <c r="P199" s="156"/>
      <c r="Q199" s="156">
        <v>195</v>
      </c>
      <c r="R199" s="155">
        <v>30</v>
      </c>
      <c r="S199" s="149" t="s">
        <v>135</v>
      </c>
      <c r="T199" s="149" t="s">
        <v>381</v>
      </c>
      <c r="U199" s="149" t="s">
        <v>1429</v>
      </c>
      <c r="V199" s="149"/>
      <c r="W199" s="148"/>
      <c r="X199" s="148"/>
      <c r="Y199" s="148"/>
    </row>
    <row r="200" spans="1:25" s="17" customFormat="1" x14ac:dyDescent="0.2">
      <c r="A200" s="149">
        <v>39990</v>
      </c>
      <c r="B200" s="162" t="s">
        <v>1428</v>
      </c>
      <c r="C200" s="162" t="s">
        <v>227</v>
      </c>
      <c r="D200" s="162" t="s">
        <v>140</v>
      </c>
      <c r="E200" s="162" t="s">
        <v>143</v>
      </c>
      <c r="F200" s="163">
        <v>37165</v>
      </c>
      <c r="G200" s="164">
        <v>2001</v>
      </c>
      <c r="H200" s="149" t="s">
        <v>609</v>
      </c>
      <c r="I200" s="149" t="str">
        <f t="shared" si="9"/>
        <v>IL</v>
      </c>
      <c r="J200" s="149" t="str">
        <f t="shared" si="10"/>
        <v>IN</v>
      </c>
      <c r="K200" s="149" t="str">
        <f t="shared" si="11"/>
        <v>Midwest</v>
      </c>
      <c r="L200" s="149" t="str">
        <f>INDEX('State '!$A$1:$C$62,MATCH($I200,'State '!$B:$B,0),3)</f>
        <v>Midwest</v>
      </c>
      <c r="M200" s="149" t="str">
        <f>INDEX('State '!$A$1:$C$62,MATCH($J200,'State '!$B:$B,0),3)</f>
        <v>Midwest</v>
      </c>
      <c r="N200" s="149"/>
      <c r="O200" s="156">
        <v>94.4</v>
      </c>
      <c r="P200" s="156">
        <v>34.4</v>
      </c>
      <c r="Q200" s="156">
        <v>544</v>
      </c>
      <c r="R200" s="155">
        <v>30</v>
      </c>
      <c r="S200" s="149" t="s">
        <v>135</v>
      </c>
      <c r="T200" s="149" t="s">
        <v>381</v>
      </c>
      <c r="U200" s="149" t="s">
        <v>1429</v>
      </c>
      <c r="V200" s="149"/>
      <c r="W200" s="148"/>
      <c r="X200" s="148"/>
      <c r="Y200" s="148"/>
    </row>
    <row r="201" spans="1:25" s="17" customFormat="1" x14ac:dyDescent="0.2">
      <c r="A201" s="149">
        <v>39990</v>
      </c>
      <c r="B201" s="162" t="s">
        <v>1435</v>
      </c>
      <c r="C201" s="162" t="s">
        <v>227</v>
      </c>
      <c r="D201" s="162" t="s">
        <v>140</v>
      </c>
      <c r="E201" s="162" t="s">
        <v>143</v>
      </c>
      <c r="F201" s="163">
        <v>37165</v>
      </c>
      <c r="G201" s="164">
        <v>2001</v>
      </c>
      <c r="H201" s="149" t="s">
        <v>1436</v>
      </c>
      <c r="I201" s="149" t="str">
        <f t="shared" si="9"/>
        <v>SK</v>
      </c>
      <c r="J201" s="149" t="str">
        <f t="shared" si="10"/>
        <v>IA</v>
      </c>
      <c r="K201" s="149" t="str">
        <f t="shared" si="11"/>
        <v>Canada, Mountain, Midwest</v>
      </c>
      <c r="L201" s="149" t="str">
        <f>INDEX('State '!$A$1:$C$62,MATCH($I201,'State '!$B:$B,0),3)</f>
        <v>Canada</v>
      </c>
      <c r="M201" s="149" t="str">
        <f>INDEX('State '!$A$1:$C$62,MATCH($J201,'State '!$B:$B,0),3)</f>
        <v>Midwest</v>
      </c>
      <c r="N201" s="149" t="s">
        <v>2459</v>
      </c>
      <c r="O201" s="156">
        <v>1</v>
      </c>
      <c r="P201" s="156"/>
      <c r="Q201" s="156">
        <v>0.99</v>
      </c>
      <c r="R201" s="155" t="s">
        <v>550</v>
      </c>
      <c r="S201" s="149" t="s">
        <v>135</v>
      </c>
      <c r="T201" s="149" t="s">
        <v>381</v>
      </c>
      <c r="U201" s="149" t="s">
        <v>1429</v>
      </c>
      <c r="V201" s="149"/>
      <c r="W201" s="148"/>
      <c r="X201" s="148"/>
      <c r="Y201" s="148"/>
    </row>
    <row r="202" spans="1:25" s="17" customFormat="1" x14ac:dyDescent="0.2">
      <c r="A202" s="149">
        <v>39990</v>
      </c>
      <c r="B202" s="162" t="s">
        <v>1432</v>
      </c>
      <c r="C202" s="162" t="s">
        <v>269</v>
      </c>
      <c r="D202" s="162" t="s">
        <v>140</v>
      </c>
      <c r="E202" s="162" t="s">
        <v>143</v>
      </c>
      <c r="F202" s="163">
        <v>37176</v>
      </c>
      <c r="G202" s="155">
        <v>2001</v>
      </c>
      <c r="H202" s="149" t="s">
        <v>1433</v>
      </c>
      <c r="I202" s="149" t="str">
        <f t="shared" si="9"/>
        <v>SK</v>
      </c>
      <c r="J202" s="149" t="str">
        <f t="shared" si="10"/>
        <v>MN</v>
      </c>
      <c r="K202" s="149" t="str">
        <f t="shared" si="11"/>
        <v>Canada, Mountain, Midwest</v>
      </c>
      <c r="L202" s="149" t="str">
        <f>INDEX('State '!$A$1:$C$62,MATCH($I202,'State '!$B:$B,0),3)</f>
        <v>Canada</v>
      </c>
      <c r="M202" s="149" t="str">
        <f>INDEX('State '!$A$1:$C$62,MATCH($J202,'State '!$B:$B,0),3)</f>
        <v>Midwest</v>
      </c>
      <c r="N202" s="149" t="s">
        <v>2459</v>
      </c>
      <c r="O202" s="156">
        <v>3.9</v>
      </c>
      <c r="P202" s="156">
        <v>5.6</v>
      </c>
      <c r="Q202" s="156"/>
      <c r="R202" s="155">
        <v>24</v>
      </c>
      <c r="S202" s="149" t="s">
        <v>135</v>
      </c>
      <c r="T202" s="149" t="s">
        <v>381</v>
      </c>
      <c r="U202" s="149" t="s">
        <v>1434</v>
      </c>
      <c r="V202" s="149"/>
      <c r="W202" s="148"/>
      <c r="X202" s="148"/>
      <c r="Y202" s="148"/>
    </row>
    <row r="203" spans="1:25" s="17" customFormat="1" x14ac:dyDescent="0.2">
      <c r="A203" s="149">
        <v>39990</v>
      </c>
      <c r="B203" s="162" t="s">
        <v>1365</v>
      </c>
      <c r="C203" s="162" t="s">
        <v>215</v>
      </c>
      <c r="D203" s="162" t="s">
        <v>140</v>
      </c>
      <c r="E203" s="162" t="s">
        <v>143</v>
      </c>
      <c r="F203" s="163">
        <v>37182</v>
      </c>
      <c r="G203" s="155">
        <v>2001</v>
      </c>
      <c r="H203" s="149" t="s">
        <v>380</v>
      </c>
      <c r="I203" s="149" t="str">
        <f t="shared" si="9"/>
        <v>AL</v>
      </c>
      <c r="J203" s="149" t="str">
        <f t="shared" si="10"/>
        <v>GA</v>
      </c>
      <c r="K203" s="149" t="str">
        <f t="shared" si="11"/>
        <v>South Central, Southeast</v>
      </c>
      <c r="L203" s="149" t="str">
        <f>INDEX('State '!$A$1:$C$62,MATCH($I203,'State '!$B:$B,0),3)</f>
        <v>South Central</v>
      </c>
      <c r="M203" s="149" t="str">
        <f>INDEX('State '!$A$1:$C$62,MATCH($J203,'State '!$B:$B,0),3)</f>
        <v>Southeast</v>
      </c>
      <c r="N203" s="149"/>
      <c r="O203" s="156">
        <v>6.2</v>
      </c>
      <c r="P203" s="156">
        <v>7.1</v>
      </c>
      <c r="Q203" s="156">
        <v>17</v>
      </c>
      <c r="R203" s="155">
        <v>16</v>
      </c>
      <c r="S203" s="149" t="s">
        <v>135</v>
      </c>
      <c r="T203" s="149" t="s">
        <v>381</v>
      </c>
      <c r="U203" s="149" t="s">
        <v>1366</v>
      </c>
      <c r="V203" s="149"/>
      <c r="W203" s="148"/>
      <c r="X203" s="148"/>
      <c r="Y203" s="148"/>
    </row>
    <row r="204" spans="1:25" s="17" customFormat="1" x14ac:dyDescent="0.2">
      <c r="A204" s="149">
        <v>39990</v>
      </c>
      <c r="B204" s="162" t="s">
        <v>1393</v>
      </c>
      <c r="C204" s="162" t="s">
        <v>260</v>
      </c>
      <c r="D204" s="162" t="s">
        <v>134</v>
      </c>
      <c r="E204" s="162" t="s">
        <v>143</v>
      </c>
      <c r="F204" s="163">
        <v>37183</v>
      </c>
      <c r="G204" s="164">
        <v>2001</v>
      </c>
      <c r="H204" s="149" t="s">
        <v>30</v>
      </c>
      <c r="I204" s="149" t="str">
        <f t="shared" si="9"/>
        <v>MN</v>
      </c>
      <c r="J204" s="149" t="str">
        <f t="shared" si="10"/>
        <v>MN</v>
      </c>
      <c r="K204" s="149" t="str">
        <f t="shared" si="11"/>
        <v>Midwest</v>
      </c>
      <c r="L204" s="149" t="str">
        <f>INDEX('State '!$A$1:$C$62,MATCH($I204,'State '!$B:$B,0),3)</f>
        <v>Midwest</v>
      </c>
      <c r="M204" s="149" t="str">
        <f>INDEX('State '!$A$1:$C$62,MATCH($J204,'State '!$B:$B,0),3)</f>
        <v>Midwest</v>
      </c>
      <c r="N204" s="149"/>
      <c r="O204" s="156">
        <v>8.1</v>
      </c>
      <c r="P204" s="156">
        <v>5.6</v>
      </c>
      <c r="Q204" s="156">
        <v>40</v>
      </c>
      <c r="R204" s="155">
        <v>30</v>
      </c>
      <c r="S204" s="149" t="s">
        <v>135</v>
      </c>
      <c r="T204" s="149" t="s">
        <v>381</v>
      </c>
      <c r="U204" s="149" t="s">
        <v>1394</v>
      </c>
      <c r="V204" s="149"/>
      <c r="W204" s="148"/>
      <c r="X204" s="148"/>
      <c r="Y204" s="148"/>
    </row>
    <row r="205" spans="1:25" s="17" customFormat="1" x14ac:dyDescent="0.2">
      <c r="A205" s="149">
        <v>39990</v>
      </c>
      <c r="B205" s="162" t="s">
        <v>1402</v>
      </c>
      <c r="C205" s="162" t="s">
        <v>231</v>
      </c>
      <c r="D205" s="162" t="s">
        <v>140</v>
      </c>
      <c r="E205" s="162" t="s">
        <v>143</v>
      </c>
      <c r="F205" s="163">
        <v>37194</v>
      </c>
      <c r="G205" s="164">
        <v>2001</v>
      </c>
      <c r="H205" s="149" t="s">
        <v>19</v>
      </c>
      <c r="I205" s="149" t="str">
        <f t="shared" si="9"/>
        <v>VA</v>
      </c>
      <c r="J205" s="149" t="str">
        <f t="shared" si="10"/>
        <v>VA</v>
      </c>
      <c r="K205" s="149" t="str">
        <f t="shared" si="11"/>
        <v>Northeast</v>
      </c>
      <c r="L205" s="149" t="str">
        <f>INDEX('State '!$A$1:$C$62,MATCH($I205,'State '!$B:$B,0),3)</f>
        <v>Northeast</v>
      </c>
      <c r="M205" s="149" t="str">
        <f>INDEX('State '!$A$1:$C$62,MATCH($J205,'State '!$B:$B,0),3)</f>
        <v>Northeast</v>
      </c>
      <c r="N205" s="149"/>
      <c r="O205" s="156">
        <v>2</v>
      </c>
      <c r="P205" s="156"/>
      <c r="Q205" s="156">
        <v>4</v>
      </c>
      <c r="R205" s="155">
        <v>12</v>
      </c>
      <c r="S205" s="149" t="s">
        <v>135</v>
      </c>
      <c r="T205" s="149" t="s">
        <v>381</v>
      </c>
      <c r="U205" s="149" t="s">
        <v>1403</v>
      </c>
      <c r="V205" s="149"/>
      <c r="W205" s="148"/>
      <c r="X205" s="148"/>
      <c r="Y205" s="148"/>
    </row>
    <row r="206" spans="1:25" s="17" customFormat="1" x14ac:dyDescent="0.2">
      <c r="A206" s="149">
        <v>39990</v>
      </c>
      <c r="B206" s="162" t="s">
        <v>1412</v>
      </c>
      <c r="C206" s="162" t="s">
        <v>231</v>
      </c>
      <c r="D206" s="162" t="s">
        <v>140</v>
      </c>
      <c r="E206" s="162" t="s">
        <v>143</v>
      </c>
      <c r="F206" s="163">
        <v>37194</v>
      </c>
      <c r="G206" s="164">
        <v>2001</v>
      </c>
      <c r="H206" s="149" t="s">
        <v>19</v>
      </c>
      <c r="I206" s="149" t="str">
        <f t="shared" si="9"/>
        <v>VA</v>
      </c>
      <c r="J206" s="149" t="str">
        <f t="shared" si="10"/>
        <v>VA</v>
      </c>
      <c r="K206" s="149" t="str">
        <f t="shared" si="11"/>
        <v>Northeast</v>
      </c>
      <c r="L206" s="149" t="str">
        <f>INDEX('State '!$A$1:$C$62,MATCH($I206,'State '!$B:$B,0),3)</f>
        <v>Northeast</v>
      </c>
      <c r="M206" s="149" t="str">
        <f>INDEX('State '!$A$1:$C$62,MATCH($J206,'State '!$B:$B,0),3)</f>
        <v>Northeast</v>
      </c>
      <c r="N206" s="149"/>
      <c r="O206" s="156">
        <v>21.2</v>
      </c>
      <c r="P206" s="156">
        <v>41</v>
      </c>
      <c r="Q206" s="156">
        <v>35</v>
      </c>
      <c r="R206" s="155">
        <v>12</v>
      </c>
      <c r="S206" s="149" t="s">
        <v>135</v>
      </c>
      <c r="T206" s="149" t="s">
        <v>381</v>
      </c>
      <c r="U206" s="149" t="s">
        <v>1413</v>
      </c>
      <c r="V206" s="149"/>
      <c r="W206" s="148"/>
      <c r="X206" s="148"/>
      <c r="Y206" s="148"/>
    </row>
    <row r="207" spans="1:25" s="17" customFormat="1" x14ac:dyDescent="0.2">
      <c r="A207" s="149">
        <v>39990</v>
      </c>
      <c r="B207" s="162" t="s">
        <v>1390</v>
      </c>
      <c r="C207" s="162" t="s">
        <v>356</v>
      </c>
      <c r="D207" s="162" t="s">
        <v>136</v>
      </c>
      <c r="E207" s="162" t="s">
        <v>143</v>
      </c>
      <c r="F207" s="163">
        <v>37194</v>
      </c>
      <c r="G207" s="155">
        <v>2001</v>
      </c>
      <c r="H207" s="149" t="s">
        <v>1391</v>
      </c>
      <c r="I207" s="149" t="str">
        <f t="shared" si="9"/>
        <v>LA</v>
      </c>
      <c r="J207" s="149" t="str">
        <f t="shared" si="10"/>
        <v>AR</v>
      </c>
      <c r="K207" s="149" t="str">
        <f t="shared" si="11"/>
        <v>South Central</v>
      </c>
      <c r="L207" s="149" t="str">
        <f>INDEX('State '!$A$1:$C$62,MATCH($I207,'State '!$B:$B,0),3)</f>
        <v>South Central</v>
      </c>
      <c r="M207" s="149" t="str">
        <f>INDEX('State '!$A$1:$C$62,MATCH($J207,'State '!$B:$B,0),3)</f>
        <v>South Central</v>
      </c>
      <c r="N207" s="149"/>
      <c r="O207" s="156">
        <v>45</v>
      </c>
      <c r="P207" s="156">
        <v>41.7</v>
      </c>
      <c r="Q207" s="156">
        <v>427</v>
      </c>
      <c r="R207" s="155">
        <v>30</v>
      </c>
      <c r="S207" s="149" t="s">
        <v>135</v>
      </c>
      <c r="T207" s="149" t="s">
        <v>381</v>
      </c>
      <c r="U207" s="149" t="s">
        <v>1392</v>
      </c>
      <c r="V207" s="149"/>
      <c r="W207" s="148"/>
      <c r="X207" s="148"/>
      <c r="Y207" s="148"/>
    </row>
    <row r="208" spans="1:25" s="17" customFormat="1" x14ac:dyDescent="0.2">
      <c r="A208" s="149">
        <v>39990</v>
      </c>
      <c r="B208" s="162" t="s">
        <v>1358</v>
      </c>
      <c r="C208" s="162" t="s">
        <v>223</v>
      </c>
      <c r="D208" s="162" t="s">
        <v>140</v>
      </c>
      <c r="E208" s="162" t="s">
        <v>143</v>
      </c>
      <c r="F208" s="163">
        <v>37196</v>
      </c>
      <c r="G208" s="164">
        <v>2001</v>
      </c>
      <c r="H208" s="149" t="s">
        <v>388</v>
      </c>
      <c r="I208" s="149" t="str">
        <f t="shared" si="9"/>
        <v>PA</v>
      </c>
      <c r="J208" s="149" t="str">
        <f t="shared" si="10"/>
        <v>NY</v>
      </c>
      <c r="K208" s="149" t="str">
        <f t="shared" si="11"/>
        <v>Northeast</v>
      </c>
      <c r="L208" s="149" t="str">
        <f>INDEX('State '!$A$1:$C$62,MATCH($I208,'State '!$B:$B,0),3)</f>
        <v>Northeast</v>
      </c>
      <c r="M208" s="149" t="str">
        <f>INDEX('State '!$A$1:$C$62,MATCH($J208,'State '!$B:$B,0),3)</f>
        <v>Northeast</v>
      </c>
      <c r="N208" s="149"/>
      <c r="O208" s="156">
        <v>63.5</v>
      </c>
      <c r="P208" s="156">
        <v>13.8</v>
      </c>
      <c r="Q208" s="156"/>
      <c r="R208" s="155">
        <v>30</v>
      </c>
      <c r="S208" s="149" t="s">
        <v>135</v>
      </c>
      <c r="T208" s="149" t="s">
        <v>381</v>
      </c>
      <c r="U208" s="149" t="s">
        <v>1359</v>
      </c>
      <c r="V208" s="149"/>
      <c r="W208" s="148"/>
      <c r="X208" s="148"/>
      <c r="Y208" s="148"/>
    </row>
    <row r="209" spans="1:25" s="17" customFormat="1" x14ac:dyDescent="0.2">
      <c r="A209" s="171">
        <v>39990</v>
      </c>
      <c r="B209" s="162" t="s">
        <v>1419</v>
      </c>
      <c r="C209" s="162" t="s">
        <v>359</v>
      </c>
      <c r="D209" s="162" t="s">
        <v>134</v>
      </c>
      <c r="E209" s="162" t="s">
        <v>143</v>
      </c>
      <c r="F209" s="163">
        <v>37196</v>
      </c>
      <c r="G209" s="164">
        <v>2001</v>
      </c>
      <c r="H209" s="149" t="s">
        <v>6</v>
      </c>
      <c r="I209" s="149" t="str">
        <f t="shared" si="9"/>
        <v>TX</v>
      </c>
      <c r="J209" s="149" t="str">
        <f t="shared" si="10"/>
        <v>TX</v>
      </c>
      <c r="K209" s="149" t="str">
        <f t="shared" si="11"/>
        <v>South Central</v>
      </c>
      <c r="L209" s="149" t="str">
        <f>INDEX('State '!$A$1:$C$62,MATCH($I209,'State '!$B:$B,0),3)</f>
        <v>South Central</v>
      </c>
      <c r="M209" s="149" t="str">
        <f>INDEX('State '!$A$1:$C$62,MATCH($J209,'State '!$B:$B,0),3)</f>
        <v>South Central</v>
      </c>
      <c r="N209" s="149"/>
      <c r="O209" s="156">
        <v>6.5</v>
      </c>
      <c r="P209" s="156">
        <v>16</v>
      </c>
      <c r="Q209" s="156">
        <v>300</v>
      </c>
      <c r="R209" s="155">
        <v>20</v>
      </c>
      <c r="S209" s="149" t="s">
        <v>138</v>
      </c>
      <c r="T209" s="149" t="s">
        <v>187</v>
      </c>
      <c r="U209" s="149" t="s">
        <v>382</v>
      </c>
      <c r="V209" s="149"/>
      <c r="W209" s="148"/>
      <c r="X209" s="148"/>
      <c r="Y209" s="148"/>
    </row>
    <row r="210" spans="1:25" s="17" customFormat="1" x14ac:dyDescent="0.2">
      <c r="A210" s="149">
        <v>39990</v>
      </c>
      <c r="B210" s="162" t="s">
        <v>1401</v>
      </c>
      <c r="C210" s="162" t="s">
        <v>313</v>
      </c>
      <c r="D210" s="162" t="s">
        <v>134</v>
      </c>
      <c r="E210" s="162" t="s">
        <v>143</v>
      </c>
      <c r="F210" s="163">
        <v>37196</v>
      </c>
      <c r="G210" s="164">
        <v>2001</v>
      </c>
      <c r="H210" s="149" t="s">
        <v>13</v>
      </c>
      <c r="I210" s="149" t="str">
        <f t="shared" si="9"/>
        <v>CA</v>
      </c>
      <c r="J210" s="149" t="str">
        <f t="shared" si="10"/>
        <v>CA</v>
      </c>
      <c r="K210" s="149" t="str">
        <f t="shared" si="11"/>
        <v>Pacific</v>
      </c>
      <c r="L210" s="149" t="str">
        <f>INDEX('State '!$A$1:$C$62,MATCH($I210,'State '!$B:$B,0),3)</f>
        <v>Pacific</v>
      </c>
      <c r="M210" s="149" t="str">
        <f>INDEX('State '!$A$1:$C$62,MATCH($J210,'State '!$B:$B,0),3)</f>
        <v>Pacific</v>
      </c>
      <c r="N210" s="149"/>
      <c r="O210" s="156">
        <v>12</v>
      </c>
      <c r="P210" s="156">
        <v>33</v>
      </c>
      <c r="Q210" s="156">
        <v>500</v>
      </c>
      <c r="R210" s="155">
        <v>24</v>
      </c>
      <c r="S210" s="149" t="s">
        <v>138</v>
      </c>
      <c r="T210" s="149" t="s">
        <v>187</v>
      </c>
      <c r="U210" s="149" t="s">
        <v>382</v>
      </c>
      <c r="V210" s="149"/>
      <c r="W210" s="148"/>
      <c r="X210" s="148"/>
      <c r="Y210" s="148"/>
    </row>
    <row r="211" spans="1:25" s="17" customFormat="1" x14ac:dyDescent="0.2">
      <c r="A211" s="149">
        <v>39990</v>
      </c>
      <c r="B211" s="162" t="s">
        <v>1345</v>
      </c>
      <c r="C211" s="162" t="s">
        <v>350</v>
      </c>
      <c r="D211" s="162" t="s">
        <v>134</v>
      </c>
      <c r="E211" s="162" t="s">
        <v>143</v>
      </c>
      <c r="F211" s="163">
        <v>37196</v>
      </c>
      <c r="G211" s="155">
        <v>2001</v>
      </c>
      <c r="H211" s="149" t="s">
        <v>49</v>
      </c>
      <c r="I211" s="149" t="str">
        <f t="shared" si="9"/>
        <v>IN</v>
      </c>
      <c r="J211" s="149" t="str">
        <f t="shared" si="10"/>
        <v>IN</v>
      </c>
      <c r="K211" s="149" t="str">
        <f t="shared" si="11"/>
        <v>Midwest</v>
      </c>
      <c r="L211" s="149" t="str">
        <f>INDEX('State '!$A$1:$C$62,MATCH($I211,'State '!$B:$B,0),3)</f>
        <v>Midwest</v>
      </c>
      <c r="M211" s="149" t="str">
        <f>INDEX('State '!$A$1:$C$62,MATCH($J211,'State '!$B:$B,0),3)</f>
        <v>Midwest</v>
      </c>
      <c r="N211" s="149"/>
      <c r="O211" s="156"/>
      <c r="P211" s="156">
        <v>9.1999999999999993</v>
      </c>
      <c r="Q211" s="156">
        <v>62</v>
      </c>
      <c r="R211" s="155">
        <v>16</v>
      </c>
      <c r="S211" s="149" t="s">
        <v>135</v>
      </c>
      <c r="T211" s="149" t="s">
        <v>381</v>
      </c>
      <c r="U211" s="149" t="s">
        <v>1346</v>
      </c>
      <c r="V211" s="149"/>
      <c r="W211" s="148"/>
      <c r="X211" s="148"/>
      <c r="Y211" s="148"/>
    </row>
    <row r="212" spans="1:25" s="17" customFormat="1" x14ac:dyDescent="0.2">
      <c r="A212" s="171">
        <v>39990</v>
      </c>
      <c r="B212" s="162" t="s">
        <v>1378</v>
      </c>
      <c r="C212" s="162" t="s">
        <v>354</v>
      </c>
      <c r="D212" s="162" t="s">
        <v>134</v>
      </c>
      <c r="E212" s="162" t="s">
        <v>143</v>
      </c>
      <c r="F212" s="163">
        <v>37196</v>
      </c>
      <c r="G212" s="155">
        <v>2001</v>
      </c>
      <c r="H212" s="149" t="s">
        <v>41</v>
      </c>
      <c r="I212" s="149" t="str">
        <f t="shared" si="9"/>
        <v>MI</v>
      </c>
      <c r="J212" s="149" t="str">
        <f t="shared" si="10"/>
        <v>MI</v>
      </c>
      <c r="K212" s="149" t="str">
        <f t="shared" si="11"/>
        <v>Midwest</v>
      </c>
      <c r="L212" s="149" t="str">
        <f>INDEX('State '!$A$1:$C$62,MATCH($I212,'State '!$B:$B,0),3)</f>
        <v>Midwest</v>
      </c>
      <c r="M212" s="149" t="str">
        <f>INDEX('State '!$A$1:$C$62,MATCH($J212,'State '!$B:$B,0),3)</f>
        <v>Midwest</v>
      </c>
      <c r="N212" s="149"/>
      <c r="O212" s="156"/>
      <c r="P212" s="156">
        <v>5</v>
      </c>
      <c r="Q212" s="156">
        <v>120</v>
      </c>
      <c r="R212" s="155"/>
      <c r="S212" s="149" t="s">
        <v>138</v>
      </c>
      <c r="T212" s="149" t="s">
        <v>187</v>
      </c>
      <c r="U212" s="149" t="s">
        <v>382</v>
      </c>
      <c r="V212" s="149"/>
      <c r="W212" s="148"/>
      <c r="X212" s="148"/>
      <c r="Y212" s="148"/>
    </row>
    <row r="213" spans="1:25" s="17" customFormat="1" x14ac:dyDescent="0.2">
      <c r="A213" s="149">
        <v>39990</v>
      </c>
      <c r="B213" s="162" t="s">
        <v>1408</v>
      </c>
      <c r="C213" s="162" t="s">
        <v>358</v>
      </c>
      <c r="D213" s="162" t="s">
        <v>134</v>
      </c>
      <c r="E213" s="162" t="s">
        <v>143</v>
      </c>
      <c r="F213" s="163">
        <v>37196</v>
      </c>
      <c r="G213" s="155">
        <v>2001</v>
      </c>
      <c r="H213" s="149" t="s">
        <v>1156</v>
      </c>
      <c r="I213" s="149" t="str">
        <f t="shared" si="9"/>
        <v>KS</v>
      </c>
      <c r="J213" s="149" t="str">
        <f t="shared" si="10"/>
        <v>MO</v>
      </c>
      <c r="K213" s="149" t="str">
        <f t="shared" si="11"/>
        <v>South Central, Midwest</v>
      </c>
      <c r="L213" s="149" t="str">
        <f>INDEX('State '!$A$1:$C$62,MATCH($I213,'State '!$B:$B,0),3)</f>
        <v>South Central</v>
      </c>
      <c r="M213" s="149" t="str">
        <f>INDEX('State '!$A$1:$C$62,MATCH($J213,'State '!$B:$B,0),3)</f>
        <v>Midwest</v>
      </c>
      <c r="N213" s="149"/>
      <c r="O213" s="156">
        <v>19.7</v>
      </c>
      <c r="P213" s="156">
        <v>36.799999999999997</v>
      </c>
      <c r="Q213" s="156">
        <v>55</v>
      </c>
      <c r="R213" s="155" t="s">
        <v>1096</v>
      </c>
      <c r="S213" s="149" t="s">
        <v>135</v>
      </c>
      <c r="T213" s="149" t="s">
        <v>381</v>
      </c>
      <c r="U213" s="149" t="s">
        <v>1409</v>
      </c>
      <c r="V213" s="149"/>
      <c r="W213" s="154"/>
      <c r="X213" s="148"/>
      <c r="Y213" s="148"/>
    </row>
    <row r="214" spans="1:25" s="17" customFormat="1" x14ac:dyDescent="0.2">
      <c r="A214" s="149">
        <v>39990</v>
      </c>
      <c r="B214" s="162" t="s">
        <v>1418</v>
      </c>
      <c r="C214" s="162" t="s">
        <v>235</v>
      </c>
      <c r="D214" s="162" t="s">
        <v>140</v>
      </c>
      <c r="E214" s="162" t="s">
        <v>143</v>
      </c>
      <c r="F214" s="163">
        <v>37203</v>
      </c>
      <c r="G214" s="164">
        <v>2001</v>
      </c>
      <c r="H214" s="149" t="s">
        <v>483</v>
      </c>
      <c r="I214" s="149" t="str">
        <f t="shared" si="9"/>
        <v>MS</v>
      </c>
      <c r="J214" s="149" t="str">
        <f t="shared" si="10"/>
        <v>AL</v>
      </c>
      <c r="K214" s="149" t="str">
        <f t="shared" si="11"/>
        <v>South Central</v>
      </c>
      <c r="L214" s="149" t="str">
        <f>INDEX('State '!$A$1:$C$62,MATCH($I214,'State '!$B:$B,0),3)</f>
        <v>South Central</v>
      </c>
      <c r="M214" s="149" t="str">
        <f>INDEX('State '!$A$1:$C$62,MATCH($J214,'State '!$B:$B,0),3)</f>
        <v>South Central</v>
      </c>
      <c r="N214" s="149"/>
      <c r="O214" s="156">
        <v>6.9</v>
      </c>
      <c r="P214" s="156">
        <v>0.2</v>
      </c>
      <c r="Q214" s="156">
        <v>80</v>
      </c>
      <c r="R214" s="155" t="s">
        <v>535</v>
      </c>
      <c r="S214" s="149" t="s">
        <v>135</v>
      </c>
      <c r="T214" s="149" t="s">
        <v>381</v>
      </c>
      <c r="U214" s="149" t="s">
        <v>1236</v>
      </c>
      <c r="V214" s="149"/>
      <c r="W214" s="148"/>
      <c r="X214" s="148"/>
      <c r="Y214" s="148"/>
    </row>
    <row r="215" spans="1:25" s="17" customFormat="1" x14ac:dyDescent="0.2">
      <c r="A215" s="149">
        <v>39990</v>
      </c>
      <c r="B215" s="162" t="s">
        <v>1410</v>
      </c>
      <c r="C215" s="162" t="s">
        <v>218</v>
      </c>
      <c r="D215" s="162" t="s">
        <v>140</v>
      </c>
      <c r="E215" s="162" t="s">
        <v>143</v>
      </c>
      <c r="F215" s="163">
        <v>37210</v>
      </c>
      <c r="G215" s="164">
        <v>2001</v>
      </c>
      <c r="H215" s="149" t="s">
        <v>450</v>
      </c>
      <c r="I215" s="149" t="str">
        <f t="shared" si="9"/>
        <v>DE</v>
      </c>
      <c r="J215" s="149" t="str">
        <f t="shared" si="10"/>
        <v>MD</v>
      </c>
      <c r="K215" s="149" t="str">
        <f t="shared" si="11"/>
        <v>Northeast</v>
      </c>
      <c r="L215" s="149" t="str">
        <f>INDEX('State '!$A$1:$C$62,MATCH($I215,'State '!$B:$B,0),3)</f>
        <v>Northeast</v>
      </c>
      <c r="M215" s="149" t="str">
        <f>INDEX('State '!$A$1:$C$62,MATCH($J215,'State '!$B:$B,0),3)</f>
        <v>Northeast</v>
      </c>
      <c r="N215" s="149"/>
      <c r="O215" s="156">
        <v>12.48</v>
      </c>
      <c r="P215" s="156">
        <v>6</v>
      </c>
      <c r="Q215" s="156">
        <v>19</v>
      </c>
      <c r="R215" s="155">
        <v>16</v>
      </c>
      <c r="S215" s="149" t="s">
        <v>135</v>
      </c>
      <c r="T215" s="149" t="s">
        <v>381</v>
      </c>
      <c r="U215" s="149" t="s">
        <v>1411</v>
      </c>
      <c r="V215" s="149"/>
      <c r="W215" s="148"/>
      <c r="X215" s="148"/>
      <c r="Y215" s="148"/>
    </row>
    <row r="216" spans="1:25" s="17" customFormat="1" x14ac:dyDescent="0.2">
      <c r="A216" s="149">
        <v>39990</v>
      </c>
      <c r="B216" s="162" t="s">
        <v>1848</v>
      </c>
      <c r="C216" s="162" t="s">
        <v>298</v>
      </c>
      <c r="D216" s="162" t="s">
        <v>140</v>
      </c>
      <c r="E216" s="162" t="s">
        <v>143</v>
      </c>
      <c r="F216" s="163">
        <v>37210</v>
      </c>
      <c r="G216" s="164">
        <v>2001</v>
      </c>
      <c r="H216" s="149" t="s">
        <v>1397</v>
      </c>
      <c r="I216" s="149" t="str">
        <f t="shared" si="9"/>
        <v>NB</v>
      </c>
      <c r="J216" s="149" t="str">
        <f t="shared" si="10"/>
        <v>ME</v>
      </c>
      <c r="K216" s="149" t="str">
        <f t="shared" si="11"/>
        <v>Canada, Northeast</v>
      </c>
      <c r="L216" s="149" t="str">
        <f>INDEX('State '!$A$1:$C$62,MATCH($I216,'State '!$B:$B,0),3)</f>
        <v>Canada</v>
      </c>
      <c r="M216" s="149" t="str">
        <f>INDEX('State '!$A$1:$C$62,MATCH($J216,'State '!$B:$B,0),3)</f>
        <v>Northeast</v>
      </c>
      <c r="N216" s="149"/>
      <c r="O216" s="156"/>
      <c r="P216" s="156"/>
      <c r="Q216" s="156">
        <v>40</v>
      </c>
      <c r="R216" s="155">
        <v>36</v>
      </c>
      <c r="S216" s="149" t="s">
        <v>135</v>
      </c>
      <c r="T216" s="149" t="s">
        <v>381</v>
      </c>
      <c r="U216" s="149" t="s">
        <v>1398</v>
      </c>
      <c r="V216" s="149"/>
      <c r="W216" s="148"/>
      <c r="X216" s="148"/>
      <c r="Y216" s="148"/>
    </row>
    <row r="217" spans="1:25" s="17" customFormat="1" x14ac:dyDescent="0.2">
      <c r="A217" s="171">
        <v>39990</v>
      </c>
      <c r="B217" s="162" t="s">
        <v>1367</v>
      </c>
      <c r="C217" s="162" t="s">
        <v>215</v>
      </c>
      <c r="D217" s="162" t="s">
        <v>140</v>
      </c>
      <c r="E217" s="162" t="s">
        <v>143</v>
      </c>
      <c r="F217" s="163">
        <v>37210</v>
      </c>
      <c r="G217" s="155">
        <v>2001</v>
      </c>
      <c r="H217" s="149" t="s">
        <v>22</v>
      </c>
      <c r="I217" s="149" t="str">
        <f t="shared" si="9"/>
        <v>GA</v>
      </c>
      <c r="J217" s="149" t="str">
        <f t="shared" si="10"/>
        <v>GA</v>
      </c>
      <c r="K217" s="149" t="str">
        <f t="shared" si="11"/>
        <v>Southeast</v>
      </c>
      <c r="L217" s="149" t="str">
        <f>INDEX('State '!$A$1:$C$62,MATCH($I217,'State '!$B:$B,0),3)</f>
        <v>Southeast</v>
      </c>
      <c r="M217" s="149" t="str">
        <f>INDEX('State '!$A$1:$C$62,MATCH($J217,'State '!$B:$B,0),3)</f>
        <v>Southeast</v>
      </c>
      <c r="N217" s="149"/>
      <c r="O217" s="156">
        <v>5.69</v>
      </c>
      <c r="P217" s="156"/>
      <c r="Q217" s="156">
        <v>20</v>
      </c>
      <c r="R217" s="155"/>
      <c r="S217" s="149" t="s">
        <v>135</v>
      </c>
      <c r="T217" s="149" t="s">
        <v>381</v>
      </c>
      <c r="U217" s="149" t="s">
        <v>1368</v>
      </c>
      <c r="V217" s="149"/>
      <c r="W217" s="148"/>
      <c r="X217" s="182"/>
      <c r="Y217" s="182"/>
    </row>
    <row r="218" spans="1:25" s="17" customFormat="1" x14ac:dyDescent="0.2">
      <c r="A218" s="149">
        <v>39990</v>
      </c>
      <c r="B218" s="162" t="s">
        <v>1374</v>
      </c>
      <c r="C218" s="162" t="s">
        <v>263</v>
      </c>
      <c r="D218" s="162" t="s">
        <v>140</v>
      </c>
      <c r="E218" s="162" t="s">
        <v>143</v>
      </c>
      <c r="F218" s="163">
        <v>37225</v>
      </c>
      <c r="G218" s="155">
        <v>2001</v>
      </c>
      <c r="H218" s="149" t="s">
        <v>21</v>
      </c>
      <c r="I218" s="149" t="str">
        <f t="shared" si="9"/>
        <v>UT</v>
      </c>
      <c r="J218" s="149" t="str">
        <f t="shared" si="10"/>
        <v>UT</v>
      </c>
      <c r="K218" s="149" t="str">
        <f t="shared" si="11"/>
        <v>Mountain</v>
      </c>
      <c r="L218" s="149" t="str">
        <f>INDEX('State '!$A$1:$C$62,MATCH($I218,'State '!$B:$B,0),3)</f>
        <v>Mountain</v>
      </c>
      <c r="M218" s="149" t="str">
        <f>INDEX('State '!$A$1:$C$62,MATCH($J218,'State '!$B:$B,0),3)</f>
        <v>Mountain</v>
      </c>
      <c r="N218" s="149"/>
      <c r="O218" s="156">
        <v>80.849999999999994</v>
      </c>
      <c r="P218" s="156">
        <v>75.599999999999994</v>
      </c>
      <c r="Q218" s="156">
        <v>265</v>
      </c>
      <c r="R218" s="155">
        <v>24</v>
      </c>
      <c r="S218" s="149" t="s">
        <v>135</v>
      </c>
      <c r="T218" s="149" t="s">
        <v>381</v>
      </c>
      <c r="U218" s="149" t="s">
        <v>1375</v>
      </c>
      <c r="V218" s="149"/>
      <c r="W218" s="148"/>
      <c r="X218" s="148"/>
      <c r="Y218" s="148"/>
    </row>
    <row r="219" spans="1:25" s="17" customFormat="1" x14ac:dyDescent="0.2">
      <c r="A219" s="149">
        <v>39990</v>
      </c>
      <c r="B219" s="162" t="s">
        <v>1373</v>
      </c>
      <c r="C219" s="162" t="s">
        <v>1875</v>
      </c>
      <c r="D219" s="162" t="s">
        <v>140</v>
      </c>
      <c r="E219" s="162" t="s">
        <v>143</v>
      </c>
      <c r="F219" s="163">
        <v>37226</v>
      </c>
      <c r="G219" s="155">
        <v>2001</v>
      </c>
      <c r="H219" s="149" t="s">
        <v>402</v>
      </c>
      <c r="I219" s="149" t="str">
        <f t="shared" si="9"/>
        <v>PA</v>
      </c>
      <c r="J219" s="149" t="str">
        <f t="shared" si="10"/>
        <v>NY</v>
      </c>
      <c r="K219" s="149" t="str">
        <f t="shared" si="11"/>
        <v>Northeast</v>
      </c>
      <c r="L219" s="149" t="str">
        <f>INDEX('State '!$A$1:$C$62,MATCH($I219,'State '!$B:$B,0),3)</f>
        <v>Northeast</v>
      </c>
      <c r="M219" s="149" t="str">
        <f>INDEX('State '!$A$1:$C$62,MATCH($J219,'State '!$B:$B,0),3)</f>
        <v>Northeast</v>
      </c>
      <c r="N219" s="149"/>
      <c r="O219" s="156">
        <v>123.3</v>
      </c>
      <c r="P219" s="156">
        <v>30</v>
      </c>
      <c r="Q219" s="156">
        <v>162</v>
      </c>
      <c r="R219" s="155">
        <v>42</v>
      </c>
      <c r="S219" s="149" t="s">
        <v>135</v>
      </c>
      <c r="T219" s="149" t="s">
        <v>381</v>
      </c>
      <c r="U219" s="149" t="s">
        <v>1339</v>
      </c>
      <c r="V219" s="149"/>
      <c r="W219" s="148"/>
      <c r="X219" s="148"/>
      <c r="Y219" s="148"/>
    </row>
    <row r="220" spans="1:25" s="17" customFormat="1" x14ac:dyDescent="0.2">
      <c r="A220" s="149">
        <v>39990</v>
      </c>
      <c r="B220" s="162" t="s">
        <v>1421</v>
      </c>
      <c r="C220" s="162" t="s">
        <v>247</v>
      </c>
      <c r="D220" s="162" t="s">
        <v>140</v>
      </c>
      <c r="E220" s="162" t="s">
        <v>143</v>
      </c>
      <c r="F220" s="163">
        <v>37226</v>
      </c>
      <c r="G220" s="155">
        <v>2001</v>
      </c>
      <c r="H220" s="149" t="s">
        <v>690</v>
      </c>
      <c r="I220" s="149" t="str">
        <f t="shared" si="9"/>
        <v>WY</v>
      </c>
      <c r="J220" s="149" t="str">
        <f t="shared" si="10"/>
        <v>CO</v>
      </c>
      <c r="K220" s="149" t="str">
        <f t="shared" si="11"/>
        <v>Mountain</v>
      </c>
      <c r="L220" s="149" t="str">
        <f>INDEX('State '!$A$1:$C$62,MATCH($I220,'State '!$B:$B,0),3)</f>
        <v>Mountain</v>
      </c>
      <c r="M220" s="149" t="str">
        <f>INDEX('State '!$A$1:$C$62,MATCH($J220,'State '!$B:$B,0),3)</f>
        <v>Mountain</v>
      </c>
      <c r="N220" s="149"/>
      <c r="O220" s="156">
        <v>159.58000000000001</v>
      </c>
      <c r="P220" s="156">
        <v>155</v>
      </c>
      <c r="Q220" s="156">
        <v>675</v>
      </c>
      <c r="R220" s="155">
        <v>36</v>
      </c>
      <c r="S220" s="149" t="s">
        <v>135</v>
      </c>
      <c r="T220" s="149" t="s">
        <v>381</v>
      </c>
      <c r="U220" s="149" t="s">
        <v>1422</v>
      </c>
      <c r="V220" s="149"/>
      <c r="W220" s="148"/>
      <c r="X220" s="148"/>
      <c r="Y220" s="148"/>
    </row>
    <row r="221" spans="1:25" s="17" customFormat="1" x14ac:dyDescent="0.2">
      <c r="A221" s="149">
        <v>39990</v>
      </c>
      <c r="B221" s="162" t="s">
        <v>1395</v>
      </c>
      <c r="C221" s="162" t="s">
        <v>200</v>
      </c>
      <c r="D221" s="162" t="s">
        <v>134</v>
      </c>
      <c r="E221" s="162" t="s">
        <v>143</v>
      </c>
      <c r="F221" s="163">
        <v>37240</v>
      </c>
      <c r="G221" s="164">
        <v>2001</v>
      </c>
      <c r="H221" s="149" t="s">
        <v>36</v>
      </c>
      <c r="I221" s="149" t="str">
        <f t="shared" si="9"/>
        <v>MA</v>
      </c>
      <c r="J221" s="149" t="str">
        <f t="shared" si="10"/>
        <v>MA</v>
      </c>
      <c r="K221" s="149" t="str">
        <f t="shared" si="11"/>
        <v>Northeast</v>
      </c>
      <c r="L221" s="149" t="str">
        <f>INDEX('State '!$A$1:$C$62,MATCH($I221,'State '!$B:$B,0),3)</f>
        <v>Northeast</v>
      </c>
      <c r="M221" s="149" t="str">
        <f>INDEX('State '!$A$1:$C$62,MATCH($J221,'State '!$B:$B,0),3)</f>
        <v>Northeast</v>
      </c>
      <c r="N221" s="149"/>
      <c r="O221" s="156">
        <v>32.020000000000003</v>
      </c>
      <c r="P221" s="156">
        <v>0.5</v>
      </c>
      <c r="Q221" s="156">
        <v>140</v>
      </c>
      <c r="R221" s="155">
        <v>24</v>
      </c>
      <c r="S221" s="149" t="s">
        <v>135</v>
      </c>
      <c r="T221" s="149" t="s">
        <v>381</v>
      </c>
      <c r="U221" s="149" t="s">
        <v>1396</v>
      </c>
      <c r="V221" s="149"/>
      <c r="W221" s="148"/>
      <c r="X221" s="148"/>
      <c r="Y221" s="148"/>
    </row>
    <row r="222" spans="1:25" s="17" customFormat="1" x14ac:dyDescent="0.2">
      <c r="A222" s="149">
        <v>39990</v>
      </c>
      <c r="B222" s="162" t="s">
        <v>1382</v>
      </c>
      <c r="C222" s="162" t="s">
        <v>1725</v>
      </c>
      <c r="D222" s="162" t="s">
        <v>140</v>
      </c>
      <c r="E222" s="162" t="s">
        <v>143</v>
      </c>
      <c r="F222" s="163">
        <v>37240</v>
      </c>
      <c r="G222" s="164">
        <v>2001</v>
      </c>
      <c r="H222" s="149" t="s">
        <v>1295</v>
      </c>
      <c r="I222" s="149" t="str">
        <f t="shared" si="9"/>
        <v>IL</v>
      </c>
      <c r="J222" s="149" t="str">
        <f t="shared" si="10"/>
        <v>WI</v>
      </c>
      <c r="K222" s="149" t="str">
        <f t="shared" si="11"/>
        <v>Midwest</v>
      </c>
      <c r="L222" s="149" t="str">
        <f>INDEX('State '!$A$1:$C$62,MATCH($I222,'State '!$B:$B,0),3)</f>
        <v>Midwest</v>
      </c>
      <c r="M222" s="149" t="str">
        <f>INDEX('State '!$A$1:$C$62,MATCH($J222,'State '!$B:$B,0),3)</f>
        <v>Midwest</v>
      </c>
      <c r="N222" s="149"/>
      <c r="O222" s="156">
        <v>6</v>
      </c>
      <c r="P222" s="156"/>
      <c r="Q222" s="156">
        <v>40</v>
      </c>
      <c r="R222" s="155">
        <v>46</v>
      </c>
      <c r="S222" s="149" t="s">
        <v>135</v>
      </c>
      <c r="T222" s="149" t="s">
        <v>381</v>
      </c>
      <c r="U222" s="149" t="s">
        <v>1383</v>
      </c>
      <c r="V222" s="149"/>
      <c r="W222" s="148"/>
      <c r="X222" s="148"/>
      <c r="Y222" s="148"/>
    </row>
    <row r="223" spans="1:25" s="17" customFormat="1" x14ac:dyDescent="0.2">
      <c r="A223" s="149">
        <v>39990</v>
      </c>
      <c r="B223" s="162" t="s">
        <v>1376</v>
      </c>
      <c r="C223" s="162" t="s">
        <v>346</v>
      </c>
      <c r="D223" s="162" t="s">
        <v>140</v>
      </c>
      <c r="E223" s="162" t="s">
        <v>143</v>
      </c>
      <c r="F223" s="163">
        <v>37256</v>
      </c>
      <c r="G223" s="155">
        <v>2001</v>
      </c>
      <c r="H223" s="149" t="s">
        <v>13</v>
      </c>
      <c r="I223" s="149" t="str">
        <f t="shared" si="9"/>
        <v>CA</v>
      </c>
      <c r="J223" s="149" t="str">
        <f t="shared" si="10"/>
        <v>CA</v>
      </c>
      <c r="K223" s="149" t="str">
        <f t="shared" si="11"/>
        <v>Pacific</v>
      </c>
      <c r="L223" s="149" t="str">
        <f>INDEX('State '!$A$1:$C$62,MATCH($I223,'State '!$B:$B,0),3)</f>
        <v>Pacific</v>
      </c>
      <c r="M223" s="149" t="str">
        <f>INDEX('State '!$A$1:$C$62,MATCH($J223,'State '!$B:$B,0),3)</f>
        <v>Pacific</v>
      </c>
      <c r="N223" s="149"/>
      <c r="O223" s="156">
        <v>15</v>
      </c>
      <c r="P223" s="156"/>
      <c r="Q223" s="156">
        <v>175</v>
      </c>
      <c r="R223" s="155"/>
      <c r="S223" s="149" t="s">
        <v>138</v>
      </c>
      <c r="T223" s="149" t="s">
        <v>187</v>
      </c>
      <c r="U223" s="149" t="s">
        <v>382</v>
      </c>
      <c r="V223" s="149"/>
      <c r="W223" s="148"/>
      <c r="X223" s="148"/>
      <c r="Y223" s="148"/>
    </row>
    <row r="224" spans="1:25" s="17" customFormat="1" x14ac:dyDescent="0.2">
      <c r="A224" s="149">
        <v>39990</v>
      </c>
      <c r="B224" s="162" t="s">
        <v>1360</v>
      </c>
      <c r="C224" s="162" t="s">
        <v>352</v>
      </c>
      <c r="D224" s="162" t="s">
        <v>134</v>
      </c>
      <c r="E224" s="162" t="s">
        <v>143</v>
      </c>
      <c r="F224" s="163">
        <v>37256</v>
      </c>
      <c r="G224" s="155">
        <v>2001</v>
      </c>
      <c r="H224" s="149" t="s">
        <v>19</v>
      </c>
      <c r="I224" s="149" t="str">
        <f t="shared" si="9"/>
        <v>VA</v>
      </c>
      <c r="J224" s="149" t="str">
        <f t="shared" si="10"/>
        <v>VA</v>
      </c>
      <c r="K224" s="149" t="str">
        <f t="shared" si="11"/>
        <v>Northeast</v>
      </c>
      <c r="L224" s="149" t="str">
        <f>INDEX('State '!$A$1:$C$62,MATCH($I224,'State '!$B:$B,0),3)</f>
        <v>Northeast</v>
      </c>
      <c r="M224" s="149" t="str">
        <f>INDEX('State '!$A$1:$C$62,MATCH($J224,'State '!$B:$B,0),3)</f>
        <v>Northeast</v>
      </c>
      <c r="N224" s="149"/>
      <c r="O224" s="156">
        <v>11</v>
      </c>
      <c r="P224" s="156">
        <v>2.14</v>
      </c>
      <c r="Q224" s="156">
        <v>1000</v>
      </c>
      <c r="R224" s="155">
        <v>36</v>
      </c>
      <c r="S224" s="149" t="s">
        <v>135</v>
      </c>
      <c r="T224" s="149" t="s">
        <v>381</v>
      </c>
      <c r="U224" s="149" t="s">
        <v>1361</v>
      </c>
      <c r="V224" s="149"/>
      <c r="W224" s="148"/>
      <c r="X224" s="148"/>
      <c r="Y224" s="148"/>
    </row>
    <row r="225" spans="1:26" s="17" customFormat="1" x14ac:dyDescent="0.2">
      <c r="A225" s="149">
        <v>39990</v>
      </c>
      <c r="B225" s="162" t="s">
        <v>1266</v>
      </c>
      <c r="C225" s="162" t="s">
        <v>268</v>
      </c>
      <c r="D225" s="162" t="s">
        <v>134</v>
      </c>
      <c r="E225" s="162" t="s">
        <v>143</v>
      </c>
      <c r="F225" s="163">
        <v>37287</v>
      </c>
      <c r="G225" s="164">
        <v>2002</v>
      </c>
      <c r="H225" s="149" t="s">
        <v>41</v>
      </c>
      <c r="I225" s="149" t="str">
        <f t="shared" si="9"/>
        <v>MI</v>
      </c>
      <c r="J225" s="149" t="str">
        <f t="shared" si="10"/>
        <v>MI</v>
      </c>
      <c r="K225" s="149" t="str">
        <f t="shared" si="11"/>
        <v>Midwest</v>
      </c>
      <c r="L225" s="149" t="str">
        <f>INDEX('State '!$A$1:$C$62,MATCH($I225,'State '!$B:$B,0),3)</f>
        <v>Midwest</v>
      </c>
      <c r="M225" s="149" t="str">
        <f>INDEX('State '!$A$1:$C$62,MATCH($J225,'State '!$B:$B,0),3)</f>
        <v>Midwest</v>
      </c>
      <c r="N225" s="149"/>
      <c r="O225" s="156"/>
      <c r="P225" s="156">
        <v>9.1999999999999993</v>
      </c>
      <c r="Q225" s="156">
        <v>110</v>
      </c>
      <c r="R225" s="155">
        <v>20</v>
      </c>
      <c r="S225" s="149" t="s">
        <v>138</v>
      </c>
      <c r="T225" s="149" t="s">
        <v>187</v>
      </c>
      <c r="U225" s="149" t="s">
        <v>382</v>
      </c>
      <c r="V225" s="149"/>
      <c r="W225" s="148"/>
      <c r="X225" s="148"/>
      <c r="Y225" s="148"/>
    </row>
    <row r="226" spans="1:26" s="17" customFormat="1" x14ac:dyDescent="0.2">
      <c r="A226" s="149">
        <v>39990</v>
      </c>
      <c r="B226" s="162" t="s">
        <v>1253</v>
      </c>
      <c r="C226" s="162" t="s">
        <v>2065</v>
      </c>
      <c r="D226" s="162" t="s">
        <v>140</v>
      </c>
      <c r="E226" s="162" t="s">
        <v>143</v>
      </c>
      <c r="F226" s="163">
        <v>37287</v>
      </c>
      <c r="G226" s="164">
        <v>2002</v>
      </c>
      <c r="H226" s="149" t="s">
        <v>43</v>
      </c>
      <c r="I226" s="149" t="str">
        <f t="shared" si="9"/>
        <v>NM</v>
      </c>
      <c r="J226" s="149" t="str">
        <f t="shared" si="10"/>
        <v>NM</v>
      </c>
      <c r="K226" s="149" t="str">
        <f t="shared" si="11"/>
        <v>Mountain</v>
      </c>
      <c r="L226" s="149" t="str">
        <f>INDEX('State '!$A$1:$C$62,MATCH($I226,'State '!$B:$B,0),3)</f>
        <v>Mountain</v>
      </c>
      <c r="M226" s="149" t="str">
        <f>INDEX('State '!$A$1:$C$62,MATCH($J226,'State '!$B:$B,0),3)</f>
        <v>Mountain</v>
      </c>
      <c r="N226" s="149"/>
      <c r="O226" s="156">
        <v>1.2</v>
      </c>
      <c r="P226" s="156"/>
      <c r="Q226" s="156">
        <v>60.1</v>
      </c>
      <c r="R226" s="155">
        <v>20</v>
      </c>
      <c r="S226" s="149" t="s">
        <v>135</v>
      </c>
      <c r="T226" s="149" t="s">
        <v>381</v>
      </c>
      <c r="U226" s="149" t="s">
        <v>382</v>
      </c>
      <c r="V226" s="149"/>
      <c r="W226" s="148"/>
      <c r="X226" s="148"/>
      <c r="Y226" s="148"/>
    </row>
    <row r="227" spans="1:26" s="17" customFormat="1" x14ac:dyDescent="0.2">
      <c r="A227" s="149">
        <v>39990</v>
      </c>
      <c r="B227" s="162" t="s">
        <v>1300</v>
      </c>
      <c r="C227" s="162" t="s">
        <v>346</v>
      </c>
      <c r="D227" s="162" t="s">
        <v>140</v>
      </c>
      <c r="E227" s="162" t="s">
        <v>143</v>
      </c>
      <c r="F227" s="163">
        <v>37288</v>
      </c>
      <c r="G227" s="155">
        <v>2002</v>
      </c>
      <c r="H227" s="149" t="s">
        <v>13</v>
      </c>
      <c r="I227" s="149" t="str">
        <f t="shared" si="9"/>
        <v>CA</v>
      </c>
      <c r="J227" s="149" t="str">
        <f t="shared" si="10"/>
        <v>CA</v>
      </c>
      <c r="K227" s="149" t="str">
        <f t="shared" si="11"/>
        <v>Pacific</v>
      </c>
      <c r="L227" s="149" t="str">
        <f>INDEX('State '!$A$1:$C$62,MATCH($I227,'State '!$B:$B,0),3)</f>
        <v>Pacific</v>
      </c>
      <c r="M227" s="149" t="str">
        <f>INDEX('State '!$A$1:$C$62,MATCH($J227,'State '!$B:$B,0),3)</f>
        <v>Pacific</v>
      </c>
      <c r="N227" s="149"/>
      <c r="O227" s="156">
        <v>40</v>
      </c>
      <c r="P227" s="156">
        <v>32</v>
      </c>
      <c r="Q227" s="156">
        <v>200</v>
      </c>
      <c r="R227" s="155">
        <v>30</v>
      </c>
      <c r="S227" s="149" t="s">
        <v>138</v>
      </c>
      <c r="T227" s="149" t="s">
        <v>187</v>
      </c>
      <c r="U227" s="149" t="s">
        <v>382</v>
      </c>
      <c r="V227" s="149"/>
      <c r="W227" s="148"/>
      <c r="X227" s="148"/>
      <c r="Y227" s="148"/>
    </row>
    <row r="228" spans="1:26" s="17" customFormat="1" x14ac:dyDescent="0.2">
      <c r="A228" s="149">
        <v>39990</v>
      </c>
      <c r="B228" s="162" t="s">
        <v>1275</v>
      </c>
      <c r="C228" s="162" t="s">
        <v>1718</v>
      </c>
      <c r="D228" s="162" t="s">
        <v>134</v>
      </c>
      <c r="E228" s="162" t="s">
        <v>143</v>
      </c>
      <c r="F228" s="163">
        <v>37313</v>
      </c>
      <c r="G228" s="164">
        <v>2002</v>
      </c>
      <c r="H228" s="149" t="s">
        <v>1276</v>
      </c>
      <c r="I228" s="149" t="str">
        <f t="shared" si="9"/>
        <v>AZ</v>
      </c>
      <c r="J228" s="149" t="str">
        <f t="shared" si="10"/>
        <v>MX</v>
      </c>
      <c r="K228" s="149" t="str">
        <f t="shared" si="11"/>
        <v>Mountain, Mexico</v>
      </c>
      <c r="L228" s="149" t="str">
        <f>INDEX('State '!$A$1:$C$62,MATCH($I228,'State '!$B:$B,0),3)</f>
        <v>Mountain</v>
      </c>
      <c r="M228" s="149" t="str">
        <f>INDEX('State '!$A$1:$C$62,MATCH($J228,'State '!$B:$B,0),3)</f>
        <v>Mexico</v>
      </c>
      <c r="N228" s="149"/>
      <c r="O228" s="156">
        <v>0.42</v>
      </c>
      <c r="P228" s="156">
        <v>1</v>
      </c>
      <c r="Q228" s="156">
        <v>8.5</v>
      </c>
      <c r="R228" s="155" t="s">
        <v>3203</v>
      </c>
      <c r="S228" s="149" t="s">
        <v>135</v>
      </c>
      <c r="T228" s="149" t="s">
        <v>381</v>
      </c>
      <c r="U228" s="149" t="s">
        <v>1277</v>
      </c>
      <c r="V228" s="149"/>
      <c r="W228" s="148"/>
      <c r="X228" s="148"/>
      <c r="Y228" s="148"/>
    </row>
    <row r="229" spans="1:26" s="17" customFormat="1" x14ac:dyDescent="0.2">
      <c r="A229" s="149">
        <v>39990</v>
      </c>
      <c r="B229" s="162" t="s">
        <v>1332</v>
      </c>
      <c r="C229" s="162" t="s">
        <v>235</v>
      </c>
      <c r="D229" s="162" t="s">
        <v>140</v>
      </c>
      <c r="E229" s="162" t="s">
        <v>143</v>
      </c>
      <c r="F229" s="163">
        <v>37347</v>
      </c>
      <c r="G229" s="164">
        <v>2002</v>
      </c>
      <c r="H229" s="149" t="s">
        <v>1235</v>
      </c>
      <c r="I229" s="149" t="str">
        <f t="shared" si="9"/>
        <v>MS</v>
      </c>
      <c r="J229" s="149" t="str">
        <f t="shared" si="10"/>
        <v>FL</v>
      </c>
      <c r="K229" s="149" t="str">
        <f t="shared" si="11"/>
        <v>South Central, Southeast</v>
      </c>
      <c r="L229" s="149" t="str">
        <f>INDEX('State '!$A$1:$C$62,MATCH($I229,'State '!$B:$B,0),3)</f>
        <v>South Central</v>
      </c>
      <c r="M229" s="149" t="str">
        <f>INDEX('State '!$A$1:$C$62,MATCH($J229,'State '!$B:$B,0),3)</f>
        <v>Southeast</v>
      </c>
      <c r="N229" s="149"/>
      <c r="O229" s="156">
        <v>320</v>
      </c>
      <c r="P229" s="156">
        <v>64</v>
      </c>
      <c r="Q229" s="156">
        <v>298</v>
      </c>
      <c r="R229" s="155" t="s">
        <v>3206</v>
      </c>
      <c r="S229" s="149" t="s">
        <v>135</v>
      </c>
      <c r="T229" s="149" t="s">
        <v>381</v>
      </c>
      <c r="U229" s="149" t="s">
        <v>1236</v>
      </c>
      <c r="V229" s="149"/>
      <c r="W229" s="148"/>
      <c r="X229" s="148"/>
      <c r="Y229" s="148"/>
    </row>
    <row r="230" spans="1:26" s="17" customFormat="1" x14ac:dyDescent="0.2">
      <c r="A230" s="149">
        <v>39990</v>
      </c>
      <c r="B230" s="150" t="s">
        <v>1320</v>
      </c>
      <c r="C230" s="150" t="s">
        <v>224</v>
      </c>
      <c r="D230" s="150" t="s">
        <v>140</v>
      </c>
      <c r="E230" s="162" t="s">
        <v>143</v>
      </c>
      <c r="F230" s="163">
        <v>37347</v>
      </c>
      <c r="G230" s="164">
        <v>2002</v>
      </c>
      <c r="H230" s="149" t="s">
        <v>13</v>
      </c>
      <c r="I230" s="149" t="str">
        <f t="shared" si="9"/>
        <v>CA</v>
      </c>
      <c r="J230" s="149" t="str">
        <f t="shared" si="10"/>
        <v>CA</v>
      </c>
      <c r="K230" s="149" t="str">
        <f t="shared" si="11"/>
        <v>Pacific</v>
      </c>
      <c r="L230" s="149" t="str">
        <f>INDEX('State '!$A$1:$C$62,MATCH($I230,'State '!$B:$B,0),3)</f>
        <v>Pacific</v>
      </c>
      <c r="M230" s="149" t="str">
        <f>INDEX('State '!$A$1:$C$62,MATCH($J230,'State '!$B:$B,0),3)</f>
        <v>Pacific</v>
      </c>
      <c r="N230" s="149"/>
      <c r="O230" s="156">
        <v>2.1</v>
      </c>
      <c r="P230" s="156"/>
      <c r="Q230" s="155">
        <v>500</v>
      </c>
      <c r="R230" s="155">
        <v>20</v>
      </c>
      <c r="S230" s="149" t="s">
        <v>135</v>
      </c>
      <c r="T230" s="149" t="s">
        <v>381</v>
      </c>
      <c r="U230" s="149" t="s">
        <v>1321</v>
      </c>
      <c r="V230" s="149"/>
      <c r="W230" s="148"/>
      <c r="X230" s="148"/>
      <c r="Y230" s="148"/>
    </row>
    <row r="231" spans="1:26" s="17" customFormat="1" x14ac:dyDescent="0.2">
      <c r="A231" s="149">
        <v>39990</v>
      </c>
      <c r="B231" s="162" t="s">
        <v>1338</v>
      </c>
      <c r="C231" s="162" t="s">
        <v>1875</v>
      </c>
      <c r="D231" s="162" t="s">
        <v>140</v>
      </c>
      <c r="E231" s="162" t="s">
        <v>143</v>
      </c>
      <c r="F231" s="163">
        <v>37377</v>
      </c>
      <c r="G231" s="155">
        <v>2002</v>
      </c>
      <c r="H231" s="149" t="s">
        <v>396</v>
      </c>
      <c r="I231" s="149" t="str">
        <f t="shared" si="9"/>
        <v>NJ</v>
      </c>
      <c r="J231" s="149" t="str">
        <f t="shared" si="10"/>
        <v>NY</v>
      </c>
      <c r="K231" s="149" t="str">
        <f t="shared" si="11"/>
        <v>Northeast</v>
      </c>
      <c r="L231" s="149" t="str">
        <f>INDEX('State '!$A$1:$C$62,MATCH($I231,'State '!$B:$B,0),3)</f>
        <v>Northeast</v>
      </c>
      <c r="M231" s="149" t="str">
        <f>INDEX('State '!$A$1:$C$62,MATCH($J231,'State '!$B:$B,0),3)</f>
        <v>Northeast</v>
      </c>
      <c r="N231" s="149"/>
      <c r="O231" s="156">
        <v>119.6</v>
      </c>
      <c r="P231" s="156">
        <v>30</v>
      </c>
      <c r="Q231" s="156">
        <v>127</v>
      </c>
      <c r="R231" s="155">
        <v>42</v>
      </c>
      <c r="S231" s="149" t="s">
        <v>135</v>
      </c>
      <c r="T231" s="149" t="s">
        <v>381</v>
      </c>
      <c r="U231" s="149" t="s">
        <v>1339</v>
      </c>
      <c r="V231" s="149"/>
      <c r="W231" s="148"/>
      <c r="X231" s="148"/>
      <c r="Y231" s="148"/>
    </row>
    <row r="232" spans="1:26" s="17" customFormat="1" ht="25.5" x14ac:dyDescent="0.2">
      <c r="A232" s="149">
        <v>39990</v>
      </c>
      <c r="B232" s="162" t="s">
        <v>1284</v>
      </c>
      <c r="C232" s="162" t="s">
        <v>1875</v>
      </c>
      <c r="D232" s="162" t="s">
        <v>134</v>
      </c>
      <c r="E232" s="162" t="s">
        <v>143</v>
      </c>
      <c r="F232" s="163">
        <v>37377</v>
      </c>
      <c r="G232" s="155">
        <v>2002</v>
      </c>
      <c r="H232" s="149" t="s">
        <v>1285</v>
      </c>
      <c r="I232" s="149" t="str">
        <f t="shared" si="9"/>
        <v>LA</v>
      </c>
      <c r="J232" s="149" t="str">
        <f t="shared" si="10"/>
        <v>VA</v>
      </c>
      <c r="K232" s="149" t="str">
        <f t="shared" si="11"/>
        <v>South Central, Southeast, Northeast</v>
      </c>
      <c r="L232" s="149" t="str">
        <f>INDEX('State '!$A$1:$C$62,MATCH($I232,'State '!$B:$B,0),3)</f>
        <v>South Central</v>
      </c>
      <c r="M232" s="149" t="str">
        <f>INDEX('State '!$A$1:$C$62,MATCH($J232,'State '!$B:$B,0),3)</f>
        <v>Northeast</v>
      </c>
      <c r="N232" s="149" t="s">
        <v>15</v>
      </c>
      <c r="O232" s="156">
        <v>134.66999999999999</v>
      </c>
      <c r="P232" s="156">
        <v>38</v>
      </c>
      <c r="Q232" s="156">
        <v>230</v>
      </c>
      <c r="R232" s="155" t="s">
        <v>1226</v>
      </c>
      <c r="S232" s="149" t="s">
        <v>135</v>
      </c>
      <c r="T232" s="149" t="s">
        <v>381</v>
      </c>
      <c r="U232" s="149" t="s">
        <v>1286</v>
      </c>
      <c r="V232" s="149"/>
      <c r="W232" s="148"/>
      <c r="X232" s="148"/>
      <c r="Y232" s="148"/>
    </row>
    <row r="233" spans="1:26" s="17" customFormat="1" x14ac:dyDescent="0.2">
      <c r="A233" s="149">
        <v>39990</v>
      </c>
      <c r="B233" s="162" t="s">
        <v>1316</v>
      </c>
      <c r="C233" s="162" t="s">
        <v>221</v>
      </c>
      <c r="D233" s="162" t="s">
        <v>136</v>
      </c>
      <c r="E233" s="162" t="s">
        <v>143</v>
      </c>
      <c r="F233" s="163">
        <v>37386</v>
      </c>
      <c r="G233" s="164">
        <v>2002</v>
      </c>
      <c r="H233" s="149" t="s">
        <v>1295</v>
      </c>
      <c r="I233" s="149" t="str">
        <f t="shared" si="9"/>
        <v>IL</v>
      </c>
      <c r="J233" s="149" t="str">
        <f t="shared" si="10"/>
        <v>WI</v>
      </c>
      <c r="K233" s="149" t="str">
        <f t="shared" si="11"/>
        <v>Midwest</v>
      </c>
      <c r="L233" s="149" t="str">
        <f>INDEX('State '!$A$1:$C$62,MATCH($I233,'State '!$B:$B,0),3)</f>
        <v>Midwest</v>
      </c>
      <c r="M233" s="149" t="str">
        <f>INDEX('State '!$A$1:$C$62,MATCH($J233,'State '!$B:$B,0),3)</f>
        <v>Midwest</v>
      </c>
      <c r="N233" s="149"/>
      <c r="O233" s="156">
        <v>75</v>
      </c>
      <c r="P233" s="156">
        <v>28.5</v>
      </c>
      <c r="Q233" s="156">
        <v>380</v>
      </c>
      <c r="R233" s="155">
        <v>36</v>
      </c>
      <c r="S233" s="149" t="s">
        <v>135</v>
      </c>
      <c r="T233" s="149" t="s">
        <v>381</v>
      </c>
      <c r="U233" s="149" t="s">
        <v>1317</v>
      </c>
      <c r="V233" s="149"/>
      <c r="W233" s="148"/>
      <c r="X233" s="148"/>
      <c r="Y233" s="148"/>
    </row>
    <row r="234" spans="1:26" s="17" customFormat="1" x14ac:dyDescent="0.2">
      <c r="A234" s="149">
        <v>39990</v>
      </c>
      <c r="B234" s="162" t="s">
        <v>1342</v>
      </c>
      <c r="C234" s="162" t="s">
        <v>349</v>
      </c>
      <c r="D234" s="162" t="s">
        <v>140</v>
      </c>
      <c r="E234" s="162" t="s">
        <v>143</v>
      </c>
      <c r="F234" s="163">
        <v>37386</v>
      </c>
      <c r="G234" s="155">
        <v>2002</v>
      </c>
      <c r="H234" s="149" t="s">
        <v>1343</v>
      </c>
      <c r="I234" s="149" t="str">
        <f t="shared" si="9"/>
        <v>CO</v>
      </c>
      <c r="J234" s="149" t="str">
        <f t="shared" si="10"/>
        <v>NE</v>
      </c>
      <c r="K234" s="149" t="str">
        <f t="shared" si="11"/>
        <v>Mountain</v>
      </c>
      <c r="L234" s="149" t="str">
        <f>INDEX('State '!$A$1:$C$62,MATCH($I234,'State '!$B:$B,0),3)</f>
        <v>Mountain</v>
      </c>
      <c r="M234" s="149" t="str">
        <f>INDEX('State '!$A$1:$C$62,MATCH($J234,'State '!$B:$B,0),3)</f>
        <v>Mountain</v>
      </c>
      <c r="N234" s="149" t="s">
        <v>2461</v>
      </c>
      <c r="O234" s="156">
        <v>58.5</v>
      </c>
      <c r="P234" s="156"/>
      <c r="Q234" s="156">
        <v>324</v>
      </c>
      <c r="R234" s="155">
        <v>36</v>
      </c>
      <c r="S234" s="149" t="s">
        <v>135</v>
      </c>
      <c r="T234" s="149" t="s">
        <v>381</v>
      </c>
      <c r="U234" s="149" t="s">
        <v>1344</v>
      </c>
      <c r="V234" s="149"/>
      <c r="W234" s="148"/>
      <c r="X234" s="148"/>
      <c r="Y234" s="148"/>
    </row>
    <row r="235" spans="1:26" s="17" customFormat="1" x14ac:dyDescent="0.2">
      <c r="A235" s="149">
        <v>39990</v>
      </c>
      <c r="B235" s="162" t="s">
        <v>1267</v>
      </c>
      <c r="C235" s="162" t="s">
        <v>345</v>
      </c>
      <c r="D235" s="162" t="s">
        <v>134</v>
      </c>
      <c r="E235" s="162" t="s">
        <v>143</v>
      </c>
      <c r="F235" s="163">
        <v>37408</v>
      </c>
      <c r="G235" s="164">
        <v>2002</v>
      </c>
      <c r="H235" s="149" t="s">
        <v>17</v>
      </c>
      <c r="I235" s="149" t="str">
        <f t="shared" si="9"/>
        <v>AL</v>
      </c>
      <c r="J235" s="149" t="str">
        <f t="shared" si="10"/>
        <v>AL</v>
      </c>
      <c r="K235" s="149" t="str">
        <f t="shared" si="11"/>
        <v>South Central</v>
      </c>
      <c r="L235" s="149" t="str">
        <f>INDEX('State '!$A$1:$C$62,MATCH($I235,'State '!$B:$B,0),3)</f>
        <v>South Central</v>
      </c>
      <c r="M235" s="149" t="str">
        <f>INDEX('State '!$A$1:$C$62,MATCH($J235,'State '!$B:$B,0),3)</f>
        <v>South Central</v>
      </c>
      <c r="N235" s="149"/>
      <c r="O235" s="156">
        <v>23</v>
      </c>
      <c r="P235" s="156">
        <v>50</v>
      </c>
      <c r="Q235" s="156">
        <v>160</v>
      </c>
      <c r="R235" s="155">
        <v>30</v>
      </c>
      <c r="S235" s="149" t="s">
        <v>138</v>
      </c>
      <c r="T235" s="149" t="s">
        <v>187</v>
      </c>
      <c r="U235" s="149" t="s">
        <v>382</v>
      </c>
      <c r="V235" s="149"/>
      <c r="W235" s="148"/>
      <c r="X235" s="148"/>
      <c r="Y235" s="148"/>
    </row>
    <row r="236" spans="1:26" s="17" customFormat="1" x14ac:dyDescent="0.2">
      <c r="A236" s="149">
        <v>39990</v>
      </c>
      <c r="B236" s="162" t="s">
        <v>1270</v>
      </c>
      <c r="C236" s="162" t="s">
        <v>1718</v>
      </c>
      <c r="D236" s="162" t="s">
        <v>140</v>
      </c>
      <c r="E236" s="162" t="s">
        <v>143</v>
      </c>
      <c r="F236" s="163">
        <v>37408</v>
      </c>
      <c r="G236" s="164">
        <v>2002</v>
      </c>
      <c r="H236" s="149" t="s">
        <v>408</v>
      </c>
      <c r="I236" s="149" t="str">
        <f t="shared" si="9"/>
        <v>TX</v>
      </c>
      <c r="J236" s="149" t="str">
        <f t="shared" si="10"/>
        <v>MX</v>
      </c>
      <c r="K236" s="149" t="str">
        <f t="shared" si="11"/>
        <v>South Central, Mexico</v>
      </c>
      <c r="L236" s="149" t="str">
        <f>INDEX('State '!$A$1:$C$62,MATCH($I236,'State '!$B:$B,0),3)</f>
        <v>South Central</v>
      </c>
      <c r="M236" s="149" t="str">
        <f>INDEX('State '!$A$1:$C$62,MATCH($J236,'State '!$B:$B,0),3)</f>
        <v>Mexico</v>
      </c>
      <c r="N236" s="149"/>
      <c r="O236" s="156"/>
      <c r="P236" s="156"/>
      <c r="Q236" s="156">
        <v>100</v>
      </c>
      <c r="R236" s="155">
        <v>24</v>
      </c>
      <c r="S236" s="149" t="s">
        <v>135</v>
      </c>
      <c r="T236" s="149" t="s">
        <v>381</v>
      </c>
      <c r="U236" s="149" t="s">
        <v>1271</v>
      </c>
      <c r="V236" s="149"/>
      <c r="W236" s="148"/>
      <c r="X236" s="148"/>
      <c r="Y236" s="148"/>
    </row>
    <row r="237" spans="1:26" s="17" customFormat="1" x14ac:dyDescent="0.2">
      <c r="A237" s="171">
        <v>39990</v>
      </c>
      <c r="B237" s="162" t="s">
        <v>1340</v>
      </c>
      <c r="C237" s="162" t="s">
        <v>215</v>
      </c>
      <c r="D237" s="162" t="s">
        <v>140</v>
      </c>
      <c r="E237" s="162" t="s">
        <v>143</v>
      </c>
      <c r="F237" s="163">
        <v>37408</v>
      </c>
      <c r="G237" s="155">
        <v>2002</v>
      </c>
      <c r="H237" s="149" t="s">
        <v>1341</v>
      </c>
      <c r="I237" s="149" t="str">
        <f t="shared" si="9"/>
        <v>MS</v>
      </c>
      <c r="J237" s="149" t="str">
        <f t="shared" si="10"/>
        <v>GA</v>
      </c>
      <c r="K237" s="149" t="str">
        <f t="shared" si="11"/>
        <v>South Central, Southeast</v>
      </c>
      <c r="L237" s="149" t="str">
        <f>INDEX('State '!$A$1:$C$62,MATCH($I237,'State '!$B:$B,0),3)</f>
        <v>South Central</v>
      </c>
      <c r="M237" s="149" t="str">
        <f>INDEX('State '!$A$1:$C$62,MATCH($J237,'State '!$B:$B,0),3)</f>
        <v>Southeast</v>
      </c>
      <c r="N237" s="149"/>
      <c r="O237" s="156">
        <v>53.6</v>
      </c>
      <c r="P237" s="156">
        <v>39</v>
      </c>
      <c r="Q237" s="156">
        <v>139.9</v>
      </c>
      <c r="R237" s="155" t="s">
        <v>384</v>
      </c>
      <c r="S237" s="149" t="s">
        <v>135</v>
      </c>
      <c r="T237" s="149" t="s">
        <v>381</v>
      </c>
      <c r="U237" s="149" t="s">
        <v>1230</v>
      </c>
      <c r="V237" s="149"/>
      <c r="W237" s="148"/>
      <c r="X237" s="148"/>
      <c r="Y237" s="182"/>
      <c r="Z237"/>
    </row>
    <row r="238" spans="1:26" s="17" customFormat="1" x14ac:dyDescent="0.2">
      <c r="A238" s="149">
        <v>39990</v>
      </c>
      <c r="B238" s="162" t="s">
        <v>1333</v>
      </c>
      <c r="C238" s="162" t="s">
        <v>1875</v>
      </c>
      <c r="D238" s="162" t="s">
        <v>140</v>
      </c>
      <c r="E238" s="162" t="s">
        <v>143</v>
      </c>
      <c r="F238" s="163">
        <v>37408</v>
      </c>
      <c r="G238" s="155">
        <v>2002</v>
      </c>
      <c r="H238" s="149" t="s">
        <v>402</v>
      </c>
      <c r="I238" s="149" t="str">
        <f t="shared" si="9"/>
        <v>PA</v>
      </c>
      <c r="J238" s="149" t="str">
        <f t="shared" si="10"/>
        <v>NY</v>
      </c>
      <c r="K238" s="149" t="str">
        <f t="shared" si="11"/>
        <v>Northeast</v>
      </c>
      <c r="L238" s="149" t="str">
        <f>INDEX('State '!$A$1:$C$62,MATCH($I238,'State '!$B:$B,0),3)</f>
        <v>Northeast</v>
      </c>
      <c r="M238" s="149" t="str">
        <f>INDEX('State '!$A$1:$C$62,MATCH($J238,'State '!$B:$B,0),3)</f>
        <v>Northeast</v>
      </c>
      <c r="N238" s="149"/>
      <c r="O238" s="156">
        <v>128</v>
      </c>
      <c r="P238" s="156">
        <v>31</v>
      </c>
      <c r="Q238" s="156">
        <v>126</v>
      </c>
      <c r="R238" s="155">
        <v>42</v>
      </c>
      <c r="S238" s="149" t="s">
        <v>135</v>
      </c>
      <c r="T238" s="149" t="s">
        <v>381</v>
      </c>
      <c r="U238" s="149" t="s">
        <v>1334</v>
      </c>
      <c r="V238" s="149"/>
      <c r="W238" s="148"/>
      <c r="X238" s="148"/>
      <c r="Y238" s="148"/>
    </row>
    <row r="239" spans="1:26" s="17" customFormat="1" x14ac:dyDescent="0.2">
      <c r="A239" s="149">
        <v>39990</v>
      </c>
      <c r="B239" s="162" t="s">
        <v>1278</v>
      </c>
      <c r="C239" s="162" t="s">
        <v>266</v>
      </c>
      <c r="D239" s="162" t="s">
        <v>140</v>
      </c>
      <c r="E239" s="162" t="s">
        <v>143</v>
      </c>
      <c r="F239" s="163">
        <v>37408</v>
      </c>
      <c r="G239" s="155">
        <v>2002</v>
      </c>
      <c r="H239" s="149" t="s">
        <v>43</v>
      </c>
      <c r="I239" s="149" t="str">
        <f t="shared" si="9"/>
        <v>NM</v>
      </c>
      <c r="J239" s="149" t="str">
        <f t="shared" si="10"/>
        <v>NM</v>
      </c>
      <c r="K239" s="149" t="str">
        <f t="shared" si="11"/>
        <v>Mountain</v>
      </c>
      <c r="L239" s="149" t="str">
        <f>INDEX('State '!$A$1:$C$62,MATCH($I239,'State '!$B:$B,0),3)</f>
        <v>Mountain</v>
      </c>
      <c r="M239" s="149" t="str">
        <f>INDEX('State '!$A$1:$C$62,MATCH($J239,'State '!$B:$B,0),3)</f>
        <v>Mountain</v>
      </c>
      <c r="N239" s="149"/>
      <c r="O239" s="156">
        <v>0.03</v>
      </c>
      <c r="P239" s="156"/>
      <c r="Q239" s="156">
        <v>10</v>
      </c>
      <c r="R239" s="155"/>
      <c r="S239" s="149" t="s">
        <v>135</v>
      </c>
      <c r="T239" s="149" t="s">
        <v>381</v>
      </c>
      <c r="U239" s="149" t="s">
        <v>1279</v>
      </c>
      <c r="V239" s="149"/>
      <c r="W239" s="148"/>
      <c r="X239" s="148"/>
      <c r="Y239" s="148"/>
    </row>
    <row r="240" spans="1:26" s="17" customFormat="1" x14ac:dyDescent="0.2">
      <c r="A240" s="149">
        <v>39990</v>
      </c>
      <c r="B240" s="162" t="s">
        <v>1282</v>
      </c>
      <c r="C240" s="162" t="s">
        <v>242</v>
      </c>
      <c r="D240" s="162" t="s">
        <v>136</v>
      </c>
      <c r="E240" s="162" t="s">
        <v>143</v>
      </c>
      <c r="F240" s="163">
        <v>37422</v>
      </c>
      <c r="G240" s="164">
        <v>2002</v>
      </c>
      <c r="H240" s="149" t="s">
        <v>1283</v>
      </c>
      <c r="I240" s="149" t="str">
        <f t="shared" si="9"/>
        <v>MS</v>
      </c>
      <c r="J240" s="149" t="str">
        <f t="shared" si="10"/>
        <v>FL</v>
      </c>
      <c r="K240" s="149" t="str">
        <f t="shared" si="11"/>
        <v>South Central, Southeast</v>
      </c>
      <c r="L240" s="149" t="str">
        <f>INDEX('State '!$A$1:$C$62,MATCH($I240,'State '!$B:$B,0),3)</f>
        <v>South Central</v>
      </c>
      <c r="M240" s="149" t="str">
        <f>INDEX('State '!$A$1:$C$62,MATCH($J240,'State '!$B:$B,0),3)</f>
        <v>Southeast</v>
      </c>
      <c r="N240" s="149"/>
      <c r="O240" s="156">
        <v>1257</v>
      </c>
      <c r="P240" s="156">
        <v>560</v>
      </c>
      <c r="Q240" s="156">
        <v>1130</v>
      </c>
      <c r="R240" s="155" t="s">
        <v>535</v>
      </c>
      <c r="S240" s="149" t="s">
        <v>135</v>
      </c>
      <c r="T240" s="149" t="s">
        <v>381</v>
      </c>
      <c r="U240" s="149" t="s">
        <v>1051</v>
      </c>
      <c r="V240" s="149"/>
      <c r="W240" s="148"/>
      <c r="X240" s="148"/>
      <c r="Y240" s="148"/>
    </row>
    <row r="241" spans="1:25" s="17" customFormat="1" x14ac:dyDescent="0.2">
      <c r="A241" s="149">
        <v>39990</v>
      </c>
      <c r="B241" s="162" t="s">
        <v>1859</v>
      </c>
      <c r="C241" s="162" t="s">
        <v>266</v>
      </c>
      <c r="D241" s="162" t="s">
        <v>140</v>
      </c>
      <c r="E241" s="162" t="s">
        <v>143</v>
      </c>
      <c r="F241" s="163">
        <v>37424</v>
      </c>
      <c r="G241" s="155">
        <v>2002</v>
      </c>
      <c r="H241" s="149" t="s">
        <v>1298</v>
      </c>
      <c r="I241" s="149" t="str">
        <f t="shared" si="9"/>
        <v>NM</v>
      </c>
      <c r="J241" s="149" t="str">
        <f t="shared" si="10"/>
        <v>CA</v>
      </c>
      <c r="K241" s="149" t="str">
        <f t="shared" si="11"/>
        <v>Mountain, Pacific</v>
      </c>
      <c r="L241" s="149" t="str">
        <f>INDEX('State '!$A$1:$C$62,MATCH($I241,'State '!$B:$B,0),3)</f>
        <v>Mountain</v>
      </c>
      <c r="M241" s="149" t="str">
        <f>INDEX('State '!$A$1:$C$62,MATCH($J241,'State '!$B:$B,0),3)</f>
        <v>Pacific</v>
      </c>
      <c r="N241" s="149"/>
      <c r="O241" s="156">
        <v>93.3</v>
      </c>
      <c r="P241" s="156"/>
      <c r="Q241" s="156">
        <v>120</v>
      </c>
      <c r="R241" s="155">
        <v>30</v>
      </c>
      <c r="S241" s="149" t="s">
        <v>135</v>
      </c>
      <c r="T241" s="149" t="s">
        <v>381</v>
      </c>
      <c r="U241" s="149" t="s">
        <v>1303</v>
      </c>
      <c r="V241" s="149"/>
      <c r="W241" s="148"/>
      <c r="X241" s="148"/>
      <c r="Y241" s="148"/>
    </row>
    <row r="242" spans="1:25" s="17" customFormat="1" x14ac:dyDescent="0.2">
      <c r="A242" s="149">
        <v>39990</v>
      </c>
      <c r="B242" s="150" t="s">
        <v>1326</v>
      </c>
      <c r="C242" s="150" t="s">
        <v>206</v>
      </c>
      <c r="D242" s="150" t="s">
        <v>134</v>
      </c>
      <c r="E242" s="162" t="s">
        <v>143</v>
      </c>
      <c r="F242" s="163">
        <v>37430</v>
      </c>
      <c r="G242" s="155">
        <v>2002</v>
      </c>
      <c r="H242" s="149" t="s">
        <v>1327</v>
      </c>
      <c r="I242" s="149" t="str">
        <f t="shared" si="9"/>
        <v>NY</v>
      </c>
      <c r="J242" s="149" t="str">
        <f t="shared" si="10"/>
        <v>PA</v>
      </c>
      <c r="K242" s="149" t="str">
        <f t="shared" si="11"/>
        <v>Northeast</v>
      </c>
      <c r="L242" s="149" t="str">
        <f>INDEX('State '!$A$1:$C$62,MATCH($I242,'State '!$B:$B,0),3)</f>
        <v>Northeast</v>
      </c>
      <c r="M242" s="149" t="str">
        <f>INDEX('State '!$A$1:$C$62,MATCH($J242,'State '!$B:$B,0),3)</f>
        <v>Northeast</v>
      </c>
      <c r="N242" s="149"/>
      <c r="O242" s="156">
        <v>86.5</v>
      </c>
      <c r="P242" s="156">
        <v>24</v>
      </c>
      <c r="Q242" s="155">
        <v>487</v>
      </c>
      <c r="R242" s="155" t="s">
        <v>1822</v>
      </c>
      <c r="S242" s="149" t="s">
        <v>135</v>
      </c>
      <c r="T242" s="149" t="s">
        <v>381</v>
      </c>
      <c r="U242" s="149" t="s">
        <v>1328</v>
      </c>
      <c r="V242" s="149"/>
      <c r="W242" s="148"/>
      <c r="X242" s="148"/>
      <c r="Y242" s="148"/>
    </row>
    <row r="243" spans="1:25" s="17" customFormat="1" x14ac:dyDescent="0.2">
      <c r="A243" s="149">
        <v>39990</v>
      </c>
      <c r="B243" s="162" t="s">
        <v>1254</v>
      </c>
      <c r="C243" s="162" t="s">
        <v>261</v>
      </c>
      <c r="D243" s="162" t="s">
        <v>140</v>
      </c>
      <c r="E243" s="162" t="s">
        <v>143</v>
      </c>
      <c r="F243" s="163">
        <v>37438</v>
      </c>
      <c r="G243" s="164">
        <v>2002</v>
      </c>
      <c r="H243" s="149" t="s">
        <v>8</v>
      </c>
      <c r="I243" s="149" t="str">
        <f t="shared" si="9"/>
        <v>OH</v>
      </c>
      <c r="J243" s="149" t="str">
        <f t="shared" si="10"/>
        <v>OH</v>
      </c>
      <c r="K243" s="149" t="str">
        <f t="shared" si="11"/>
        <v>Northeast</v>
      </c>
      <c r="L243" s="149" t="str">
        <f>INDEX('State '!$A$1:$C$62,MATCH($I243,'State '!$B:$B,0),3)</f>
        <v>Northeast</v>
      </c>
      <c r="M243" s="149" t="str">
        <f>INDEX('State '!$A$1:$C$62,MATCH($J243,'State '!$B:$B,0),3)</f>
        <v>Northeast</v>
      </c>
      <c r="N243" s="149"/>
      <c r="O243" s="156">
        <v>10.6</v>
      </c>
      <c r="P243" s="156"/>
      <c r="Q243" s="156">
        <v>140</v>
      </c>
      <c r="R243" s="155"/>
      <c r="S243" s="149" t="s">
        <v>135</v>
      </c>
      <c r="T243" s="149" t="s">
        <v>381</v>
      </c>
      <c r="U243" s="149" t="s">
        <v>1255</v>
      </c>
      <c r="V243" s="149"/>
      <c r="W243" s="148"/>
      <c r="X243" s="148"/>
      <c r="Y243" s="148"/>
    </row>
    <row r="244" spans="1:25" s="17" customFormat="1" x14ac:dyDescent="0.2">
      <c r="A244" s="149">
        <v>39990</v>
      </c>
      <c r="B244" s="162" t="s">
        <v>1256</v>
      </c>
      <c r="C244" s="162" t="s">
        <v>1718</v>
      </c>
      <c r="D244" s="162" t="s">
        <v>134</v>
      </c>
      <c r="E244" s="162" t="s">
        <v>143</v>
      </c>
      <c r="F244" s="163">
        <v>37438</v>
      </c>
      <c r="G244" s="164">
        <v>2002</v>
      </c>
      <c r="H244" s="149" t="s">
        <v>40</v>
      </c>
      <c r="I244" s="149" t="str">
        <f t="shared" si="9"/>
        <v>AZ</v>
      </c>
      <c r="J244" s="149" t="str">
        <f t="shared" si="10"/>
        <v>AZ</v>
      </c>
      <c r="K244" s="149" t="str">
        <f t="shared" si="11"/>
        <v>Mountain</v>
      </c>
      <c r="L244" s="149" t="str">
        <f>INDEX('State '!$A$1:$C$62,MATCH($I244,'State '!$B:$B,0),3)</f>
        <v>Mountain</v>
      </c>
      <c r="M244" s="149" t="str">
        <f>INDEX('State '!$A$1:$C$62,MATCH($J244,'State '!$B:$B,0),3)</f>
        <v>Mountain</v>
      </c>
      <c r="N244" s="149"/>
      <c r="O244" s="156">
        <v>5.67</v>
      </c>
      <c r="P244" s="156">
        <v>6</v>
      </c>
      <c r="Q244" s="156">
        <v>620</v>
      </c>
      <c r="R244" s="155" t="s">
        <v>3204</v>
      </c>
      <c r="S244" s="149" t="s">
        <v>135</v>
      </c>
      <c r="T244" s="149" t="s">
        <v>381</v>
      </c>
      <c r="U244" s="149" t="s">
        <v>1257</v>
      </c>
      <c r="V244" s="149"/>
      <c r="W244" s="148"/>
      <c r="X244" s="148"/>
      <c r="Y244" s="148"/>
    </row>
    <row r="245" spans="1:25" s="17" customFormat="1" x14ac:dyDescent="0.2">
      <c r="A245" s="149">
        <v>39990</v>
      </c>
      <c r="B245" s="162" t="s">
        <v>1292</v>
      </c>
      <c r="C245" s="162" t="s">
        <v>224</v>
      </c>
      <c r="D245" s="162" t="s">
        <v>140</v>
      </c>
      <c r="E245" s="162" t="s">
        <v>143</v>
      </c>
      <c r="F245" s="163">
        <v>37438</v>
      </c>
      <c r="G245" s="164">
        <v>2002</v>
      </c>
      <c r="H245" s="149" t="s">
        <v>1222</v>
      </c>
      <c r="I245" s="149" t="str">
        <f t="shared" si="9"/>
        <v>WY</v>
      </c>
      <c r="J245" s="149" t="str">
        <f t="shared" si="10"/>
        <v>CA</v>
      </c>
      <c r="K245" s="149" t="str">
        <f t="shared" si="11"/>
        <v>Mountain, Pacific</v>
      </c>
      <c r="L245" s="149" t="str">
        <f>INDEX('State '!$A$1:$C$62,MATCH($I245,'State '!$B:$B,0),3)</f>
        <v>Mountain</v>
      </c>
      <c r="M245" s="149" t="str">
        <f>INDEX('State '!$A$1:$C$62,MATCH($J245,'State '!$B:$B,0),3)</f>
        <v>Pacific</v>
      </c>
      <c r="N245" s="149"/>
      <c r="O245" s="156">
        <v>80</v>
      </c>
      <c r="P245" s="156"/>
      <c r="Q245" s="156"/>
      <c r="R245" s="155">
        <v>36</v>
      </c>
      <c r="S245" s="149" t="s">
        <v>135</v>
      </c>
      <c r="T245" s="149" t="s">
        <v>381</v>
      </c>
      <c r="U245" s="149" t="s">
        <v>1293</v>
      </c>
      <c r="V245" s="149"/>
      <c r="W245" s="148"/>
      <c r="X245" s="148"/>
      <c r="Y245" s="148"/>
    </row>
    <row r="246" spans="1:25" s="17" customFormat="1" x14ac:dyDescent="0.2">
      <c r="A246" s="149">
        <v>39990</v>
      </c>
      <c r="B246" s="162" t="s">
        <v>1301</v>
      </c>
      <c r="C246" s="162" t="s">
        <v>318</v>
      </c>
      <c r="D246" s="162" t="s">
        <v>134</v>
      </c>
      <c r="E246" s="162" t="s">
        <v>143</v>
      </c>
      <c r="F246" s="163">
        <v>37438</v>
      </c>
      <c r="G246" s="155">
        <v>2002</v>
      </c>
      <c r="H246" s="149" t="s">
        <v>14</v>
      </c>
      <c r="I246" s="149" t="str">
        <f t="shared" si="9"/>
        <v>MS</v>
      </c>
      <c r="J246" s="149" t="str">
        <f t="shared" si="10"/>
        <v>MS</v>
      </c>
      <c r="K246" s="149" t="str">
        <f t="shared" si="11"/>
        <v>South Central</v>
      </c>
      <c r="L246" s="149" t="str">
        <f>INDEX('State '!$A$1:$C$62,MATCH($I246,'State '!$B:$B,0),3)</f>
        <v>South Central</v>
      </c>
      <c r="M246" s="149" t="str">
        <f>INDEX('State '!$A$1:$C$62,MATCH($J246,'State '!$B:$B,0),3)</f>
        <v>South Central</v>
      </c>
      <c r="N246" s="149"/>
      <c r="O246" s="156">
        <v>94.3</v>
      </c>
      <c r="P246" s="156">
        <v>58.7</v>
      </c>
      <c r="Q246" s="156">
        <v>680</v>
      </c>
      <c r="R246" s="155">
        <v>36</v>
      </c>
      <c r="S246" s="149" t="s">
        <v>135</v>
      </c>
      <c r="T246" s="149" t="s">
        <v>381</v>
      </c>
      <c r="U246" s="149" t="s">
        <v>1302</v>
      </c>
      <c r="V246" s="149"/>
      <c r="W246" s="148"/>
      <c r="X246" s="148"/>
      <c r="Y246" s="148"/>
    </row>
    <row r="247" spans="1:25" s="17" customFormat="1" x14ac:dyDescent="0.2">
      <c r="A247" s="149">
        <v>39990</v>
      </c>
      <c r="B247" s="162" t="s">
        <v>1297</v>
      </c>
      <c r="C247" s="162" t="s">
        <v>1297</v>
      </c>
      <c r="D247" s="162" t="s">
        <v>141</v>
      </c>
      <c r="E247" s="162" t="s">
        <v>143</v>
      </c>
      <c r="F247" s="163">
        <v>37438</v>
      </c>
      <c r="G247" s="155">
        <v>2002</v>
      </c>
      <c r="H247" s="149" t="s">
        <v>1298</v>
      </c>
      <c r="I247" s="149" t="str">
        <f t="shared" si="9"/>
        <v>NM</v>
      </c>
      <c r="J247" s="149" t="str">
        <f t="shared" si="10"/>
        <v>CA</v>
      </c>
      <c r="K247" s="149" t="str">
        <f t="shared" si="11"/>
        <v>Mountain, Pacific</v>
      </c>
      <c r="L247" s="149" t="str">
        <f>INDEX('State '!$A$1:$C$62,MATCH($I247,'State '!$B:$B,0),3)</f>
        <v>Mountain</v>
      </c>
      <c r="M247" s="149" t="str">
        <f>INDEX('State '!$A$1:$C$62,MATCH($J247,'State '!$B:$B,0),3)</f>
        <v>Pacific</v>
      </c>
      <c r="N247" s="149"/>
      <c r="O247" s="156">
        <v>100</v>
      </c>
      <c r="P247" s="156">
        <v>405</v>
      </c>
      <c r="Q247" s="156">
        <v>87</v>
      </c>
      <c r="R247" s="155">
        <v>16</v>
      </c>
      <c r="S247" s="149" t="s">
        <v>135</v>
      </c>
      <c r="T247" s="149" t="s">
        <v>381</v>
      </c>
      <c r="U247" s="149" t="s">
        <v>1299</v>
      </c>
      <c r="V247" s="149"/>
      <c r="W247" s="148"/>
      <c r="X247" s="148"/>
      <c r="Y247" s="148"/>
    </row>
    <row r="248" spans="1:25" s="17" customFormat="1" x14ac:dyDescent="0.2">
      <c r="A248" s="149">
        <v>39990</v>
      </c>
      <c r="B248" s="162" t="s">
        <v>1258</v>
      </c>
      <c r="C248" s="162" t="s">
        <v>316</v>
      </c>
      <c r="D248" s="162" t="s">
        <v>136</v>
      </c>
      <c r="E248" s="162" t="s">
        <v>143</v>
      </c>
      <c r="F248" s="163">
        <v>37469</v>
      </c>
      <c r="G248" s="164">
        <v>2002</v>
      </c>
      <c r="H248" s="149" t="s">
        <v>16</v>
      </c>
      <c r="I248" s="149" t="str">
        <f t="shared" si="9"/>
        <v>NC</v>
      </c>
      <c r="J248" s="149" t="str">
        <f t="shared" si="10"/>
        <v>NC</v>
      </c>
      <c r="K248" s="149" t="str">
        <f t="shared" si="11"/>
        <v>Southeast</v>
      </c>
      <c r="L248" s="149" t="str">
        <f>INDEX('State '!$A$1:$C$62,MATCH($I248,'State '!$B:$B,0),3)</f>
        <v>Southeast</v>
      </c>
      <c r="M248" s="149" t="str">
        <f>INDEX('State '!$A$1:$C$62,MATCH($J248,'State '!$B:$B,0),3)</f>
        <v>Southeast</v>
      </c>
      <c r="N248" s="149"/>
      <c r="O248" s="156">
        <v>12</v>
      </c>
      <c r="P248" s="156">
        <v>72</v>
      </c>
      <c r="Q248" s="156">
        <v>72</v>
      </c>
      <c r="R248" s="155" t="s">
        <v>3200</v>
      </c>
      <c r="S248" s="149" t="s">
        <v>138</v>
      </c>
      <c r="T248" s="149" t="s">
        <v>187</v>
      </c>
      <c r="U248" s="149" t="s">
        <v>382</v>
      </c>
      <c r="V248" s="149"/>
      <c r="W248" s="148"/>
      <c r="X248" s="148"/>
      <c r="Y248" s="148"/>
    </row>
    <row r="249" spans="1:25" s="17" customFormat="1" x14ac:dyDescent="0.2">
      <c r="A249" s="149">
        <v>39990</v>
      </c>
      <c r="B249" s="162" t="s">
        <v>1245</v>
      </c>
      <c r="C249" s="162" t="s">
        <v>231</v>
      </c>
      <c r="D249" s="162" t="s">
        <v>140</v>
      </c>
      <c r="E249" s="162" t="s">
        <v>143</v>
      </c>
      <c r="F249" s="163">
        <v>37500</v>
      </c>
      <c r="G249" s="164">
        <v>2002</v>
      </c>
      <c r="H249" s="149" t="s">
        <v>1246</v>
      </c>
      <c r="I249" s="149" t="str">
        <f t="shared" si="9"/>
        <v>TN</v>
      </c>
      <c r="J249" s="149" t="str">
        <f t="shared" si="10"/>
        <v>GA</v>
      </c>
      <c r="K249" s="149" t="str">
        <f t="shared" si="11"/>
        <v>Midwest, Southeast</v>
      </c>
      <c r="L249" s="149" t="str">
        <f>INDEX('State '!$A$1:$C$62,MATCH($I249,'State '!$B:$B,0),3)</f>
        <v>Midwest</v>
      </c>
      <c r="M249" s="149" t="str">
        <f>INDEX('State '!$A$1:$C$62,MATCH($J249,'State '!$B:$B,0),3)</f>
        <v>Southeast</v>
      </c>
      <c r="N249" s="149"/>
      <c r="O249" s="156">
        <v>69.39</v>
      </c>
      <c r="P249" s="156">
        <v>27</v>
      </c>
      <c r="Q249" s="156">
        <v>160</v>
      </c>
      <c r="R249" s="155">
        <v>20</v>
      </c>
      <c r="S249" s="149" t="s">
        <v>135</v>
      </c>
      <c r="T249" s="149" t="s">
        <v>381</v>
      </c>
      <c r="U249" s="149" t="s">
        <v>1247</v>
      </c>
      <c r="V249" s="149"/>
      <c r="W249" s="148"/>
      <c r="X249" s="148"/>
      <c r="Y249" s="148"/>
    </row>
    <row r="250" spans="1:25" s="17" customFormat="1" x14ac:dyDescent="0.2">
      <c r="A250" s="149">
        <v>39990</v>
      </c>
      <c r="B250" s="162" t="s">
        <v>1288</v>
      </c>
      <c r="C250" s="162" t="s">
        <v>224</v>
      </c>
      <c r="D250" s="162" t="s">
        <v>134</v>
      </c>
      <c r="E250" s="162" t="s">
        <v>143</v>
      </c>
      <c r="F250" s="163">
        <v>37500</v>
      </c>
      <c r="G250" s="164">
        <v>2002</v>
      </c>
      <c r="H250" s="149" t="s">
        <v>13</v>
      </c>
      <c r="I250" s="149" t="str">
        <f t="shared" si="9"/>
        <v>CA</v>
      </c>
      <c r="J250" s="149" t="str">
        <f t="shared" si="10"/>
        <v>CA</v>
      </c>
      <c r="K250" s="149" t="str">
        <f t="shared" si="11"/>
        <v>Pacific</v>
      </c>
      <c r="L250" s="149" t="str">
        <f>INDEX('State '!$A$1:$C$62,MATCH($I250,'State '!$B:$B,0),3)</f>
        <v>Pacific</v>
      </c>
      <c r="M250" s="149" t="str">
        <f>INDEX('State '!$A$1:$C$62,MATCH($J250,'State '!$B:$B,0),3)</f>
        <v>Pacific</v>
      </c>
      <c r="N250" s="149"/>
      <c r="O250" s="156">
        <v>29</v>
      </c>
      <c r="P250" s="156">
        <v>32</v>
      </c>
      <c r="Q250" s="156">
        <v>275</v>
      </c>
      <c r="R250" s="155">
        <v>24</v>
      </c>
      <c r="S250" s="149" t="s">
        <v>135</v>
      </c>
      <c r="T250" s="149" t="s">
        <v>381</v>
      </c>
      <c r="U250" s="149" t="s">
        <v>1289</v>
      </c>
      <c r="V250" s="149"/>
      <c r="W250" s="148"/>
      <c r="X250" s="148"/>
      <c r="Y250" s="148"/>
    </row>
    <row r="251" spans="1:25" s="17" customFormat="1" x14ac:dyDescent="0.2">
      <c r="A251" s="149">
        <v>39990</v>
      </c>
      <c r="B251" s="162" t="s">
        <v>1274</v>
      </c>
      <c r="C251" s="162" t="s">
        <v>2065</v>
      </c>
      <c r="D251" s="162" t="s">
        <v>140</v>
      </c>
      <c r="E251" s="162" t="s">
        <v>143</v>
      </c>
      <c r="F251" s="163">
        <v>37500</v>
      </c>
      <c r="G251" s="164">
        <v>2002</v>
      </c>
      <c r="H251" s="149" t="s">
        <v>28</v>
      </c>
      <c r="I251" s="149" t="str">
        <f t="shared" si="9"/>
        <v>IL</v>
      </c>
      <c r="J251" s="149" t="str">
        <f t="shared" si="10"/>
        <v>IL</v>
      </c>
      <c r="K251" s="149" t="str">
        <f t="shared" si="11"/>
        <v>Midwest</v>
      </c>
      <c r="L251" s="149" t="str">
        <f>INDEX('State '!$A$1:$C$62,MATCH($I251,'State '!$B:$B,0),3)</f>
        <v>Midwest</v>
      </c>
      <c r="M251" s="149" t="str">
        <f>INDEX('State '!$A$1:$C$62,MATCH($J251,'State '!$B:$B,0),3)</f>
        <v>Midwest</v>
      </c>
      <c r="N251" s="149"/>
      <c r="O251" s="156">
        <v>37</v>
      </c>
      <c r="P251" s="156">
        <v>47</v>
      </c>
      <c r="Q251" s="156">
        <v>300</v>
      </c>
      <c r="R251" s="155">
        <v>24</v>
      </c>
      <c r="S251" s="149" t="s">
        <v>135</v>
      </c>
      <c r="T251" s="149" t="s">
        <v>381</v>
      </c>
      <c r="U251" s="149" t="s">
        <v>382</v>
      </c>
      <c r="V251" s="149"/>
      <c r="W251" s="148"/>
      <c r="X251" s="148"/>
      <c r="Y251" s="148"/>
    </row>
    <row r="252" spans="1:25" s="17" customFormat="1" x14ac:dyDescent="0.2">
      <c r="A252" s="149">
        <v>39990</v>
      </c>
      <c r="B252" s="162" t="s">
        <v>1322</v>
      </c>
      <c r="C252" s="162" t="s">
        <v>206</v>
      </c>
      <c r="D252" s="162" t="s">
        <v>134</v>
      </c>
      <c r="E252" s="162" t="s">
        <v>143</v>
      </c>
      <c r="F252" s="163">
        <v>37500</v>
      </c>
      <c r="G252" s="155">
        <v>2002</v>
      </c>
      <c r="H252" s="149" t="s">
        <v>51</v>
      </c>
      <c r="I252" s="149" t="str">
        <f t="shared" si="9"/>
        <v>RI</v>
      </c>
      <c r="J252" s="149" t="str">
        <f t="shared" si="10"/>
        <v>RI</v>
      </c>
      <c r="K252" s="149" t="str">
        <f t="shared" si="11"/>
        <v>Northeast</v>
      </c>
      <c r="L252" s="149" t="str">
        <f>INDEX('State '!$A$1:$C$62,MATCH($I252,'State '!$B:$B,0),3)</f>
        <v>Northeast</v>
      </c>
      <c r="M252" s="149" t="str">
        <f>INDEX('State '!$A$1:$C$62,MATCH($J252,'State '!$B:$B,0),3)</f>
        <v>Northeast</v>
      </c>
      <c r="N252" s="149"/>
      <c r="O252" s="156">
        <v>14.1</v>
      </c>
      <c r="P252" s="156"/>
      <c r="Q252" s="156">
        <v>100</v>
      </c>
      <c r="R252" s="155">
        <v>12</v>
      </c>
      <c r="S252" s="149" t="s">
        <v>135</v>
      </c>
      <c r="T252" s="149" t="s">
        <v>381</v>
      </c>
      <c r="U252" s="149" t="s">
        <v>1323</v>
      </c>
      <c r="V252" s="149"/>
      <c r="W252" s="148"/>
      <c r="X252" s="148"/>
      <c r="Y252" s="148"/>
    </row>
    <row r="253" spans="1:25" s="17" customFormat="1" x14ac:dyDescent="0.2">
      <c r="A253" s="149">
        <v>39990</v>
      </c>
      <c r="B253" s="162" t="s">
        <v>1308</v>
      </c>
      <c r="C253" s="162" t="s">
        <v>348</v>
      </c>
      <c r="D253" s="162" t="s">
        <v>134</v>
      </c>
      <c r="E253" s="162" t="s">
        <v>143</v>
      </c>
      <c r="F253" s="163">
        <v>37530</v>
      </c>
      <c r="G253" s="164">
        <v>2002</v>
      </c>
      <c r="H253" s="149" t="s">
        <v>6</v>
      </c>
      <c r="I253" s="149" t="str">
        <f t="shared" si="9"/>
        <v>TX</v>
      </c>
      <c r="J253" s="149" t="str">
        <f t="shared" si="10"/>
        <v>TX</v>
      </c>
      <c r="K253" s="149" t="str">
        <f t="shared" si="11"/>
        <v>South Central</v>
      </c>
      <c r="L253" s="149" t="str">
        <f>INDEX('State '!$A$1:$C$62,MATCH($I253,'State '!$B:$B,0),3)</f>
        <v>South Central</v>
      </c>
      <c r="M253" s="149" t="str">
        <f>INDEX('State '!$A$1:$C$62,MATCH($J253,'State '!$B:$B,0),3)</f>
        <v>South Central</v>
      </c>
      <c r="N253" s="149"/>
      <c r="O253" s="156">
        <v>70</v>
      </c>
      <c r="P253" s="156">
        <v>86</v>
      </c>
      <c r="Q253" s="156">
        <v>300</v>
      </c>
      <c r="R253" s="155">
        <v>30</v>
      </c>
      <c r="S253" s="149" t="s">
        <v>138</v>
      </c>
      <c r="T253" s="149" t="s">
        <v>187</v>
      </c>
      <c r="U253" s="149" t="s">
        <v>382</v>
      </c>
      <c r="V253" s="149"/>
      <c r="W253" s="148"/>
      <c r="X253" s="148"/>
      <c r="Y253" s="148"/>
    </row>
    <row r="254" spans="1:25" s="17" customFormat="1" x14ac:dyDescent="0.2">
      <c r="A254" s="149">
        <v>39990</v>
      </c>
      <c r="B254" s="162" t="s">
        <v>1304</v>
      </c>
      <c r="C254" s="162" t="s">
        <v>244</v>
      </c>
      <c r="D254" s="162" t="s">
        <v>136</v>
      </c>
      <c r="E254" s="162" t="s">
        <v>143</v>
      </c>
      <c r="F254" s="163">
        <v>37530</v>
      </c>
      <c r="G254" s="164">
        <v>2002</v>
      </c>
      <c r="H254" s="149" t="s">
        <v>1305</v>
      </c>
      <c r="I254" s="149" t="str">
        <f t="shared" si="9"/>
        <v>AZ</v>
      </c>
      <c r="J254" s="149" t="str">
        <f t="shared" si="10"/>
        <v>MX</v>
      </c>
      <c r="K254" s="149" t="str">
        <f t="shared" si="11"/>
        <v>Mountain, Pacific, Mexico</v>
      </c>
      <c r="L254" s="149" t="str">
        <f>INDEX('State '!$A$1:$C$62,MATCH($I254,'State '!$B:$B,0),3)</f>
        <v>Mountain</v>
      </c>
      <c r="M254" s="149" t="str">
        <f>INDEX('State '!$A$1:$C$62,MATCH($J254,'State '!$B:$B,0),3)</f>
        <v>Mexico</v>
      </c>
      <c r="N254" s="149" t="s">
        <v>2460</v>
      </c>
      <c r="O254" s="156">
        <v>156</v>
      </c>
      <c r="P254" s="156">
        <v>80</v>
      </c>
      <c r="Q254" s="156">
        <v>500</v>
      </c>
      <c r="R254" s="155" t="s">
        <v>535</v>
      </c>
      <c r="S254" s="149" t="s">
        <v>135</v>
      </c>
      <c r="T254" s="149" t="s">
        <v>381</v>
      </c>
      <c r="U254" s="149" t="s">
        <v>1306</v>
      </c>
      <c r="V254" s="149"/>
      <c r="W254" s="148"/>
      <c r="X254" s="148"/>
      <c r="Y254" s="148"/>
    </row>
    <row r="255" spans="1:25" s="17" customFormat="1" x14ac:dyDescent="0.2">
      <c r="A255" s="149">
        <v>39990</v>
      </c>
      <c r="B255" s="162" t="s">
        <v>1287</v>
      </c>
      <c r="C255" s="162" t="s">
        <v>308</v>
      </c>
      <c r="D255" s="162" t="s">
        <v>140</v>
      </c>
      <c r="E255" s="162" t="s">
        <v>143</v>
      </c>
      <c r="F255" s="163">
        <v>37530</v>
      </c>
      <c r="G255" s="155">
        <v>2002</v>
      </c>
      <c r="H255" s="149" t="s">
        <v>13</v>
      </c>
      <c r="I255" s="149" t="str">
        <f t="shared" si="9"/>
        <v>CA</v>
      </c>
      <c r="J255" s="149" t="str">
        <f t="shared" si="10"/>
        <v>CA</v>
      </c>
      <c r="K255" s="149" t="str">
        <f t="shared" si="11"/>
        <v>Pacific</v>
      </c>
      <c r="L255" s="149" t="str">
        <f>INDEX('State '!$A$1:$C$62,MATCH($I255,'State '!$B:$B,0),3)</f>
        <v>Pacific</v>
      </c>
      <c r="M255" s="149" t="str">
        <f>INDEX('State '!$A$1:$C$62,MATCH($J255,'State '!$B:$B,0),3)</f>
        <v>Pacific</v>
      </c>
      <c r="N255" s="149"/>
      <c r="O255" s="156">
        <v>39.5</v>
      </c>
      <c r="P255" s="156">
        <v>14</v>
      </c>
      <c r="Q255" s="156">
        <v>180</v>
      </c>
      <c r="R255" s="155">
        <v>42</v>
      </c>
      <c r="S255" s="149" t="s">
        <v>138</v>
      </c>
      <c r="T255" s="149" t="s">
        <v>187</v>
      </c>
      <c r="U255" s="149" t="s">
        <v>382</v>
      </c>
      <c r="V255" s="149"/>
      <c r="W255" s="148"/>
      <c r="X255" s="148"/>
      <c r="Y255" s="148"/>
    </row>
    <row r="256" spans="1:25" s="17" customFormat="1" x14ac:dyDescent="0.2">
      <c r="A256" s="149">
        <v>39990</v>
      </c>
      <c r="B256" s="162" t="s">
        <v>1259</v>
      </c>
      <c r="C256" s="162" t="s">
        <v>223</v>
      </c>
      <c r="D256" s="162" t="s">
        <v>134</v>
      </c>
      <c r="E256" s="162" t="s">
        <v>143</v>
      </c>
      <c r="F256" s="163">
        <v>37561</v>
      </c>
      <c r="G256" s="164">
        <v>2002</v>
      </c>
      <c r="H256" s="149" t="s">
        <v>19</v>
      </c>
      <c r="I256" s="149" t="str">
        <f t="shared" si="9"/>
        <v>VA</v>
      </c>
      <c r="J256" s="149" t="str">
        <f t="shared" si="10"/>
        <v>VA</v>
      </c>
      <c r="K256" s="149" t="str">
        <f t="shared" si="11"/>
        <v>Northeast</v>
      </c>
      <c r="L256" s="149" t="str">
        <f>INDEX('State '!$A$1:$C$62,MATCH($I256,'State '!$B:$B,0),3)</f>
        <v>Northeast</v>
      </c>
      <c r="M256" s="149" t="str">
        <f>INDEX('State '!$A$1:$C$62,MATCH($J256,'State '!$B:$B,0),3)</f>
        <v>Northeast</v>
      </c>
      <c r="N256" s="149"/>
      <c r="O256" s="156">
        <v>22.2</v>
      </c>
      <c r="P256" s="156">
        <v>14</v>
      </c>
      <c r="Q256" s="156">
        <v>300</v>
      </c>
      <c r="R256" s="155">
        <v>20</v>
      </c>
      <c r="S256" s="149" t="s">
        <v>138</v>
      </c>
      <c r="T256" s="149" t="s">
        <v>187</v>
      </c>
      <c r="U256" s="149" t="s">
        <v>382</v>
      </c>
      <c r="V256" s="149"/>
      <c r="W256" s="148"/>
      <c r="X256" s="148"/>
      <c r="Y256" s="148"/>
    </row>
    <row r="257" spans="1:25" s="17" customFormat="1" x14ac:dyDescent="0.2">
      <c r="A257" s="149">
        <v>39990</v>
      </c>
      <c r="B257" s="162" t="s">
        <v>1280</v>
      </c>
      <c r="C257" s="162" t="s">
        <v>239</v>
      </c>
      <c r="D257" s="162" t="s">
        <v>140</v>
      </c>
      <c r="E257" s="162" t="s">
        <v>143</v>
      </c>
      <c r="F257" s="163">
        <v>37561</v>
      </c>
      <c r="G257" s="164">
        <v>2002</v>
      </c>
      <c r="H257" s="149" t="s">
        <v>17</v>
      </c>
      <c r="I257" s="149" t="str">
        <f t="shared" si="9"/>
        <v>AL</v>
      </c>
      <c r="J257" s="149" t="str">
        <f t="shared" si="10"/>
        <v>AL</v>
      </c>
      <c r="K257" s="149" t="str">
        <f t="shared" si="11"/>
        <v>South Central</v>
      </c>
      <c r="L257" s="149" t="str">
        <f>INDEX('State '!$A$1:$C$62,MATCH($I257,'State '!$B:$B,0),3)</f>
        <v>South Central</v>
      </c>
      <c r="M257" s="149" t="str">
        <f>INDEX('State '!$A$1:$C$62,MATCH($J257,'State '!$B:$B,0),3)</f>
        <v>South Central</v>
      </c>
      <c r="N257" s="149"/>
      <c r="O257" s="156"/>
      <c r="P257" s="156">
        <v>29</v>
      </c>
      <c r="Q257" s="156">
        <v>236</v>
      </c>
      <c r="R257" s="155" t="s">
        <v>1822</v>
      </c>
      <c r="S257" s="149" t="s">
        <v>135</v>
      </c>
      <c r="T257" s="149" t="s">
        <v>381</v>
      </c>
      <c r="U257" s="149" t="s">
        <v>1281</v>
      </c>
      <c r="V257" s="149"/>
      <c r="W257" s="148"/>
      <c r="X257" s="148"/>
      <c r="Y257" s="148"/>
    </row>
    <row r="258" spans="1:25" s="17" customFormat="1" x14ac:dyDescent="0.2">
      <c r="A258" s="149">
        <v>39990</v>
      </c>
      <c r="B258" s="162" t="s">
        <v>1290</v>
      </c>
      <c r="C258" s="162" t="s">
        <v>224</v>
      </c>
      <c r="D258" s="162" t="s">
        <v>134</v>
      </c>
      <c r="E258" s="162" t="s">
        <v>143</v>
      </c>
      <c r="F258" s="163">
        <v>37561</v>
      </c>
      <c r="G258" s="164">
        <v>2002</v>
      </c>
      <c r="H258" s="149" t="s">
        <v>31</v>
      </c>
      <c r="I258" s="149" t="str">
        <f t="shared" si="9"/>
        <v>NV</v>
      </c>
      <c r="J258" s="149" t="str">
        <f t="shared" si="10"/>
        <v>NV</v>
      </c>
      <c r="K258" s="149" t="str">
        <f t="shared" si="11"/>
        <v>Mountain</v>
      </c>
      <c r="L258" s="149" t="str">
        <f>INDEX('State '!$A$1:$C$62,MATCH($I258,'State '!$B:$B,0),3)</f>
        <v>Mountain</v>
      </c>
      <c r="M258" s="149" t="str">
        <f>INDEX('State '!$A$1:$C$62,MATCH($J258,'State '!$B:$B,0),3)</f>
        <v>Mountain</v>
      </c>
      <c r="N258" s="149"/>
      <c r="O258" s="156">
        <v>3.8</v>
      </c>
      <c r="P258" s="156">
        <v>3.54</v>
      </c>
      <c r="Q258" s="156">
        <v>219</v>
      </c>
      <c r="R258" s="155">
        <v>16</v>
      </c>
      <c r="S258" s="149" t="s">
        <v>135</v>
      </c>
      <c r="T258" s="149" t="s">
        <v>381</v>
      </c>
      <c r="U258" s="149" t="s">
        <v>1291</v>
      </c>
      <c r="V258" s="149"/>
      <c r="W258" s="148"/>
      <c r="X258" s="148"/>
      <c r="Y258" s="148"/>
    </row>
    <row r="259" spans="1:25" s="17" customFormat="1" x14ac:dyDescent="0.2">
      <c r="A259" s="149">
        <v>39990</v>
      </c>
      <c r="B259" s="150" t="s">
        <v>1324</v>
      </c>
      <c r="C259" s="162" t="s">
        <v>2224</v>
      </c>
      <c r="D259" s="150" t="s">
        <v>140</v>
      </c>
      <c r="E259" s="162" t="s">
        <v>143</v>
      </c>
      <c r="F259" s="163">
        <v>37561</v>
      </c>
      <c r="G259" s="155">
        <v>2002</v>
      </c>
      <c r="H259" s="149" t="s">
        <v>2166</v>
      </c>
      <c r="I259" s="149" t="str">
        <f t="shared" ref="I259:I322" si="12">LEFT($H259,2)</f>
        <v>BC</v>
      </c>
      <c r="J259" s="149" t="str">
        <f t="shared" ref="J259:J322" si="13">RIGHT($H259,2)</f>
        <v>CA</v>
      </c>
      <c r="K259" s="149" t="str">
        <f t="shared" ref="K259:K322" si="14">IF($L259=$M259,L259,CONCATENATE($L259,", ",IF(ISBLANK(N259),"",CONCATENATE(N259,", ")),$M259))</f>
        <v>Canada, Mountain, Pacific</v>
      </c>
      <c r="L259" s="149" t="str">
        <f>INDEX('State '!$A$1:$C$62,MATCH($I259,'State '!$B:$B,0),3)</f>
        <v>Canada</v>
      </c>
      <c r="M259" s="149" t="str">
        <f>INDEX('State '!$A$1:$C$62,MATCH($J259,'State '!$B:$B,0),3)</f>
        <v>Pacific</v>
      </c>
      <c r="N259" s="149" t="s">
        <v>2459</v>
      </c>
      <c r="O259" s="156">
        <v>129.4</v>
      </c>
      <c r="P259" s="156">
        <v>21</v>
      </c>
      <c r="Q259" s="155">
        <v>207</v>
      </c>
      <c r="R259" s="155">
        <v>42</v>
      </c>
      <c r="S259" s="149" t="s">
        <v>135</v>
      </c>
      <c r="T259" s="149" t="s">
        <v>381</v>
      </c>
      <c r="U259" s="149" t="s">
        <v>1325</v>
      </c>
      <c r="V259" s="149"/>
      <c r="W259" s="148"/>
      <c r="X259" s="148"/>
      <c r="Y259" s="148"/>
    </row>
    <row r="260" spans="1:25" s="17" customFormat="1" x14ac:dyDescent="0.2">
      <c r="A260" s="149">
        <v>39990</v>
      </c>
      <c r="B260" s="162" t="s">
        <v>1861</v>
      </c>
      <c r="C260" s="162" t="s">
        <v>287</v>
      </c>
      <c r="D260" s="162" t="s">
        <v>134</v>
      </c>
      <c r="E260" s="162" t="s">
        <v>143</v>
      </c>
      <c r="F260" s="163">
        <v>37580</v>
      </c>
      <c r="G260" s="155">
        <v>2002</v>
      </c>
      <c r="H260" s="149" t="s">
        <v>1311</v>
      </c>
      <c r="I260" s="149" t="str">
        <f t="shared" si="12"/>
        <v>OR</v>
      </c>
      <c r="J260" s="149" t="str">
        <f t="shared" si="13"/>
        <v>NV</v>
      </c>
      <c r="K260" s="149" t="str">
        <f t="shared" si="14"/>
        <v>Pacific, Mountain</v>
      </c>
      <c r="L260" s="149" t="str">
        <f>INDEX('State '!$A$1:$C$62,MATCH($I260,'State '!$B:$B,0),3)</f>
        <v>Pacific</v>
      </c>
      <c r="M260" s="149" t="str">
        <f>INDEX('State '!$A$1:$C$62,MATCH($J260,'State '!$B:$B,0),3)</f>
        <v>Mountain</v>
      </c>
      <c r="N260" s="149"/>
      <c r="O260" s="156">
        <v>36</v>
      </c>
      <c r="P260" s="156">
        <v>10.5</v>
      </c>
      <c r="Q260" s="156">
        <v>54</v>
      </c>
      <c r="R260" s="155">
        <v>16</v>
      </c>
      <c r="S260" s="149" t="s">
        <v>135</v>
      </c>
      <c r="T260" s="149" t="s">
        <v>381</v>
      </c>
      <c r="U260" s="149" t="s">
        <v>1312</v>
      </c>
      <c r="V260" s="149"/>
      <c r="W260" s="148"/>
      <c r="X260" s="148"/>
      <c r="Y260" s="148"/>
    </row>
    <row r="261" spans="1:25" s="17" customFormat="1" x14ac:dyDescent="0.2">
      <c r="A261" s="149">
        <v>39990</v>
      </c>
      <c r="B261" s="162" t="s">
        <v>1309</v>
      </c>
      <c r="C261" s="162" t="s">
        <v>256</v>
      </c>
      <c r="D261" s="162" t="s">
        <v>134</v>
      </c>
      <c r="E261" s="162" t="s">
        <v>143</v>
      </c>
      <c r="F261" s="163">
        <v>37590</v>
      </c>
      <c r="G261" s="155">
        <v>2002</v>
      </c>
      <c r="H261" s="149" t="s">
        <v>50</v>
      </c>
      <c r="I261" s="149" t="str">
        <f t="shared" si="12"/>
        <v>WA</v>
      </c>
      <c r="J261" s="149" t="str">
        <f t="shared" si="13"/>
        <v>WA</v>
      </c>
      <c r="K261" s="149" t="str">
        <f t="shared" si="14"/>
        <v>Pacific</v>
      </c>
      <c r="L261" s="149" t="str">
        <f>INDEX('State '!$A$1:$C$62,MATCH($I261,'State '!$B:$B,0),3)</f>
        <v>Pacific</v>
      </c>
      <c r="M261" s="149" t="str">
        <f>INDEX('State '!$A$1:$C$62,MATCH($J261,'State '!$B:$B,0),3)</f>
        <v>Pacific</v>
      </c>
      <c r="N261" s="149"/>
      <c r="O261" s="156">
        <v>124</v>
      </c>
      <c r="P261" s="156">
        <v>48.9</v>
      </c>
      <c r="Q261" s="156">
        <v>160</v>
      </c>
      <c r="R261" s="155">
        <v>20</v>
      </c>
      <c r="S261" s="149" t="s">
        <v>135</v>
      </c>
      <c r="T261" s="149" t="s">
        <v>381</v>
      </c>
      <c r="U261" s="149" t="s">
        <v>1310</v>
      </c>
      <c r="V261" s="149"/>
      <c r="W261" s="148"/>
      <c r="X261" s="148"/>
      <c r="Y261" s="148"/>
    </row>
    <row r="262" spans="1:25" s="17" customFormat="1" x14ac:dyDescent="0.2">
      <c r="A262" s="149">
        <v>39990</v>
      </c>
      <c r="B262" s="162" t="s">
        <v>1272</v>
      </c>
      <c r="C262" s="162" t="s">
        <v>257</v>
      </c>
      <c r="D262" s="162" t="s">
        <v>140</v>
      </c>
      <c r="E262" s="162" t="s">
        <v>143</v>
      </c>
      <c r="F262" s="163">
        <v>37591</v>
      </c>
      <c r="G262" s="164">
        <v>2002</v>
      </c>
      <c r="H262" s="149" t="s">
        <v>32</v>
      </c>
      <c r="I262" s="149" t="str">
        <f t="shared" si="12"/>
        <v>AR</v>
      </c>
      <c r="J262" s="149" t="str">
        <f t="shared" si="13"/>
        <v>AR</v>
      </c>
      <c r="K262" s="149" t="str">
        <f t="shared" si="14"/>
        <v>South Central</v>
      </c>
      <c r="L262" s="149" t="str">
        <f>INDEX('State '!$A$1:$C$62,MATCH($I262,'State '!$B:$B,0),3)</f>
        <v>South Central</v>
      </c>
      <c r="M262" s="149" t="str">
        <f>INDEX('State '!$A$1:$C$62,MATCH($J262,'State '!$B:$B,0),3)</f>
        <v>South Central</v>
      </c>
      <c r="N262" s="149"/>
      <c r="O262" s="156">
        <v>7.8</v>
      </c>
      <c r="P262" s="156"/>
      <c r="Q262" s="156">
        <v>105</v>
      </c>
      <c r="R262" s="155"/>
      <c r="S262" s="149" t="s">
        <v>135</v>
      </c>
      <c r="T262" s="149" t="s">
        <v>381</v>
      </c>
      <c r="U262" s="149" t="s">
        <v>1273</v>
      </c>
      <c r="V262" s="149"/>
      <c r="W262" s="148"/>
      <c r="X262" s="148"/>
      <c r="Y262" s="148"/>
    </row>
    <row r="263" spans="1:25" s="17" customFormat="1" x14ac:dyDescent="0.2">
      <c r="A263" s="149">
        <v>39990</v>
      </c>
      <c r="B263" s="150" t="s">
        <v>1263</v>
      </c>
      <c r="C263" s="150" t="s">
        <v>258</v>
      </c>
      <c r="D263" s="150" t="s">
        <v>140</v>
      </c>
      <c r="E263" s="162" t="s">
        <v>143</v>
      </c>
      <c r="F263" s="163">
        <v>37591</v>
      </c>
      <c r="G263" s="164">
        <v>2002</v>
      </c>
      <c r="H263" s="149" t="s">
        <v>25</v>
      </c>
      <c r="I263" s="149" t="str">
        <f t="shared" si="12"/>
        <v>CO</v>
      </c>
      <c r="J263" s="149" t="str">
        <f t="shared" si="13"/>
        <v>CO</v>
      </c>
      <c r="K263" s="149" t="str">
        <f t="shared" si="14"/>
        <v>Mountain</v>
      </c>
      <c r="L263" s="149" t="str">
        <f>INDEX('State '!$A$1:$C$62,MATCH($I263,'State '!$B:$B,0),3)</f>
        <v>Mountain</v>
      </c>
      <c r="M263" s="149" t="str">
        <f>INDEX('State '!$A$1:$C$62,MATCH($J263,'State '!$B:$B,0),3)</f>
        <v>Mountain</v>
      </c>
      <c r="N263" s="149"/>
      <c r="O263" s="156">
        <v>72.14</v>
      </c>
      <c r="P263" s="156">
        <v>119</v>
      </c>
      <c r="Q263" s="155">
        <v>282</v>
      </c>
      <c r="R263" s="155" t="s">
        <v>1264</v>
      </c>
      <c r="S263" s="149" t="s">
        <v>135</v>
      </c>
      <c r="T263" s="149" t="s">
        <v>381</v>
      </c>
      <c r="U263" s="149" t="s">
        <v>1265</v>
      </c>
      <c r="V263" s="149"/>
      <c r="W263" s="148"/>
      <c r="X263" s="148"/>
      <c r="Y263" s="148"/>
    </row>
    <row r="264" spans="1:25" s="17" customFormat="1" x14ac:dyDescent="0.2">
      <c r="A264" s="149">
        <v>39990</v>
      </c>
      <c r="B264" s="162" t="s">
        <v>1329</v>
      </c>
      <c r="C264" s="162" t="s">
        <v>235</v>
      </c>
      <c r="D264" s="162" t="s">
        <v>134</v>
      </c>
      <c r="E264" s="162" t="s">
        <v>143</v>
      </c>
      <c r="F264" s="163">
        <v>37591</v>
      </c>
      <c r="G264" s="164">
        <v>2002</v>
      </c>
      <c r="H264" s="149" t="s">
        <v>18</v>
      </c>
      <c r="I264" s="149" t="str">
        <f t="shared" si="12"/>
        <v>FL</v>
      </c>
      <c r="J264" s="149" t="str">
        <f t="shared" si="13"/>
        <v>FL</v>
      </c>
      <c r="K264" s="149" t="str">
        <f t="shared" si="14"/>
        <v>Southeast</v>
      </c>
      <c r="L264" s="149" t="str">
        <f>INDEX('State '!$A$1:$C$62,MATCH($I264,'State '!$B:$B,0),3)</f>
        <v>Southeast</v>
      </c>
      <c r="M264" s="149" t="str">
        <f>INDEX('State '!$A$1:$C$62,MATCH($J264,'State '!$B:$B,0),3)</f>
        <v>Southeast</v>
      </c>
      <c r="N264" s="149"/>
      <c r="O264" s="156">
        <v>13</v>
      </c>
      <c r="P264" s="156">
        <v>15</v>
      </c>
      <c r="Q264" s="156">
        <v>180</v>
      </c>
      <c r="R264" s="155">
        <v>24</v>
      </c>
      <c r="S264" s="149" t="s">
        <v>135</v>
      </c>
      <c r="T264" s="149" t="s">
        <v>381</v>
      </c>
      <c r="U264" s="149" t="s">
        <v>1236</v>
      </c>
      <c r="V264" s="149"/>
      <c r="W264" s="148"/>
      <c r="X264" s="148"/>
      <c r="Y264" s="148"/>
    </row>
    <row r="265" spans="1:25" s="17" customFormat="1" ht="127.15" customHeight="1" x14ac:dyDescent="0.2">
      <c r="A265" s="171">
        <v>39990</v>
      </c>
      <c r="B265" s="162" t="s">
        <v>1330</v>
      </c>
      <c r="C265" s="162" t="s">
        <v>199</v>
      </c>
      <c r="D265" s="162" t="s">
        <v>134</v>
      </c>
      <c r="E265" s="162" t="s">
        <v>143</v>
      </c>
      <c r="F265" s="163">
        <v>37591</v>
      </c>
      <c r="G265" s="155">
        <v>2002</v>
      </c>
      <c r="H265" s="149" t="s">
        <v>20</v>
      </c>
      <c r="I265" s="149" t="str">
        <f t="shared" si="12"/>
        <v>NJ</v>
      </c>
      <c r="J265" s="149" t="str">
        <f t="shared" si="13"/>
        <v>NJ</v>
      </c>
      <c r="K265" s="149" t="str">
        <f t="shared" si="14"/>
        <v>Northeast</v>
      </c>
      <c r="L265" s="149" t="str">
        <f>INDEX('State '!$A$1:$C$62,MATCH($I265,'State '!$B:$B,0),3)</f>
        <v>Northeast</v>
      </c>
      <c r="M265" s="149" t="str">
        <f>INDEX('State '!$A$1:$C$62,MATCH($J265,'State '!$B:$B,0),3)</f>
        <v>Northeast</v>
      </c>
      <c r="N265" s="149"/>
      <c r="O265" s="156">
        <v>28</v>
      </c>
      <c r="P265" s="156">
        <v>13</v>
      </c>
      <c r="Q265" s="156">
        <v>25</v>
      </c>
      <c r="R265" s="155">
        <v>36</v>
      </c>
      <c r="S265" s="149" t="s">
        <v>135</v>
      </c>
      <c r="T265" s="149" t="s">
        <v>381</v>
      </c>
      <c r="U265" s="149" t="s">
        <v>1331</v>
      </c>
      <c r="V265" s="149"/>
      <c r="W265" s="148"/>
      <c r="X265" s="148"/>
      <c r="Y265" s="182"/>
    </row>
    <row r="266" spans="1:25" s="17" customFormat="1" x14ac:dyDescent="0.2">
      <c r="A266" s="149">
        <v>39990</v>
      </c>
      <c r="B266" s="162" t="s">
        <v>1318</v>
      </c>
      <c r="C266" s="162" t="s">
        <v>199</v>
      </c>
      <c r="D266" s="162" t="s">
        <v>134</v>
      </c>
      <c r="E266" s="162" t="s">
        <v>143</v>
      </c>
      <c r="F266" s="163">
        <v>37591</v>
      </c>
      <c r="G266" s="155">
        <v>2002</v>
      </c>
      <c r="H266" s="149" t="s">
        <v>8</v>
      </c>
      <c r="I266" s="149" t="str">
        <f t="shared" si="12"/>
        <v>OH</v>
      </c>
      <c r="J266" s="149" t="str">
        <f t="shared" si="13"/>
        <v>OH</v>
      </c>
      <c r="K266" s="149" t="str">
        <f t="shared" si="14"/>
        <v>Northeast</v>
      </c>
      <c r="L266" s="149" t="str">
        <f>INDEX('State '!$A$1:$C$62,MATCH($I266,'State '!$B:$B,0),3)</f>
        <v>Northeast</v>
      </c>
      <c r="M266" s="149" t="str">
        <f>INDEX('State '!$A$1:$C$62,MATCH($J266,'State '!$B:$B,0),3)</f>
        <v>Northeast</v>
      </c>
      <c r="N266" s="149"/>
      <c r="O266" s="156">
        <v>15</v>
      </c>
      <c r="P266" s="156">
        <v>9.6</v>
      </c>
      <c r="Q266" s="156">
        <v>289</v>
      </c>
      <c r="R266" s="155">
        <v>24</v>
      </c>
      <c r="S266" s="149" t="s">
        <v>135</v>
      </c>
      <c r="T266" s="149" t="s">
        <v>381</v>
      </c>
      <c r="U266" s="149" t="s">
        <v>1319</v>
      </c>
      <c r="V266" s="149"/>
      <c r="W266" s="148"/>
      <c r="X266" s="148"/>
      <c r="Y266" s="148"/>
    </row>
    <row r="267" spans="1:25" s="17" customFormat="1" ht="25.5" x14ac:dyDescent="0.2">
      <c r="A267" s="149">
        <v>39990</v>
      </c>
      <c r="B267" s="162" t="s">
        <v>1335</v>
      </c>
      <c r="C267" s="162" t="s">
        <v>199</v>
      </c>
      <c r="D267" s="162" t="s">
        <v>140</v>
      </c>
      <c r="E267" s="162" t="s">
        <v>143</v>
      </c>
      <c r="F267" s="163">
        <v>37591</v>
      </c>
      <c r="G267" s="155">
        <v>2002</v>
      </c>
      <c r="H267" s="149" t="s">
        <v>1336</v>
      </c>
      <c r="I267" s="149" t="str">
        <f t="shared" si="12"/>
        <v>WV</v>
      </c>
      <c r="J267" s="149" t="str">
        <f t="shared" si="13"/>
        <v>NJ</v>
      </c>
      <c r="K267" s="149" t="str">
        <f t="shared" si="14"/>
        <v>Northeast</v>
      </c>
      <c r="L267" s="149" t="str">
        <f>INDEX('State '!$A$1:$C$62,MATCH($I267,'State '!$B:$B,0),3)</f>
        <v>Northeast</v>
      </c>
      <c r="M267" s="149" t="str">
        <f>INDEX('State '!$A$1:$C$62,MATCH($J267,'State '!$B:$B,0),3)</f>
        <v>Northeast</v>
      </c>
      <c r="N267" s="149"/>
      <c r="O267" s="156">
        <v>75.23</v>
      </c>
      <c r="P267" s="156">
        <v>36</v>
      </c>
      <c r="Q267" s="156">
        <v>100</v>
      </c>
      <c r="R267" s="155">
        <v>36</v>
      </c>
      <c r="S267" s="149" t="s">
        <v>135</v>
      </c>
      <c r="T267" s="149" t="s">
        <v>381</v>
      </c>
      <c r="U267" s="149" t="s">
        <v>1337</v>
      </c>
      <c r="V267" s="149"/>
      <c r="W267" s="148"/>
      <c r="X267" s="148"/>
      <c r="Y267" s="148"/>
    </row>
    <row r="268" spans="1:25" s="17" customFormat="1" x14ac:dyDescent="0.2">
      <c r="A268" s="171">
        <v>39990</v>
      </c>
      <c r="B268" s="162" t="s">
        <v>1294</v>
      </c>
      <c r="C268" s="162" t="s">
        <v>267</v>
      </c>
      <c r="D268" s="162" t="s">
        <v>136</v>
      </c>
      <c r="E268" s="162" t="s">
        <v>143</v>
      </c>
      <c r="F268" s="163">
        <v>37598</v>
      </c>
      <c r="G268" s="164">
        <v>2002</v>
      </c>
      <c r="H268" s="149" t="s">
        <v>1295</v>
      </c>
      <c r="I268" s="149" t="str">
        <f t="shared" si="12"/>
        <v>IL</v>
      </c>
      <c r="J268" s="149" t="str">
        <f t="shared" si="13"/>
        <v>WI</v>
      </c>
      <c r="K268" s="149" t="str">
        <f t="shared" si="14"/>
        <v>Midwest</v>
      </c>
      <c r="L268" s="149" t="str">
        <f>INDEX('State '!$A$1:$C$62,MATCH($I268,'State '!$B:$B,0),3)</f>
        <v>Midwest</v>
      </c>
      <c r="M268" s="149" t="str">
        <f>INDEX('State '!$A$1:$C$62,MATCH($J268,'State '!$B:$B,0),3)</f>
        <v>Midwest</v>
      </c>
      <c r="N268" s="149"/>
      <c r="O268" s="156">
        <v>237.8</v>
      </c>
      <c r="P268" s="156">
        <v>142</v>
      </c>
      <c r="Q268" s="156">
        <v>750</v>
      </c>
      <c r="R268" s="155" t="s">
        <v>578</v>
      </c>
      <c r="S268" s="149" t="s">
        <v>135</v>
      </c>
      <c r="T268" s="149" t="s">
        <v>381</v>
      </c>
      <c r="U268" s="149" t="s">
        <v>1296</v>
      </c>
      <c r="V268" s="149"/>
      <c r="W268" s="148"/>
      <c r="X268" s="148"/>
      <c r="Y268" s="148"/>
    </row>
    <row r="269" spans="1:25" s="17" customFormat="1" x14ac:dyDescent="0.2">
      <c r="A269" s="149">
        <v>39990</v>
      </c>
      <c r="B269" s="162" t="s">
        <v>1260</v>
      </c>
      <c r="C269" s="162" t="s">
        <v>258</v>
      </c>
      <c r="D269" s="162" t="s">
        <v>140</v>
      </c>
      <c r="E269" s="162" t="s">
        <v>143</v>
      </c>
      <c r="F269" s="163">
        <v>37605</v>
      </c>
      <c r="G269" s="164">
        <v>2002</v>
      </c>
      <c r="H269" s="149" t="s">
        <v>1261</v>
      </c>
      <c r="I269" s="149" t="str">
        <f t="shared" si="12"/>
        <v>CO</v>
      </c>
      <c r="J269" s="149" t="str">
        <f t="shared" si="13"/>
        <v>OK</v>
      </c>
      <c r="K269" s="149" t="str">
        <f t="shared" si="14"/>
        <v>Mountain, South Central</v>
      </c>
      <c r="L269" s="149" t="str">
        <f>INDEX('State '!$A$1:$C$62,MATCH($I269,'State '!$B:$B,0),3)</f>
        <v>Mountain</v>
      </c>
      <c r="M269" s="149" t="str">
        <f>INDEX('State '!$A$1:$C$62,MATCH($J269,'State '!$B:$B,0),3)</f>
        <v>South Central</v>
      </c>
      <c r="N269" s="149"/>
      <c r="O269" s="156">
        <v>22.1</v>
      </c>
      <c r="P269" s="156">
        <v>53.97</v>
      </c>
      <c r="Q269" s="156">
        <v>47.3</v>
      </c>
      <c r="R269" s="155" t="s">
        <v>1096</v>
      </c>
      <c r="S269" s="149" t="s">
        <v>135</v>
      </c>
      <c r="T269" s="149" t="s">
        <v>381</v>
      </c>
      <c r="U269" s="149" t="s">
        <v>1262</v>
      </c>
      <c r="V269" s="149"/>
      <c r="W269" s="148"/>
      <c r="X269" s="148"/>
      <c r="Y269" s="148"/>
    </row>
    <row r="270" spans="1:25" s="17" customFormat="1" x14ac:dyDescent="0.2">
      <c r="A270" s="149">
        <v>39990</v>
      </c>
      <c r="B270" s="162" t="s">
        <v>1251</v>
      </c>
      <c r="C270" s="162" t="s">
        <v>218</v>
      </c>
      <c r="D270" s="162" t="s">
        <v>140</v>
      </c>
      <c r="E270" s="162" t="s">
        <v>143</v>
      </c>
      <c r="F270" s="163">
        <v>37605</v>
      </c>
      <c r="G270" s="164">
        <v>2002</v>
      </c>
      <c r="H270" s="149" t="s">
        <v>803</v>
      </c>
      <c r="I270" s="149" t="str">
        <f t="shared" si="12"/>
        <v>PA</v>
      </c>
      <c r="J270" s="149" t="str">
        <f t="shared" si="13"/>
        <v>DE</v>
      </c>
      <c r="K270" s="149" t="str">
        <f t="shared" si="14"/>
        <v>Northeast</v>
      </c>
      <c r="L270" s="149" t="str">
        <f>INDEX('State '!$A$1:$C$62,MATCH($I270,'State '!$B:$B,0),3)</f>
        <v>Northeast</v>
      </c>
      <c r="M270" s="149" t="str">
        <f>INDEX('State '!$A$1:$C$62,MATCH($J270,'State '!$B:$B,0),3)</f>
        <v>Northeast</v>
      </c>
      <c r="N270" s="149"/>
      <c r="O270" s="156">
        <v>2.6</v>
      </c>
      <c r="P270" s="156">
        <v>2.5</v>
      </c>
      <c r="Q270" s="156">
        <v>4.5</v>
      </c>
      <c r="R270" s="155">
        <v>16</v>
      </c>
      <c r="S270" s="149" t="s">
        <v>135</v>
      </c>
      <c r="T270" s="149" t="s">
        <v>381</v>
      </c>
      <c r="U270" s="149" t="s">
        <v>1252</v>
      </c>
      <c r="V270" s="149"/>
      <c r="W270" s="148"/>
      <c r="X270" s="148"/>
      <c r="Y270" s="148"/>
    </row>
    <row r="271" spans="1:25" s="17" customFormat="1" x14ac:dyDescent="0.2">
      <c r="A271" s="149">
        <v>39990</v>
      </c>
      <c r="B271" s="162" t="s">
        <v>1248</v>
      </c>
      <c r="C271" s="162" t="s">
        <v>344</v>
      </c>
      <c r="D271" s="162" t="s">
        <v>141</v>
      </c>
      <c r="E271" s="162" t="s">
        <v>143</v>
      </c>
      <c r="F271" s="163">
        <v>37605</v>
      </c>
      <c r="G271" s="164">
        <v>2002</v>
      </c>
      <c r="H271" s="149" t="s">
        <v>1249</v>
      </c>
      <c r="I271" s="149" t="str">
        <f t="shared" si="12"/>
        <v>IL</v>
      </c>
      <c r="J271" s="149" t="str">
        <f t="shared" si="13"/>
        <v>MO</v>
      </c>
      <c r="K271" s="149" t="str">
        <f t="shared" si="14"/>
        <v>Midwest</v>
      </c>
      <c r="L271" s="149" t="str">
        <f>INDEX('State '!$A$1:$C$62,MATCH($I271,'State '!$B:$B,0),3)</f>
        <v>Midwest</v>
      </c>
      <c r="M271" s="149" t="str">
        <f>INDEX('State '!$A$1:$C$62,MATCH($J271,'State '!$B:$B,0),3)</f>
        <v>Midwest</v>
      </c>
      <c r="N271" s="149"/>
      <c r="O271" s="156">
        <v>13.4</v>
      </c>
      <c r="P271" s="156">
        <v>5.6</v>
      </c>
      <c r="Q271" s="156">
        <v>20</v>
      </c>
      <c r="R271" s="155">
        <v>12</v>
      </c>
      <c r="S271" s="149" t="s">
        <v>135</v>
      </c>
      <c r="T271" s="149" t="s">
        <v>381</v>
      </c>
      <c r="U271" s="149" t="s">
        <v>1250</v>
      </c>
      <c r="V271" s="149"/>
      <c r="W271" s="148"/>
      <c r="X271" s="148"/>
      <c r="Y271" s="148"/>
    </row>
    <row r="272" spans="1:25" s="17" customFormat="1" x14ac:dyDescent="0.2">
      <c r="A272" s="149">
        <v>39990</v>
      </c>
      <c r="B272" s="162" t="s">
        <v>1313</v>
      </c>
      <c r="C272" s="162" t="s">
        <v>260</v>
      </c>
      <c r="D272" s="162" t="s">
        <v>140</v>
      </c>
      <c r="E272" s="162" t="s">
        <v>143</v>
      </c>
      <c r="F272" s="163">
        <v>37605</v>
      </c>
      <c r="G272" s="164">
        <v>2002</v>
      </c>
      <c r="H272" s="149" t="s">
        <v>1314</v>
      </c>
      <c r="I272" s="149" t="str">
        <f t="shared" si="12"/>
        <v>NE</v>
      </c>
      <c r="J272" s="149" t="str">
        <f t="shared" si="13"/>
        <v>MN</v>
      </c>
      <c r="K272" s="149" t="str">
        <f t="shared" si="14"/>
        <v>Mountain, Midwest</v>
      </c>
      <c r="L272" s="149" t="str">
        <f>INDEX('State '!$A$1:$C$62,MATCH($I272,'State '!$B:$B,0),3)</f>
        <v>Mountain</v>
      </c>
      <c r="M272" s="149" t="str">
        <f>INDEX('State '!$A$1:$C$62,MATCH($J272,'State '!$B:$B,0),3)</f>
        <v>Midwest</v>
      </c>
      <c r="N272" s="149"/>
      <c r="O272" s="156">
        <v>0.28999999999999998</v>
      </c>
      <c r="P272" s="156"/>
      <c r="Q272" s="156">
        <v>90</v>
      </c>
      <c r="R272" s="155">
        <v>24</v>
      </c>
      <c r="S272" s="149" t="s">
        <v>135</v>
      </c>
      <c r="T272" s="149" t="s">
        <v>381</v>
      </c>
      <c r="U272" s="149" t="s">
        <v>1315</v>
      </c>
      <c r="V272" s="149"/>
      <c r="W272" s="148"/>
      <c r="X272" s="148"/>
      <c r="Y272" s="148"/>
    </row>
    <row r="273" spans="1:25" s="17" customFormat="1" ht="25.5" x14ac:dyDescent="0.2">
      <c r="A273" s="149">
        <v>39990</v>
      </c>
      <c r="B273" s="162" t="s">
        <v>1268</v>
      </c>
      <c r="C273" s="162" t="s">
        <v>1718</v>
      </c>
      <c r="D273" s="162" t="s">
        <v>141</v>
      </c>
      <c r="E273" s="162" t="s">
        <v>143</v>
      </c>
      <c r="F273" s="163">
        <v>37610</v>
      </c>
      <c r="G273" s="164">
        <v>2002</v>
      </c>
      <c r="H273" s="149" t="s">
        <v>1104</v>
      </c>
      <c r="I273" s="149" t="str">
        <f t="shared" si="12"/>
        <v>TX</v>
      </c>
      <c r="J273" s="149" t="str">
        <f t="shared" si="13"/>
        <v>CA</v>
      </c>
      <c r="K273" s="149" t="str">
        <f t="shared" si="14"/>
        <v>South Central, Mountain, Pacific</v>
      </c>
      <c r="L273" s="149" t="str">
        <f>INDEX('State '!$A$1:$C$62,MATCH($I273,'State '!$B:$B,0),3)</f>
        <v>South Central</v>
      </c>
      <c r="M273" s="149" t="str">
        <f>INDEX('State '!$A$1:$C$62,MATCH($J273,'State '!$B:$B,0),3)</f>
        <v>Pacific</v>
      </c>
      <c r="N273" s="149" t="s">
        <v>2459</v>
      </c>
      <c r="O273" s="156">
        <v>204</v>
      </c>
      <c r="P273" s="156">
        <v>1088</v>
      </c>
      <c r="Q273" s="156">
        <v>230</v>
      </c>
      <c r="R273" s="155">
        <v>30</v>
      </c>
      <c r="S273" s="149" t="s">
        <v>135</v>
      </c>
      <c r="T273" s="149" t="s">
        <v>381</v>
      </c>
      <c r="U273" s="149" t="s">
        <v>1269</v>
      </c>
      <c r="V273" s="149"/>
      <c r="W273" s="148"/>
      <c r="X273" s="148"/>
      <c r="Y273" s="148"/>
    </row>
    <row r="274" spans="1:25" s="17" customFormat="1" x14ac:dyDescent="0.2">
      <c r="A274" s="149">
        <v>39990</v>
      </c>
      <c r="B274" s="162" t="s">
        <v>1307</v>
      </c>
      <c r="C274" s="162" t="s">
        <v>347</v>
      </c>
      <c r="D274" s="162" t="s">
        <v>140</v>
      </c>
      <c r="E274" s="162" t="s">
        <v>143</v>
      </c>
      <c r="F274" s="163">
        <v>37895</v>
      </c>
      <c r="G274" s="164">
        <v>2002</v>
      </c>
      <c r="H274" s="149" t="s">
        <v>408</v>
      </c>
      <c r="I274" s="149" t="str">
        <f t="shared" si="12"/>
        <v>TX</v>
      </c>
      <c r="J274" s="149" t="str">
        <f t="shared" si="13"/>
        <v>MX</v>
      </c>
      <c r="K274" s="149" t="str">
        <f t="shared" si="14"/>
        <v>South Central, Mexico</v>
      </c>
      <c r="L274" s="149" t="str">
        <f>INDEX('State '!$A$1:$C$62,MATCH($I274,'State '!$B:$B,0),3)</f>
        <v>South Central</v>
      </c>
      <c r="M274" s="149" t="str">
        <f>INDEX('State '!$A$1:$C$62,MATCH($J274,'State '!$B:$B,0),3)</f>
        <v>Mexico</v>
      </c>
      <c r="N274" s="149"/>
      <c r="O274" s="156">
        <v>2</v>
      </c>
      <c r="P274" s="156">
        <v>5</v>
      </c>
      <c r="Q274" s="156">
        <v>15</v>
      </c>
      <c r="R274" s="155">
        <v>12</v>
      </c>
      <c r="S274" s="149" t="s">
        <v>135</v>
      </c>
      <c r="T274" s="149" t="s">
        <v>381</v>
      </c>
      <c r="U274" s="149" t="s">
        <v>2713</v>
      </c>
      <c r="V274" s="149"/>
      <c r="W274" s="148"/>
      <c r="X274" s="148"/>
      <c r="Y274" s="148"/>
    </row>
    <row r="275" spans="1:25" s="17" customFormat="1" x14ac:dyDescent="0.2">
      <c r="A275" s="149">
        <v>39990</v>
      </c>
      <c r="B275" s="162" t="s">
        <v>1210</v>
      </c>
      <c r="C275" s="162" t="s">
        <v>215</v>
      </c>
      <c r="D275" s="162" t="s">
        <v>140</v>
      </c>
      <c r="E275" s="162" t="s">
        <v>143</v>
      </c>
      <c r="F275" s="163">
        <v>1405</v>
      </c>
      <c r="G275" s="155">
        <v>2003</v>
      </c>
      <c r="H275" s="149" t="s">
        <v>483</v>
      </c>
      <c r="I275" s="149" t="str">
        <f t="shared" si="12"/>
        <v>MS</v>
      </c>
      <c r="J275" s="149" t="str">
        <f t="shared" si="13"/>
        <v>AL</v>
      </c>
      <c r="K275" s="149" t="str">
        <f t="shared" si="14"/>
        <v>South Central</v>
      </c>
      <c r="L275" s="149" t="str">
        <f>INDEX('State '!$A$1:$C$62,MATCH($I275,'State '!$B:$B,0),3)</f>
        <v>South Central</v>
      </c>
      <c r="M275" s="149" t="str">
        <f>INDEX('State '!$A$1:$C$62,MATCH($J275,'State '!$B:$B,0),3)</f>
        <v>South Central</v>
      </c>
      <c r="N275" s="149"/>
      <c r="O275" s="156">
        <v>62</v>
      </c>
      <c r="P275" s="156">
        <v>24</v>
      </c>
      <c r="Q275" s="156">
        <v>97.9</v>
      </c>
      <c r="R275" s="155" t="s">
        <v>535</v>
      </c>
      <c r="S275" s="149" t="s">
        <v>135</v>
      </c>
      <c r="T275" s="149" t="s">
        <v>381</v>
      </c>
      <c r="U275" s="149" t="s">
        <v>1102</v>
      </c>
      <c r="V275" s="149"/>
      <c r="W275" s="148"/>
      <c r="X275" s="148"/>
      <c r="Y275" s="148"/>
    </row>
    <row r="276" spans="1:25" s="17" customFormat="1" x14ac:dyDescent="0.2">
      <c r="A276" s="149">
        <v>39990</v>
      </c>
      <c r="B276" s="162" t="s">
        <v>1168</v>
      </c>
      <c r="C276" s="162" t="s">
        <v>223</v>
      </c>
      <c r="D276" s="162" t="s">
        <v>140</v>
      </c>
      <c r="E276" s="162" t="s">
        <v>143</v>
      </c>
      <c r="F276" s="163">
        <v>37575</v>
      </c>
      <c r="G276" s="164">
        <v>2003</v>
      </c>
      <c r="H276" s="149" t="s">
        <v>7</v>
      </c>
      <c r="I276" s="149" t="str">
        <f t="shared" si="12"/>
        <v>PA</v>
      </c>
      <c r="J276" s="149" t="str">
        <f t="shared" si="13"/>
        <v>PA</v>
      </c>
      <c r="K276" s="149" t="str">
        <f t="shared" si="14"/>
        <v>Northeast</v>
      </c>
      <c r="L276" s="149" t="str">
        <f>INDEX('State '!$A$1:$C$62,MATCH($I276,'State '!$B:$B,0),3)</f>
        <v>Northeast</v>
      </c>
      <c r="M276" s="149" t="str">
        <f>INDEX('State '!$A$1:$C$62,MATCH($J276,'State '!$B:$B,0),3)</f>
        <v>Northeast</v>
      </c>
      <c r="N276" s="149"/>
      <c r="O276" s="156">
        <v>10.3</v>
      </c>
      <c r="P276" s="156"/>
      <c r="Q276" s="156">
        <v>127</v>
      </c>
      <c r="R276" s="155"/>
      <c r="S276" s="149" t="s">
        <v>135</v>
      </c>
      <c r="T276" s="149" t="s">
        <v>381</v>
      </c>
      <c r="U276" s="149" t="s">
        <v>1169</v>
      </c>
      <c r="V276" s="149"/>
      <c r="W276" s="148"/>
      <c r="X276" s="148"/>
      <c r="Y276" s="148"/>
    </row>
    <row r="277" spans="1:25" s="17" customFormat="1" x14ac:dyDescent="0.2">
      <c r="A277" s="149">
        <v>39990</v>
      </c>
      <c r="B277" s="162" t="s">
        <v>1217</v>
      </c>
      <c r="C277" s="162" t="s">
        <v>263</v>
      </c>
      <c r="D277" s="162" t="s">
        <v>140</v>
      </c>
      <c r="E277" s="162" t="s">
        <v>143</v>
      </c>
      <c r="F277" s="163">
        <v>37632</v>
      </c>
      <c r="G277" s="155">
        <v>2003</v>
      </c>
      <c r="H277" s="149" t="s">
        <v>25</v>
      </c>
      <c r="I277" s="149" t="str">
        <f t="shared" si="12"/>
        <v>CO</v>
      </c>
      <c r="J277" s="149" t="str">
        <f t="shared" si="13"/>
        <v>CO</v>
      </c>
      <c r="K277" s="149" t="str">
        <f t="shared" si="14"/>
        <v>Mountain</v>
      </c>
      <c r="L277" s="149" t="str">
        <f>INDEX('State '!$A$1:$C$62,MATCH($I277,'State '!$B:$B,0),3)</f>
        <v>Mountain</v>
      </c>
      <c r="M277" s="149" t="str">
        <f>INDEX('State '!$A$1:$C$62,MATCH($J277,'State '!$B:$B,0),3)</f>
        <v>Mountain</v>
      </c>
      <c r="N277" s="149"/>
      <c r="O277" s="156">
        <v>3.5</v>
      </c>
      <c r="P277" s="156"/>
      <c r="Q277" s="156">
        <v>90</v>
      </c>
      <c r="R277" s="155"/>
      <c r="S277" s="149" t="s">
        <v>135</v>
      </c>
      <c r="T277" s="149" t="s">
        <v>381</v>
      </c>
      <c r="U277" s="149" t="s">
        <v>382</v>
      </c>
      <c r="V277" s="149"/>
      <c r="W277" s="148"/>
      <c r="X277" s="148"/>
      <c r="Y277" s="148"/>
    </row>
    <row r="278" spans="1:25" s="17" customFormat="1" x14ac:dyDescent="0.2">
      <c r="A278" s="149">
        <v>39990</v>
      </c>
      <c r="B278" s="162" t="s">
        <v>1862</v>
      </c>
      <c r="C278" s="162" t="s">
        <v>327</v>
      </c>
      <c r="D278" s="162" t="s">
        <v>140</v>
      </c>
      <c r="E278" s="162" t="s">
        <v>143</v>
      </c>
      <c r="F278" s="163">
        <v>37666</v>
      </c>
      <c r="G278" s="155">
        <v>2003</v>
      </c>
      <c r="H278" s="149" t="s">
        <v>408</v>
      </c>
      <c r="I278" s="149" t="str">
        <f t="shared" si="12"/>
        <v>TX</v>
      </c>
      <c r="J278" s="149" t="str">
        <f t="shared" si="13"/>
        <v>MX</v>
      </c>
      <c r="K278" s="149" t="str">
        <f t="shared" si="14"/>
        <v>South Central, Mexico</v>
      </c>
      <c r="L278" s="149" t="str">
        <f>INDEX('State '!$A$1:$C$62,MATCH($I278,'State '!$B:$B,0),3)</f>
        <v>South Central</v>
      </c>
      <c r="M278" s="149" t="str">
        <f>INDEX('State '!$A$1:$C$62,MATCH($J278,'State '!$B:$B,0),3)</f>
        <v>Mexico</v>
      </c>
      <c r="N278" s="149"/>
      <c r="O278" s="156">
        <v>0.25</v>
      </c>
      <c r="P278" s="156">
        <v>1</v>
      </c>
      <c r="Q278" s="156">
        <v>8.8000000000000007</v>
      </c>
      <c r="R278" s="155">
        <v>12</v>
      </c>
      <c r="S278" s="149" t="s">
        <v>135</v>
      </c>
      <c r="T278" s="149" t="s">
        <v>381</v>
      </c>
      <c r="U278" s="149" t="s">
        <v>1240</v>
      </c>
      <c r="V278" s="149"/>
      <c r="W278" s="154"/>
      <c r="X278" s="148"/>
      <c r="Y278" s="148"/>
    </row>
    <row r="279" spans="1:25" s="17" customFormat="1" x14ac:dyDescent="0.2">
      <c r="A279" s="149">
        <v>39990</v>
      </c>
      <c r="B279" s="162" t="s">
        <v>1241</v>
      </c>
      <c r="C279" s="162" t="s">
        <v>340</v>
      </c>
      <c r="D279" s="162" t="s">
        <v>140</v>
      </c>
      <c r="E279" s="162" t="s">
        <v>143</v>
      </c>
      <c r="F279" s="163">
        <v>37700</v>
      </c>
      <c r="G279" s="164">
        <v>2003</v>
      </c>
      <c r="H279" s="149" t="s">
        <v>408</v>
      </c>
      <c r="I279" s="149" t="str">
        <f t="shared" si="12"/>
        <v>TX</v>
      </c>
      <c r="J279" s="149" t="str">
        <f t="shared" si="13"/>
        <v>MX</v>
      </c>
      <c r="K279" s="149" t="str">
        <f t="shared" si="14"/>
        <v>South Central, Mexico</v>
      </c>
      <c r="L279" s="149" t="str">
        <f>INDEX('State '!$A$1:$C$62,MATCH($I279,'State '!$B:$B,0),3)</f>
        <v>South Central</v>
      </c>
      <c r="M279" s="149" t="str">
        <f>INDEX('State '!$A$1:$C$62,MATCH($J279,'State '!$B:$B,0),3)</f>
        <v>Mexico</v>
      </c>
      <c r="N279" s="149"/>
      <c r="O279" s="156">
        <v>0.5</v>
      </c>
      <c r="P279" s="156">
        <v>0.2</v>
      </c>
      <c r="Q279" s="156">
        <v>375</v>
      </c>
      <c r="R279" s="155">
        <v>30</v>
      </c>
      <c r="S279" s="149" t="s">
        <v>135</v>
      </c>
      <c r="T279" s="149" t="s">
        <v>381</v>
      </c>
      <c r="U279" s="149" t="s">
        <v>1242</v>
      </c>
      <c r="V279" s="149"/>
      <c r="W279" s="148"/>
      <c r="X279" s="148"/>
      <c r="Y279" s="148"/>
    </row>
    <row r="280" spans="1:25" s="17" customFormat="1" x14ac:dyDescent="0.2">
      <c r="A280" s="149">
        <v>39990</v>
      </c>
      <c r="B280" s="162" t="s">
        <v>1231</v>
      </c>
      <c r="C280" s="162" t="s">
        <v>340</v>
      </c>
      <c r="D280" s="162" t="s">
        <v>136</v>
      </c>
      <c r="E280" s="162" t="s">
        <v>143</v>
      </c>
      <c r="F280" s="163">
        <v>37700</v>
      </c>
      <c r="G280" s="164">
        <v>2003</v>
      </c>
      <c r="H280" s="149" t="s">
        <v>6</v>
      </c>
      <c r="I280" s="149" t="str">
        <f t="shared" si="12"/>
        <v>TX</v>
      </c>
      <c r="J280" s="149" t="str">
        <f t="shared" si="13"/>
        <v>TX</v>
      </c>
      <c r="K280" s="149" t="str">
        <f t="shared" si="14"/>
        <v>South Central</v>
      </c>
      <c r="L280" s="149" t="str">
        <f>INDEX('State '!$A$1:$C$62,MATCH($I280,'State '!$B:$B,0),3)</f>
        <v>South Central</v>
      </c>
      <c r="M280" s="149" t="str">
        <f>INDEX('State '!$A$1:$C$62,MATCH($J280,'State '!$B:$B,0),3)</f>
        <v>South Central</v>
      </c>
      <c r="N280" s="149"/>
      <c r="O280" s="156">
        <v>32</v>
      </c>
      <c r="P280" s="156">
        <v>8.9</v>
      </c>
      <c r="Q280" s="156">
        <v>375</v>
      </c>
      <c r="R280" s="155">
        <v>30</v>
      </c>
      <c r="S280" s="149" t="s">
        <v>135</v>
      </c>
      <c r="T280" s="149" t="s">
        <v>381</v>
      </c>
      <c r="U280" s="149" t="s">
        <v>1232</v>
      </c>
      <c r="V280" s="149"/>
      <c r="W280" s="148"/>
      <c r="X280" s="148"/>
      <c r="Y280" s="148"/>
    </row>
    <row r="281" spans="1:25" s="17" customFormat="1" x14ac:dyDescent="0.2">
      <c r="A281" s="149">
        <v>39990</v>
      </c>
      <c r="B281" s="162" t="s">
        <v>1234</v>
      </c>
      <c r="C281" s="162" t="s">
        <v>235</v>
      </c>
      <c r="D281" s="162" t="s">
        <v>140</v>
      </c>
      <c r="E281" s="162" t="s">
        <v>143</v>
      </c>
      <c r="F281" s="163">
        <v>37742</v>
      </c>
      <c r="G281" s="164">
        <v>2003</v>
      </c>
      <c r="H281" s="149" t="s">
        <v>1235</v>
      </c>
      <c r="I281" s="149" t="str">
        <f t="shared" si="12"/>
        <v>MS</v>
      </c>
      <c r="J281" s="149" t="str">
        <f t="shared" si="13"/>
        <v>FL</v>
      </c>
      <c r="K281" s="149" t="str">
        <f t="shared" si="14"/>
        <v>South Central, Southeast</v>
      </c>
      <c r="L281" s="149" t="str">
        <f>INDEX('State '!$A$1:$C$62,MATCH($I281,'State '!$B:$B,0),3)</f>
        <v>South Central</v>
      </c>
      <c r="M281" s="149" t="str">
        <f>INDEX('State '!$A$1:$C$62,MATCH($J281,'State '!$B:$B,0),3)</f>
        <v>Southeast</v>
      </c>
      <c r="N281" s="149"/>
      <c r="O281" s="156">
        <v>132</v>
      </c>
      <c r="P281" s="156">
        <v>136</v>
      </c>
      <c r="Q281" s="156">
        <v>130</v>
      </c>
      <c r="R281" s="155" t="s">
        <v>3206</v>
      </c>
      <c r="S281" s="149" t="s">
        <v>135</v>
      </c>
      <c r="T281" s="149" t="s">
        <v>381</v>
      </c>
      <c r="U281" s="149" t="s">
        <v>1236</v>
      </c>
      <c r="V281" s="149"/>
      <c r="W281" s="148"/>
      <c r="X281" s="148"/>
      <c r="Y281" s="148"/>
    </row>
    <row r="282" spans="1:25" s="17" customFormat="1" x14ac:dyDescent="0.2">
      <c r="A282" s="149">
        <v>39990</v>
      </c>
      <c r="B282" s="162" t="s">
        <v>1221</v>
      </c>
      <c r="C282" s="162" t="s">
        <v>224</v>
      </c>
      <c r="D282" s="162" t="s">
        <v>140</v>
      </c>
      <c r="E282" s="162" t="s">
        <v>143</v>
      </c>
      <c r="F282" s="163">
        <v>37742</v>
      </c>
      <c r="G282" s="164">
        <v>2003</v>
      </c>
      <c r="H282" s="149" t="s">
        <v>1222</v>
      </c>
      <c r="I282" s="149" t="str">
        <f t="shared" si="12"/>
        <v>WY</v>
      </c>
      <c r="J282" s="149" t="str">
        <f t="shared" si="13"/>
        <v>CA</v>
      </c>
      <c r="K282" s="149" t="str">
        <f t="shared" si="14"/>
        <v>Mountain, Pacific</v>
      </c>
      <c r="L282" s="149" t="str">
        <f>INDEX('State '!$A$1:$C$62,MATCH($I282,'State '!$B:$B,0),3)</f>
        <v>Mountain</v>
      </c>
      <c r="M282" s="149" t="str">
        <f>INDEX('State '!$A$1:$C$62,MATCH($J282,'State '!$B:$B,0),3)</f>
        <v>Pacific</v>
      </c>
      <c r="N282" s="149"/>
      <c r="O282" s="156">
        <v>1260</v>
      </c>
      <c r="P282" s="156">
        <v>716</v>
      </c>
      <c r="Q282" s="156">
        <v>900</v>
      </c>
      <c r="R282" s="155">
        <v>36</v>
      </c>
      <c r="S282" s="149" t="s">
        <v>135</v>
      </c>
      <c r="T282" s="149" t="s">
        <v>381</v>
      </c>
      <c r="U282" s="149" t="s">
        <v>1223</v>
      </c>
      <c r="V282" s="149"/>
      <c r="W282" s="148"/>
      <c r="X282" s="148"/>
      <c r="Y282" s="148"/>
    </row>
    <row r="283" spans="1:25" s="17" customFormat="1" x14ac:dyDescent="0.2">
      <c r="A283" s="149">
        <v>39990</v>
      </c>
      <c r="B283" s="162" t="s">
        <v>1207</v>
      </c>
      <c r="C283" s="162" t="s">
        <v>337</v>
      </c>
      <c r="D283" s="162" t="s">
        <v>140</v>
      </c>
      <c r="E283" s="162" t="s">
        <v>143</v>
      </c>
      <c r="F283" s="163">
        <v>37742</v>
      </c>
      <c r="G283" s="155">
        <v>2003</v>
      </c>
      <c r="H283" s="149" t="s">
        <v>8</v>
      </c>
      <c r="I283" s="149" t="str">
        <f t="shared" si="12"/>
        <v>OH</v>
      </c>
      <c r="J283" s="149" t="str">
        <f t="shared" si="13"/>
        <v>OH</v>
      </c>
      <c r="K283" s="149" t="str">
        <f t="shared" si="14"/>
        <v>Northeast</v>
      </c>
      <c r="L283" s="149" t="str">
        <f>INDEX('State '!$A$1:$C$62,MATCH($I283,'State '!$B:$B,0),3)</f>
        <v>Northeast</v>
      </c>
      <c r="M283" s="149" t="str">
        <f>INDEX('State '!$A$1:$C$62,MATCH($J283,'State '!$B:$B,0),3)</f>
        <v>Northeast</v>
      </c>
      <c r="N283" s="149"/>
      <c r="O283" s="156">
        <v>2</v>
      </c>
      <c r="P283" s="156"/>
      <c r="Q283" s="156">
        <v>42</v>
      </c>
      <c r="R283" s="155">
        <v>12</v>
      </c>
      <c r="S283" s="149" t="s">
        <v>138</v>
      </c>
      <c r="T283" s="149" t="s">
        <v>187</v>
      </c>
      <c r="U283" s="149" t="s">
        <v>382</v>
      </c>
      <c r="V283" s="149"/>
      <c r="W283" s="148"/>
      <c r="X283" s="148"/>
      <c r="Y283" s="148"/>
    </row>
    <row r="284" spans="1:25" s="17" customFormat="1" x14ac:dyDescent="0.2">
      <c r="A284" s="149">
        <v>39990</v>
      </c>
      <c r="B284" s="162" t="s">
        <v>1216</v>
      </c>
      <c r="C284" s="162" t="s">
        <v>263</v>
      </c>
      <c r="D284" s="162" t="s">
        <v>140</v>
      </c>
      <c r="E284" s="162" t="s">
        <v>143</v>
      </c>
      <c r="F284" s="163">
        <v>37742</v>
      </c>
      <c r="G284" s="155">
        <v>2003</v>
      </c>
      <c r="H284" s="149" t="s">
        <v>29</v>
      </c>
      <c r="I284" s="149" t="str">
        <f t="shared" si="12"/>
        <v>WY</v>
      </c>
      <c r="J284" s="149" t="str">
        <f t="shared" si="13"/>
        <v>WY</v>
      </c>
      <c r="K284" s="149" t="str">
        <f t="shared" si="14"/>
        <v>Mountain</v>
      </c>
      <c r="L284" s="149" t="str">
        <f>INDEX('State '!$A$1:$C$62,MATCH($I284,'State '!$B:$B,0),3)</f>
        <v>Mountain</v>
      </c>
      <c r="M284" s="149" t="str">
        <f>INDEX('State '!$A$1:$C$62,MATCH($J284,'State '!$B:$B,0),3)</f>
        <v>Mountain</v>
      </c>
      <c r="N284" s="149"/>
      <c r="O284" s="156">
        <v>0.5</v>
      </c>
      <c r="P284" s="156"/>
      <c r="Q284" s="156">
        <v>150</v>
      </c>
      <c r="R284" s="155"/>
      <c r="S284" s="149" t="s">
        <v>135</v>
      </c>
      <c r="T284" s="149" t="s">
        <v>381</v>
      </c>
      <c r="U284" s="149" t="s">
        <v>382</v>
      </c>
      <c r="V284" s="149"/>
      <c r="W284" s="148"/>
      <c r="X284" s="148"/>
      <c r="Y284" s="148"/>
    </row>
    <row r="285" spans="1:25" s="17" customFormat="1" x14ac:dyDescent="0.2">
      <c r="A285" s="149">
        <v>39990</v>
      </c>
      <c r="B285" s="162" t="s">
        <v>1224</v>
      </c>
      <c r="C285" s="162" t="s">
        <v>1875</v>
      </c>
      <c r="D285" s="162" t="s">
        <v>140</v>
      </c>
      <c r="E285" s="162" t="s">
        <v>143</v>
      </c>
      <c r="F285" s="163">
        <v>37742</v>
      </c>
      <c r="G285" s="155">
        <v>2003</v>
      </c>
      <c r="H285" s="149" t="s">
        <v>1225</v>
      </c>
      <c r="I285" s="149" t="str">
        <f t="shared" si="12"/>
        <v>LA</v>
      </c>
      <c r="J285" s="149" t="str">
        <f t="shared" si="13"/>
        <v>NC</v>
      </c>
      <c r="K285" s="149" t="str">
        <f t="shared" si="14"/>
        <v>South Central, Southeast</v>
      </c>
      <c r="L285" s="149" t="str">
        <f>INDEX('State '!$A$1:$C$62,MATCH($I285,'State '!$B:$B,0),3)</f>
        <v>South Central</v>
      </c>
      <c r="M285" s="149" t="str">
        <f>INDEX('State '!$A$1:$C$62,MATCH($J285,'State '!$B:$B,0),3)</f>
        <v>Southeast</v>
      </c>
      <c r="N285" s="149"/>
      <c r="O285" s="156">
        <v>163.85</v>
      </c>
      <c r="P285" s="156">
        <v>42.26</v>
      </c>
      <c r="Q285" s="156">
        <v>262</v>
      </c>
      <c r="R285" s="155" t="s">
        <v>1226</v>
      </c>
      <c r="S285" s="149" t="s">
        <v>135</v>
      </c>
      <c r="T285" s="149" t="s">
        <v>381</v>
      </c>
      <c r="U285" s="149" t="s">
        <v>1137</v>
      </c>
      <c r="V285" s="149"/>
      <c r="W285" s="148"/>
      <c r="X285" s="148"/>
      <c r="Y285" s="148"/>
    </row>
    <row r="286" spans="1:25" s="17" customFormat="1" x14ac:dyDescent="0.2">
      <c r="A286" s="149">
        <v>39990</v>
      </c>
      <c r="B286" s="162" t="s">
        <v>1185</v>
      </c>
      <c r="C286" s="162" t="s">
        <v>206</v>
      </c>
      <c r="D286" s="162" t="s">
        <v>140</v>
      </c>
      <c r="E286" s="162" t="s">
        <v>143</v>
      </c>
      <c r="F286" s="163">
        <v>37756</v>
      </c>
      <c r="G286" s="155">
        <v>2003</v>
      </c>
      <c r="H286" s="149" t="s">
        <v>388</v>
      </c>
      <c r="I286" s="149" t="str">
        <f t="shared" si="12"/>
        <v>PA</v>
      </c>
      <c r="J286" s="149" t="str">
        <f t="shared" si="13"/>
        <v>NY</v>
      </c>
      <c r="K286" s="149" t="str">
        <f t="shared" si="14"/>
        <v>Northeast</v>
      </c>
      <c r="L286" s="149" t="str">
        <f>INDEX('State '!$A$1:$C$62,MATCH($I286,'State '!$B:$B,0),3)</f>
        <v>Northeast</v>
      </c>
      <c r="M286" s="149" t="str">
        <f>INDEX('State '!$A$1:$C$62,MATCH($J286,'State '!$B:$B,0),3)</f>
        <v>Northeast</v>
      </c>
      <c r="N286" s="149"/>
      <c r="O286" s="156">
        <v>9.6999999999999993</v>
      </c>
      <c r="P286" s="156"/>
      <c r="Q286" s="156">
        <v>150</v>
      </c>
      <c r="R286" s="155"/>
      <c r="S286" s="149" t="s">
        <v>135</v>
      </c>
      <c r="T286" s="149" t="s">
        <v>381</v>
      </c>
      <c r="U286" s="149" t="s">
        <v>1186</v>
      </c>
      <c r="V286" s="149"/>
      <c r="W286" s="148"/>
      <c r="X286" s="148"/>
      <c r="Y286" s="148"/>
    </row>
    <row r="287" spans="1:25" s="17" customFormat="1" x14ac:dyDescent="0.2">
      <c r="A287" s="149">
        <v>39990</v>
      </c>
      <c r="B287" s="162" t="s">
        <v>1208</v>
      </c>
      <c r="C287" s="162" t="s">
        <v>338</v>
      </c>
      <c r="D287" s="162" t="s">
        <v>134</v>
      </c>
      <c r="E287" s="162" t="s">
        <v>143</v>
      </c>
      <c r="F287" s="163">
        <v>37773</v>
      </c>
      <c r="G287" s="164">
        <v>2003</v>
      </c>
      <c r="H287" s="149" t="s">
        <v>42</v>
      </c>
      <c r="I287" s="149" t="str">
        <f t="shared" si="12"/>
        <v>IA</v>
      </c>
      <c r="J287" s="149" t="str">
        <f t="shared" si="13"/>
        <v>IA</v>
      </c>
      <c r="K287" s="149" t="str">
        <f t="shared" si="14"/>
        <v>Midwest</v>
      </c>
      <c r="L287" s="149" t="str">
        <f>INDEX('State '!$A$1:$C$62,MATCH($I287,'State '!$B:$B,0),3)</f>
        <v>Midwest</v>
      </c>
      <c r="M287" s="149" t="str">
        <f>INDEX('State '!$A$1:$C$62,MATCH($J287,'State '!$B:$B,0),3)</f>
        <v>Midwest</v>
      </c>
      <c r="N287" s="149"/>
      <c r="O287" s="156">
        <v>1.5</v>
      </c>
      <c r="P287" s="156">
        <v>13</v>
      </c>
      <c r="Q287" s="156">
        <v>175</v>
      </c>
      <c r="R287" s="155">
        <v>20</v>
      </c>
      <c r="S287" s="149" t="s">
        <v>138</v>
      </c>
      <c r="T287" s="149" t="s">
        <v>187</v>
      </c>
      <c r="U287" s="149" t="s">
        <v>382</v>
      </c>
      <c r="V287" s="149"/>
      <c r="W287" s="148"/>
      <c r="X287" s="148"/>
      <c r="Y287" s="148"/>
    </row>
    <row r="288" spans="1:25" s="17" customFormat="1" x14ac:dyDescent="0.2">
      <c r="A288" s="149">
        <v>39990</v>
      </c>
      <c r="B288" s="162" t="s">
        <v>2170</v>
      </c>
      <c r="C288" s="162" t="s">
        <v>215</v>
      </c>
      <c r="D288" s="162" t="s">
        <v>140</v>
      </c>
      <c r="E288" s="162" t="s">
        <v>143</v>
      </c>
      <c r="F288" s="163">
        <v>37773</v>
      </c>
      <c r="G288" s="155">
        <v>2003</v>
      </c>
      <c r="H288" s="149" t="s">
        <v>1229</v>
      </c>
      <c r="I288" s="149" t="str">
        <f t="shared" si="12"/>
        <v>MS</v>
      </c>
      <c r="J288" s="149" t="str">
        <f t="shared" si="13"/>
        <v>GA</v>
      </c>
      <c r="K288" s="149" t="str">
        <f t="shared" si="14"/>
        <v>South Central, Southeast</v>
      </c>
      <c r="L288" s="149" t="str">
        <f>INDEX('State '!$A$1:$C$62,MATCH($I288,'State '!$B:$B,0),3)</f>
        <v>South Central</v>
      </c>
      <c r="M288" s="149" t="str">
        <f>INDEX('State '!$A$1:$C$62,MATCH($J288,'State '!$B:$B,0),3)</f>
        <v>Southeast</v>
      </c>
      <c r="N288" s="149"/>
      <c r="O288" s="156">
        <v>86</v>
      </c>
      <c r="P288" s="156">
        <v>41</v>
      </c>
      <c r="Q288" s="156">
        <v>195.9</v>
      </c>
      <c r="R288" s="155" t="s">
        <v>3219</v>
      </c>
      <c r="S288" s="149" t="s">
        <v>135</v>
      </c>
      <c r="T288" s="149" t="s">
        <v>381</v>
      </c>
      <c r="U288" s="149" t="s">
        <v>1102</v>
      </c>
      <c r="V288" s="149"/>
      <c r="W288" s="148"/>
      <c r="X288" s="148"/>
      <c r="Y288" s="148"/>
    </row>
    <row r="289" spans="1:25" s="17" customFormat="1" x14ac:dyDescent="0.2">
      <c r="A289" s="149">
        <v>39990</v>
      </c>
      <c r="B289" s="162" t="s">
        <v>1187</v>
      </c>
      <c r="C289" s="162" t="s">
        <v>206</v>
      </c>
      <c r="D289" s="162" t="s">
        <v>140</v>
      </c>
      <c r="E289" s="162" t="s">
        <v>143</v>
      </c>
      <c r="F289" s="163">
        <v>37803</v>
      </c>
      <c r="G289" s="155">
        <v>2003</v>
      </c>
      <c r="H289" s="149" t="s">
        <v>408</v>
      </c>
      <c r="I289" s="149" t="str">
        <f t="shared" si="12"/>
        <v>TX</v>
      </c>
      <c r="J289" s="149" t="str">
        <f t="shared" si="13"/>
        <v>MX</v>
      </c>
      <c r="K289" s="149" t="str">
        <f t="shared" si="14"/>
        <v>South Central, Mexico</v>
      </c>
      <c r="L289" s="149" t="str">
        <f>INDEX('State '!$A$1:$C$62,MATCH($I289,'State '!$B:$B,0),3)</f>
        <v>South Central</v>
      </c>
      <c r="M289" s="149" t="str">
        <f>INDEX('State '!$A$1:$C$62,MATCH($J289,'State '!$B:$B,0),3)</f>
        <v>Mexico</v>
      </c>
      <c r="N289" s="149"/>
      <c r="O289" s="156">
        <v>39.799999999999997</v>
      </c>
      <c r="P289" s="156">
        <v>9.3000000000000007</v>
      </c>
      <c r="Q289" s="156">
        <v>312</v>
      </c>
      <c r="R289" s="155" t="s">
        <v>1822</v>
      </c>
      <c r="S289" s="149" t="s">
        <v>135</v>
      </c>
      <c r="T289" s="149" t="s">
        <v>381</v>
      </c>
      <c r="U289" s="149" t="s">
        <v>1188</v>
      </c>
      <c r="V289" s="149"/>
      <c r="W289" s="148"/>
      <c r="X289" s="148"/>
      <c r="Y289" s="148"/>
    </row>
    <row r="290" spans="1:25" s="17" customFormat="1" x14ac:dyDescent="0.2">
      <c r="A290" s="149">
        <v>39990</v>
      </c>
      <c r="B290" s="162" t="s">
        <v>1201</v>
      </c>
      <c r="C290" s="162" t="s">
        <v>257</v>
      </c>
      <c r="D290" s="162" t="s">
        <v>134</v>
      </c>
      <c r="E290" s="162" t="s">
        <v>143</v>
      </c>
      <c r="F290" s="163">
        <v>37865</v>
      </c>
      <c r="G290" s="164">
        <v>2003</v>
      </c>
      <c r="H290" s="149" t="s">
        <v>37</v>
      </c>
      <c r="I290" s="149" t="str">
        <f t="shared" si="12"/>
        <v>OK</v>
      </c>
      <c r="J290" s="149" t="str">
        <f t="shared" si="13"/>
        <v>OK</v>
      </c>
      <c r="K290" s="149" t="str">
        <f t="shared" si="14"/>
        <v>South Central</v>
      </c>
      <c r="L290" s="149" t="str">
        <f>INDEX('State '!$A$1:$C$62,MATCH($I290,'State '!$B:$B,0),3)</f>
        <v>South Central</v>
      </c>
      <c r="M290" s="149" t="str">
        <f>INDEX('State '!$A$1:$C$62,MATCH($J290,'State '!$B:$B,0),3)</f>
        <v>South Central</v>
      </c>
      <c r="N290" s="149"/>
      <c r="O290" s="156">
        <v>1.45</v>
      </c>
      <c r="P290" s="156">
        <v>0.5</v>
      </c>
      <c r="Q290" s="156">
        <v>240</v>
      </c>
      <c r="R290" s="155">
        <v>20</v>
      </c>
      <c r="S290" s="149" t="s">
        <v>135</v>
      </c>
      <c r="T290" s="149" t="s">
        <v>381</v>
      </c>
      <c r="U290" s="149" t="s">
        <v>1202</v>
      </c>
      <c r="V290" s="149"/>
      <c r="W290" s="148"/>
      <c r="X290" s="148"/>
      <c r="Y290" s="148"/>
    </row>
    <row r="291" spans="1:25" s="17" customFormat="1" x14ac:dyDescent="0.2">
      <c r="A291" s="149">
        <v>39990</v>
      </c>
      <c r="B291" s="162" t="s">
        <v>1203</v>
      </c>
      <c r="C291" s="162" t="s">
        <v>336</v>
      </c>
      <c r="D291" s="162" t="s">
        <v>140</v>
      </c>
      <c r="E291" s="162" t="s">
        <v>143</v>
      </c>
      <c r="F291" s="163">
        <v>37865</v>
      </c>
      <c r="G291" s="155">
        <v>2003</v>
      </c>
      <c r="H291" s="149" t="s">
        <v>1192</v>
      </c>
      <c r="I291" s="149" t="str">
        <f t="shared" si="12"/>
        <v>AB</v>
      </c>
      <c r="J291" s="149" t="str">
        <f t="shared" si="13"/>
        <v>MT</v>
      </c>
      <c r="K291" s="149" t="str">
        <f t="shared" si="14"/>
        <v>Canada, Mountain</v>
      </c>
      <c r="L291" s="149" t="str">
        <f>INDEX('State '!$A$1:$C$62,MATCH($I291,'State '!$B:$B,0),3)</f>
        <v>Canada</v>
      </c>
      <c r="M291" s="149" t="str">
        <f>INDEX('State '!$A$1:$C$62,MATCH($J291,'State '!$B:$B,0),3)</f>
        <v>Mountain</v>
      </c>
      <c r="N291" s="149"/>
      <c r="O291" s="156">
        <v>0.2</v>
      </c>
      <c r="P291" s="156">
        <v>4</v>
      </c>
      <c r="Q291" s="156">
        <v>20</v>
      </c>
      <c r="R291" s="155">
        <v>4</v>
      </c>
      <c r="S291" s="149" t="s">
        <v>135</v>
      </c>
      <c r="T291" s="149" t="s">
        <v>381</v>
      </c>
      <c r="U291" s="149" t="s">
        <v>1204</v>
      </c>
      <c r="V291" s="149"/>
      <c r="W291" s="148"/>
      <c r="X291" s="148"/>
      <c r="Y291" s="148"/>
    </row>
    <row r="292" spans="1:25" s="17" customFormat="1" x14ac:dyDescent="0.2">
      <c r="A292" s="149">
        <v>39990</v>
      </c>
      <c r="B292" s="162" t="s">
        <v>1209</v>
      </c>
      <c r="C292" s="162" t="s">
        <v>339</v>
      </c>
      <c r="D292" s="162" t="s">
        <v>136</v>
      </c>
      <c r="E292" s="162" t="s">
        <v>143</v>
      </c>
      <c r="F292" s="163">
        <v>37895</v>
      </c>
      <c r="G292" s="164">
        <v>2003</v>
      </c>
      <c r="H292" s="149" t="s">
        <v>30</v>
      </c>
      <c r="I292" s="149" t="str">
        <f t="shared" si="12"/>
        <v>MN</v>
      </c>
      <c r="J292" s="149" t="str">
        <f t="shared" si="13"/>
        <v>MN</v>
      </c>
      <c r="K292" s="149" t="str">
        <f t="shared" si="14"/>
        <v>Midwest</v>
      </c>
      <c r="L292" s="149" t="str">
        <f>INDEX('State '!$A$1:$C$62,MATCH($I292,'State '!$B:$B,0),3)</f>
        <v>Midwest</v>
      </c>
      <c r="M292" s="149" t="str">
        <f>INDEX('State '!$A$1:$C$62,MATCH($J292,'State '!$B:$B,0),3)</f>
        <v>Midwest</v>
      </c>
      <c r="N292" s="149"/>
      <c r="O292" s="156">
        <v>27</v>
      </c>
      <c r="P292" s="156">
        <v>89</v>
      </c>
      <c r="Q292" s="156">
        <v>60</v>
      </c>
      <c r="R292" s="155" t="s">
        <v>719</v>
      </c>
      <c r="S292" s="149" t="s">
        <v>138</v>
      </c>
      <c r="T292" s="149" t="s">
        <v>187</v>
      </c>
      <c r="U292" s="149" t="s">
        <v>382</v>
      </c>
      <c r="V292" s="149"/>
      <c r="W292" s="148"/>
      <c r="X292" s="148"/>
      <c r="Y292" s="148"/>
    </row>
    <row r="293" spans="1:25" s="17" customFormat="1" x14ac:dyDescent="0.2">
      <c r="A293" s="149">
        <v>39990</v>
      </c>
      <c r="B293" s="162" t="s">
        <v>1233</v>
      </c>
      <c r="C293" s="162" t="s">
        <v>341</v>
      </c>
      <c r="D293" s="162" t="s">
        <v>136</v>
      </c>
      <c r="E293" s="162" t="s">
        <v>143</v>
      </c>
      <c r="F293" s="163">
        <v>37895</v>
      </c>
      <c r="G293" s="164">
        <v>2003</v>
      </c>
      <c r="H293" s="149" t="s">
        <v>532</v>
      </c>
      <c r="I293" s="149" t="str">
        <f t="shared" si="12"/>
        <v>AK</v>
      </c>
      <c r="J293" s="149" t="str">
        <f t="shared" si="13"/>
        <v>AK</v>
      </c>
      <c r="K293" s="149" t="str">
        <f t="shared" si="14"/>
        <v>Pacific</v>
      </c>
      <c r="L293" s="149" t="str">
        <f>INDEX('State '!$A$1:$C$62,MATCH($I293,'State '!$B:$B,0),3)</f>
        <v>Pacific</v>
      </c>
      <c r="M293" s="149" t="str">
        <f>INDEX('State '!$A$1:$C$62,MATCH($J293,'State '!$B:$B,0),3)</f>
        <v>Pacific</v>
      </c>
      <c r="N293" s="149"/>
      <c r="O293" s="156">
        <v>25</v>
      </c>
      <c r="P293" s="156">
        <v>33</v>
      </c>
      <c r="Q293" s="156">
        <v>120</v>
      </c>
      <c r="R293" s="155">
        <v>12</v>
      </c>
      <c r="S293" s="149" t="s">
        <v>138</v>
      </c>
      <c r="T293" s="149" t="s">
        <v>187</v>
      </c>
      <c r="U293" s="149" t="s">
        <v>382</v>
      </c>
      <c r="V293" s="149"/>
      <c r="W293" s="148"/>
      <c r="X293" s="148"/>
      <c r="Y293" s="148"/>
    </row>
    <row r="294" spans="1:25" s="17" customFormat="1" x14ac:dyDescent="0.2">
      <c r="A294" s="149">
        <v>39990</v>
      </c>
      <c r="B294" s="162" t="s">
        <v>1189</v>
      </c>
      <c r="C294" s="162" t="s">
        <v>333</v>
      </c>
      <c r="D294" s="162" t="s">
        <v>136</v>
      </c>
      <c r="E294" s="162" t="s">
        <v>143</v>
      </c>
      <c r="F294" s="163">
        <v>37895</v>
      </c>
      <c r="G294" s="155">
        <v>2003</v>
      </c>
      <c r="H294" s="149" t="s">
        <v>454</v>
      </c>
      <c r="I294" s="149" t="str">
        <f t="shared" si="12"/>
        <v>GA</v>
      </c>
      <c r="J294" s="149" t="str">
        <f t="shared" si="13"/>
        <v>SC</v>
      </c>
      <c r="K294" s="149" t="str">
        <f t="shared" si="14"/>
        <v>Southeast</v>
      </c>
      <c r="L294" s="149" t="str">
        <f>INDEX('State '!$A$1:$C$62,MATCH($I294,'State '!$B:$B,0),3)</f>
        <v>Southeast</v>
      </c>
      <c r="M294" s="149" t="str">
        <f>INDEX('State '!$A$1:$C$62,MATCH($J294,'State '!$B:$B,0),3)</f>
        <v>Southeast</v>
      </c>
      <c r="N294" s="149"/>
      <c r="O294" s="156">
        <v>36.4</v>
      </c>
      <c r="P294" s="156">
        <v>18.14</v>
      </c>
      <c r="Q294" s="156">
        <v>185</v>
      </c>
      <c r="R294" s="155">
        <v>20</v>
      </c>
      <c r="S294" s="149" t="s">
        <v>135</v>
      </c>
      <c r="T294" s="149" t="s">
        <v>381</v>
      </c>
      <c r="U294" s="149" t="s">
        <v>1190</v>
      </c>
      <c r="V294" s="149"/>
      <c r="W294" s="148"/>
      <c r="X294" s="148"/>
      <c r="Y294" s="148"/>
    </row>
    <row r="295" spans="1:25" s="17" customFormat="1" x14ac:dyDescent="0.2">
      <c r="A295" s="149">
        <v>39990</v>
      </c>
      <c r="B295" s="162" t="s">
        <v>1194</v>
      </c>
      <c r="C295" s="162" t="s">
        <v>335</v>
      </c>
      <c r="D295" s="162" t="s">
        <v>141</v>
      </c>
      <c r="E295" s="162" t="s">
        <v>143</v>
      </c>
      <c r="F295" s="163">
        <v>37895</v>
      </c>
      <c r="G295" s="155">
        <v>2003</v>
      </c>
      <c r="H295" s="149" t="s">
        <v>1195</v>
      </c>
      <c r="I295" s="149" t="str">
        <f t="shared" si="12"/>
        <v>WY</v>
      </c>
      <c r="J295" s="149" t="str">
        <f t="shared" si="13"/>
        <v>MT</v>
      </c>
      <c r="K295" s="149" t="str">
        <f t="shared" si="14"/>
        <v>Mountain</v>
      </c>
      <c r="L295" s="149" t="str">
        <f>INDEX('State '!$A$1:$C$62,MATCH($I295,'State '!$B:$B,0),3)</f>
        <v>Mountain</v>
      </c>
      <c r="M295" s="149" t="str">
        <f>INDEX('State '!$A$1:$C$62,MATCH($J295,'State '!$B:$B,0),3)</f>
        <v>Mountain</v>
      </c>
      <c r="N295" s="149"/>
      <c r="O295" s="156">
        <v>0.3</v>
      </c>
      <c r="P295" s="156">
        <v>34</v>
      </c>
      <c r="Q295" s="156">
        <v>13.5</v>
      </c>
      <c r="R295" s="155">
        <v>6</v>
      </c>
      <c r="S295" s="149" t="s">
        <v>135</v>
      </c>
      <c r="T295" s="149" t="s">
        <v>381</v>
      </c>
      <c r="U295" s="149" t="s">
        <v>1196</v>
      </c>
      <c r="V295" s="149"/>
      <c r="W295" s="148"/>
      <c r="X295" s="148"/>
      <c r="Y295" s="148"/>
    </row>
    <row r="296" spans="1:25" s="17" customFormat="1" x14ac:dyDescent="0.2">
      <c r="A296" s="149">
        <v>39990</v>
      </c>
      <c r="B296" s="162" t="s">
        <v>1227</v>
      </c>
      <c r="C296" s="162" t="s">
        <v>215</v>
      </c>
      <c r="D296" s="162" t="s">
        <v>140</v>
      </c>
      <c r="E296" s="162" t="s">
        <v>143</v>
      </c>
      <c r="F296" s="163">
        <v>37895</v>
      </c>
      <c r="G296" s="155">
        <v>2003</v>
      </c>
      <c r="H296" s="149" t="s">
        <v>1228</v>
      </c>
      <c r="I296" s="149" t="str">
        <f t="shared" si="12"/>
        <v>LA</v>
      </c>
      <c r="J296" s="149" t="str">
        <f t="shared" si="13"/>
        <v>GA</v>
      </c>
      <c r="K296" s="149" t="str">
        <f t="shared" si="14"/>
        <v>South Central, Southeast</v>
      </c>
      <c r="L296" s="149" t="str">
        <f>INDEX('State '!$A$1:$C$62,MATCH($I296,'State '!$B:$B,0),3)</f>
        <v>South Central</v>
      </c>
      <c r="M296" s="149" t="str">
        <f>INDEX('State '!$A$1:$C$62,MATCH($J296,'State '!$B:$B,0),3)</f>
        <v>Southeast</v>
      </c>
      <c r="N296" s="149"/>
      <c r="O296" s="156">
        <v>70</v>
      </c>
      <c r="P296" s="156">
        <v>67.8</v>
      </c>
      <c r="Q296" s="156">
        <v>191.89</v>
      </c>
      <c r="R296" s="155" t="s">
        <v>3193</v>
      </c>
      <c r="S296" s="149" t="s">
        <v>135</v>
      </c>
      <c r="T296" s="149" t="s">
        <v>381</v>
      </c>
      <c r="U296" s="149" t="s">
        <v>1102</v>
      </c>
      <c r="V296" s="149"/>
      <c r="W296" s="148"/>
      <c r="X296" s="148"/>
      <c r="Y296" s="148"/>
    </row>
    <row r="297" spans="1:25" s="17" customFormat="1" x14ac:dyDescent="0.2">
      <c r="A297" s="149">
        <v>39990</v>
      </c>
      <c r="B297" s="162" t="s">
        <v>1191</v>
      </c>
      <c r="C297" s="162" t="s">
        <v>334</v>
      </c>
      <c r="D297" s="162" t="s">
        <v>140</v>
      </c>
      <c r="E297" s="162" t="s">
        <v>143</v>
      </c>
      <c r="F297" s="163">
        <v>37898</v>
      </c>
      <c r="G297" s="155">
        <v>2003</v>
      </c>
      <c r="H297" s="149" t="s">
        <v>1192</v>
      </c>
      <c r="I297" s="149" t="str">
        <f t="shared" si="12"/>
        <v>AB</v>
      </c>
      <c r="J297" s="149" t="str">
        <f t="shared" si="13"/>
        <v>MT</v>
      </c>
      <c r="K297" s="149" t="str">
        <f t="shared" si="14"/>
        <v>Canada, Mountain</v>
      </c>
      <c r="L297" s="149" t="str">
        <f>INDEX('State '!$A$1:$C$62,MATCH($I297,'State '!$B:$B,0),3)</f>
        <v>Canada</v>
      </c>
      <c r="M297" s="149" t="str">
        <f>INDEX('State '!$A$1:$C$62,MATCH($J297,'State '!$B:$B,0),3)</f>
        <v>Mountain</v>
      </c>
      <c r="N297" s="149"/>
      <c r="O297" s="156">
        <v>0.2</v>
      </c>
      <c r="P297" s="156">
        <v>1.5</v>
      </c>
      <c r="Q297" s="156">
        <v>24</v>
      </c>
      <c r="R297" s="155">
        <v>6</v>
      </c>
      <c r="S297" s="149" t="s">
        <v>135</v>
      </c>
      <c r="T297" s="149" t="s">
        <v>381</v>
      </c>
      <c r="U297" s="149" t="s">
        <v>1193</v>
      </c>
      <c r="V297" s="149"/>
      <c r="W297" s="148"/>
      <c r="X297" s="148"/>
      <c r="Y297" s="148"/>
    </row>
    <row r="298" spans="1:25" s="17" customFormat="1" x14ac:dyDescent="0.2">
      <c r="A298" s="149">
        <v>39990</v>
      </c>
      <c r="B298" s="162" t="s">
        <v>1211</v>
      </c>
      <c r="C298" s="162" t="s">
        <v>263</v>
      </c>
      <c r="D298" s="162" t="s">
        <v>140</v>
      </c>
      <c r="E298" s="162" t="s">
        <v>143</v>
      </c>
      <c r="F298" s="163">
        <v>37900</v>
      </c>
      <c r="G298" s="155">
        <v>2003</v>
      </c>
      <c r="H298" s="149" t="s">
        <v>404</v>
      </c>
      <c r="I298" s="149" t="str">
        <f t="shared" si="12"/>
        <v>UT</v>
      </c>
      <c r="J298" s="149" t="str">
        <f t="shared" si="13"/>
        <v>WY</v>
      </c>
      <c r="K298" s="149" t="str">
        <f t="shared" si="14"/>
        <v>Mountain</v>
      </c>
      <c r="L298" s="149" t="str">
        <f>INDEX('State '!$A$1:$C$62,MATCH($I298,'State '!$B:$B,0),3)</f>
        <v>Mountain</v>
      </c>
      <c r="M298" s="149" t="str">
        <f>INDEX('State '!$A$1:$C$62,MATCH($J298,'State '!$B:$B,0),3)</f>
        <v>Mountain</v>
      </c>
      <c r="N298" s="149"/>
      <c r="O298" s="156">
        <v>13</v>
      </c>
      <c r="P298" s="156">
        <v>17</v>
      </c>
      <c r="Q298" s="156">
        <v>217</v>
      </c>
      <c r="R298" s="155">
        <v>24</v>
      </c>
      <c r="S298" s="149" t="s">
        <v>135</v>
      </c>
      <c r="T298" s="149" t="s">
        <v>381</v>
      </c>
      <c r="U298" s="149" t="s">
        <v>1212</v>
      </c>
      <c r="V298" s="149"/>
      <c r="W298" s="148"/>
      <c r="X298" s="148"/>
      <c r="Y298" s="148"/>
    </row>
    <row r="299" spans="1:25" s="17" customFormat="1" x14ac:dyDescent="0.2">
      <c r="A299" s="149">
        <v>39990</v>
      </c>
      <c r="B299" s="162" t="s">
        <v>1183</v>
      </c>
      <c r="C299" s="162" t="s">
        <v>256</v>
      </c>
      <c r="D299" s="162" t="s">
        <v>140</v>
      </c>
      <c r="E299" s="162" t="s">
        <v>143</v>
      </c>
      <c r="F299" s="163">
        <v>37903</v>
      </c>
      <c r="G299" s="155">
        <v>2003</v>
      </c>
      <c r="H299" s="149" t="s">
        <v>50</v>
      </c>
      <c r="I299" s="149" t="str">
        <f t="shared" si="12"/>
        <v>WA</v>
      </c>
      <c r="J299" s="149" t="str">
        <f t="shared" si="13"/>
        <v>WA</v>
      </c>
      <c r="K299" s="149" t="str">
        <f t="shared" si="14"/>
        <v>Pacific</v>
      </c>
      <c r="L299" s="149" t="str">
        <f>INDEX('State '!$A$1:$C$62,MATCH($I299,'State '!$B:$B,0),3)</f>
        <v>Pacific</v>
      </c>
      <c r="M299" s="149" t="str">
        <f>INDEX('State '!$A$1:$C$62,MATCH($J299,'State '!$B:$B,0),3)</f>
        <v>Pacific</v>
      </c>
      <c r="N299" s="149"/>
      <c r="O299" s="156">
        <v>240.9</v>
      </c>
      <c r="P299" s="156">
        <v>26</v>
      </c>
      <c r="Q299" s="156">
        <v>268</v>
      </c>
      <c r="R299" s="155">
        <v>36</v>
      </c>
      <c r="S299" s="149" t="s">
        <v>135</v>
      </c>
      <c r="T299" s="149" t="s">
        <v>381</v>
      </c>
      <c r="U299" s="149" t="s">
        <v>1184</v>
      </c>
      <c r="V299" s="149"/>
      <c r="W299" s="148"/>
      <c r="X299" s="148"/>
      <c r="Y299" s="148"/>
    </row>
    <row r="300" spans="1:25" s="17" customFormat="1" x14ac:dyDescent="0.2">
      <c r="A300" s="149">
        <v>39990</v>
      </c>
      <c r="B300" s="162" t="s">
        <v>1213</v>
      </c>
      <c r="C300" s="162" t="s">
        <v>218</v>
      </c>
      <c r="D300" s="162" t="s">
        <v>140</v>
      </c>
      <c r="E300" s="162" t="s">
        <v>143</v>
      </c>
      <c r="F300" s="163">
        <v>37926</v>
      </c>
      <c r="G300" s="164">
        <v>2003</v>
      </c>
      <c r="H300" s="149" t="s">
        <v>803</v>
      </c>
      <c r="I300" s="149" t="str">
        <f t="shared" si="12"/>
        <v>PA</v>
      </c>
      <c r="J300" s="149" t="str">
        <f t="shared" si="13"/>
        <v>DE</v>
      </c>
      <c r="K300" s="149" t="str">
        <f t="shared" si="14"/>
        <v>Northeast</v>
      </c>
      <c r="L300" s="149" t="str">
        <f>INDEX('State '!$A$1:$C$62,MATCH($I300,'State '!$B:$B,0),3)</f>
        <v>Northeast</v>
      </c>
      <c r="M300" s="149" t="str">
        <f>INDEX('State '!$A$1:$C$62,MATCH($J300,'State '!$B:$B,0),3)</f>
        <v>Northeast</v>
      </c>
      <c r="N300" s="149"/>
      <c r="O300" s="156">
        <v>1.23</v>
      </c>
      <c r="P300" s="156"/>
      <c r="Q300" s="156">
        <v>3.8</v>
      </c>
      <c r="R300" s="155">
        <v>16</v>
      </c>
      <c r="S300" s="149" t="s">
        <v>135</v>
      </c>
      <c r="T300" s="149" t="s">
        <v>381</v>
      </c>
      <c r="U300" s="149" t="s">
        <v>1040</v>
      </c>
      <c r="V300" s="149"/>
      <c r="W300" s="148"/>
      <c r="X300" s="148"/>
      <c r="Y300" s="148"/>
    </row>
    <row r="301" spans="1:25" s="17" customFormat="1" x14ac:dyDescent="0.2">
      <c r="A301" s="149">
        <v>39990</v>
      </c>
      <c r="B301" s="162" t="s">
        <v>1176</v>
      </c>
      <c r="C301" s="162" t="s">
        <v>332</v>
      </c>
      <c r="D301" s="162" t="s">
        <v>134</v>
      </c>
      <c r="E301" s="162" t="s">
        <v>143</v>
      </c>
      <c r="F301" s="163">
        <v>37926</v>
      </c>
      <c r="G301" s="164">
        <v>2003</v>
      </c>
      <c r="H301" s="149" t="s">
        <v>10</v>
      </c>
      <c r="I301" s="149" t="str">
        <f t="shared" si="12"/>
        <v>NY</v>
      </c>
      <c r="J301" s="149" t="str">
        <f t="shared" si="13"/>
        <v>NY</v>
      </c>
      <c r="K301" s="149" t="str">
        <f t="shared" si="14"/>
        <v>Northeast</v>
      </c>
      <c r="L301" s="149" t="str">
        <f>INDEX('State '!$A$1:$C$62,MATCH($I301,'State '!$B:$B,0),3)</f>
        <v>Northeast</v>
      </c>
      <c r="M301" s="149" t="str">
        <f>INDEX('State '!$A$1:$C$62,MATCH($J301,'State '!$B:$B,0),3)</f>
        <v>Northeast</v>
      </c>
      <c r="N301" s="149"/>
      <c r="O301" s="156">
        <v>2</v>
      </c>
      <c r="P301" s="156">
        <v>9.36</v>
      </c>
      <c r="Q301" s="156">
        <v>200</v>
      </c>
      <c r="R301" s="155">
        <v>24</v>
      </c>
      <c r="S301" s="149" t="s">
        <v>138</v>
      </c>
      <c r="T301" s="149" t="s">
        <v>187</v>
      </c>
      <c r="U301" s="149" t="s">
        <v>382</v>
      </c>
      <c r="V301" s="149"/>
      <c r="W301" s="148"/>
      <c r="X301" s="148"/>
      <c r="Y301" s="148"/>
    </row>
    <row r="302" spans="1:25" s="17" customFormat="1" x14ac:dyDescent="0.2">
      <c r="A302" s="149">
        <v>39990</v>
      </c>
      <c r="B302" s="162" t="s">
        <v>1197</v>
      </c>
      <c r="C302" s="162" t="s">
        <v>260</v>
      </c>
      <c r="D302" s="162" t="s">
        <v>140</v>
      </c>
      <c r="E302" s="162" t="s">
        <v>143</v>
      </c>
      <c r="F302" s="163">
        <v>37926</v>
      </c>
      <c r="G302" s="164">
        <v>2003</v>
      </c>
      <c r="H302" s="149" t="s">
        <v>30</v>
      </c>
      <c r="I302" s="149" t="str">
        <f t="shared" si="12"/>
        <v>MN</v>
      </c>
      <c r="J302" s="149" t="str">
        <f t="shared" si="13"/>
        <v>MN</v>
      </c>
      <c r="K302" s="149" t="str">
        <f t="shared" si="14"/>
        <v>Midwest</v>
      </c>
      <c r="L302" s="149" t="str">
        <f>INDEX('State '!$A$1:$C$62,MATCH($I302,'State '!$B:$B,0),3)</f>
        <v>Midwest</v>
      </c>
      <c r="M302" s="149" t="str">
        <f>INDEX('State '!$A$1:$C$62,MATCH($J302,'State '!$B:$B,0),3)</f>
        <v>Midwest</v>
      </c>
      <c r="N302" s="149"/>
      <c r="O302" s="156">
        <v>5.8</v>
      </c>
      <c r="P302" s="156">
        <v>4.5999999999999996</v>
      </c>
      <c r="Q302" s="156">
        <v>34.44</v>
      </c>
      <c r="R302" s="155">
        <v>8</v>
      </c>
      <c r="S302" s="149" t="s">
        <v>135</v>
      </c>
      <c r="T302" s="149" t="s">
        <v>381</v>
      </c>
      <c r="U302" s="149" t="s">
        <v>1198</v>
      </c>
      <c r="V302" s="149"/>
      <c r="W302" s="148"/>
      <c r="X302" s="148"/>
      <c r="Y302" s="148"/>
    </row>
    <row r="303" spans="1:25" s="17" customFormat="1" x14ac:dyDescent="0.2">
      <c r="A303" s="149">
        <v>39990</v>
      </c>
      <c r="B303" s="162" t="s">
        <v>1178</v>
      </c>
      <c r="C303" s="162" t="s">
        <v>256</v>
      </c>
      <c r="D303" s="162" t="s">
        <v>140</v>
      </c>
      <c r="E303" s="162" t="s">
        <v>143</v>
      </c>
      <c r="F303" s="163">
        <v>37926</v>
      </c>
      <c r="G303" s="155">
        <v>2003</v>
      </c>
      <c r="H303" s="149" t="s">
        <v>2182</v>
      </c>
      <c r="I303" s="149" t="str">
        <f t="shared" si="12"/>
        <v>WY</v>
      </c>
      <c r="J303" s="149" t="str">
        <f t="shared" si="13"/>
        <v>WA</v>
      </c>
      <c r="K303" s="149" t="str">
        <f t="shared" si="14"/>
        <v>Mountain, Pacific</v>
      </c>
      <c r="L303" s="149" t="str">
        <f>INDEX('State '!$A$1:$C$62,MATCH($I303,'State '!$B:$B,0),3)</f>
        <v>Mountain</v>
      </c>
      <c r="M303" s="149" t="str">
        <f>INDEX('State '!$A$1:$C$62,MATCH($J303,'State '!$B:$B,0),3)</f>
        <v>Pacific</v>
      </c>
      <c r="N303" s="149"/>
      <c r="O303" s="156">
        <v>139.4</v>
      </c>
      <c r="P303" s="156">
        <v>91</v>
      </c>
      <c r="Q303" s="156">
        <v>175</v>
      </c>
      <c r="R303" s="155" t="s">
        <v>1179</v>
      </c>
      <c r="S303" s="149" t="s">
        <v>135</v>
      </c>
      <c r="T303" s="149" t="s">
        <v>381</v>
      </c>
      <c r="U303" s="149" t="s">
        <v>1180</v>
      </c>
      <c r="V303" s="149"/>
      <c r="W303" s="148"/>
      <c r="X303" s="148"/>
      <c r="Y303" s="148"/>
    </row>
    <row r="304" spans="1:25" s="17" customFormat="1" x14ac:dyDescent="0.2">
      <c r="A304" s="149">
        <v>39990</v>
      </c>
      <c r="B304" s="162" t="s">
        <v>1174</v>
      </c>
      <c r="C304" s="162" t="s">
        <v>228</v>
      </c>
      <c r="D304" s="162" t="s">
        <v>140</v>
      </c>
      <c r="E304" s="162" t="s">
        <v>143</v>
      </c>
      <c r="F304" s="163">
        <v>37926</v>
      </c>
      <c r="G304" s="155">
        <v>2003</v>
      </c>
      <c r="H304" s="149" t="s">
        <v>31</v>
      </c>
      <c r="I304" s="149" t="str">
        <f t="shared" si="12"/>
        <v>NV</v>
      </c>
      <c r="J304" s="149" t="str">
        <f t="shared" si="13"/>
        <v>NV</v>
      </c>
      <c r="K304" s="149" t="str">
        <f t="shared" si="14"/>
        <v>Mountain</v>
      </c>
      <c r="L304" s="149" t="str">
        <f>INDEX('State '!$A$1:$C$62,MATCH($I304,'State '!$B:$B,0),3)</f>
        <v>Mountain</v>
      </c>
      <c r="M304" s="149" t="str">
        <f>INDEX('State '!$A$1:$C$62,MATCH($J304,'State '!$B:$B,0),3)</f>
        <v>Mountain</v>
      </c>
      <c r="N304" s="149"/>
      <c r="O304" s="156">
        <v>10.74</v>
      </c>
      <c r="P304" s="156">
        <v>14.5</v>
      </c>
      <c r="Q304" s="156">
        <v>5.5</v>
      </c>
      <c r="R304" s="155">
        <v>20</v>
      </c>
      <c r="S304" s="149" t="s">
        <v>135</v>
      </c>
      <c r="T304" s="149" t="s">
        <v>381</v>
      </c>
      <c r="U304" s="149" t="s">
        <v>1175</v>
      </c>
      <c r="V304" s="149"/>
      <c r="W304" s="148"/>
      <c r="X304" s="148"/>
      <c r="Y304" s="148"/>
    </row>
    <row r="305" spans="1:26" s="17" customFormat="1" x14ac:dyDescent="0.2">
      <c r="A305" s="149">
        <v>39990</v>
      </c>
      <c r="B305" s="162" t="s">
        <v>1170</v>
      </c>
      <c r="C305" s="162" t="s">
        <v>331</v>
      </c>
      <c r="D305" s="162" t="s">
        <v>134</v>
      </c>
      <c r="E305" s="162" t="s">
        <v>143</v>
      </c>
      <c r="F305" s="163">
        <v>37926</v>
      </c>
      <c r="G305" s="155">
        <v>2003</v>
      </c>
      <c r="H305" s="149" t="s">
        <v>19</v>
      </c>
      <c r="I305" s="149" t="str">
        <f t="shared" si="12"/>
        <v>VA</v>
      </c>
      <c r="J305" s="149" t="str">
        <f t="shared" si="13"/>
        <v>VA</v>
      </c>
      <c r="K305" s="149" t="str">
        <f t="shared" si="14"/>
        <v>Northeast</v>
      </c>
      <c r="L305" s="149" t="str">
        <f>INDEX('State '!$A$1:$C$62,MATCH($I305,'State '!$B:$B,0),3)</f>
        <v>Northeast</v>
      </c>
      <c r="M305" s="149" t="str">
        <f>INDEX('State '!$A$1:$C$62,MATCH($J305,'State '!$B:$B,0),3)</f>
        <v>Northeast</v>
      </c>
      <c r="N305" s="149"/>
      <c r="O305" s="156">
        <v>5.39</v>
      </c>
      <c r="P305" s="156">
        <v>6.7</v>
      </c>
      <c r="Q305" s="156">
        <v>550</v>
      </c>
      <c r="R305" s="155">
        <v>24</v>
      </c>
      <c r="S305" s="149" t="s">
        <v>135</v>
      </c>
      <c r="T305" s="149" t="s">
        <v>381</v>
      </c>
      <c r="U305" s="149" t="s">
        <v>1171</v>
      </c>
      <c r="V305" s="149"/>
      <c r="W305" s="148"/>
      <c r="X305" s="148"/>
      <c r="Y305" s="148"/>
    </row>
    <row r="306" spans="1:26" s="17" customFormat="1" x14ac:dyDescent="0.2">
      <c r="A306" s="149">
        <v>39990</v>
      </c>
      <c r="B306" s="162" t="s">
        <v>1237</v>
      </c>
      <c r="C306" s="162" t="s">
        <v>215</v>
      </c>
      <c r="D306" s="162" t="s">
        <v>134</v>
      </c>
      <c r="E306" s="162" t="s">
        <v>143</v>
      </c>
      <c r="F306" s="163">
        <v>37926</v>
      </c>
      <c r="G306" s="155">
        <v>2003</v>
      </c>
      <c r="H306" s="149" t="s">
        <v>17</v>
      </c>
      <c r="I306" s="149" t="str">
        <f t="shared" si="12"/>
        <v>AL</v>
      </c>
      <c r="J306" s="149" t="str">
        <f t="shared" si="13"/>
        <v>AL</v>
      </c>
      <c r="K306" s="149" t="str">
        <f t="shared" si="14"/>
        <v>South Central</v>
      </c>
      <c r="L306" s="149" t="str">
        <f>INDEX('State '!$A$1:$C$62,MATCH($I306,'State '!$B:$B,0),3)</f>
        <v>South Central</v>
      </c>
      <c r="M306" s="149" t="str">
        <f>INDEX('State '!$A$1:$C$62,MATCH($J306,'State '!$B:$B,0),3)</f>
        <v>South Central</v>
      </c>
      <c r="N306" s="149"/>
      <c r="O306" s="156">
        <v>24.9</v>
      </c>
      <c r="P306" s="156">
        <v>5</v>
      </c>
      <c r="Q306" s="156">
        <v>33</v>
      </c>
      <c r="R306" s="155" t="s">
        <v>3193</v>
      </c>
      <c r="S306" s="149" t="s">
        <v>135</v>
      </c>
      <c r="T306" s="149" t="s">
        <v>381</v>
      </c>
      <c r="U306" s="149" t="s">
        <v>1238</v>
      </c>
      <c r="V306" s="149"/>
      <c r="W306" s="148"/>
      <c r="X306" s="148"/>
      <c r="Y306" s="148"/>
    </row>
    <row r="307" spans="1:26" s="17" customFormat="1" x14ac:dyDescent="0.2">
      <c r="A307" s="149">
        <v>39990</v>
      </c>
      <c r="B307" s="162" t="s">
        <v>1214</v>
      </c>
      <c r="C307" s="162" t="s">
        <v>1875</v>
      </c>
      <c r="D307" s="162" t="s">
        <v>140</v>
      </c>
      <c r="E307" s="162" t="s">
        <v>143</v>
      </c>
      <c r="F307" s="163">
        <v>37926</v>
      </c>
      <c r="G307" s="155">
        <v>2003</v>
      </c>
      <c r="H307" s="149" t="s">
        <v>399</v>
      </c>
      <c r="I307" s="149" t="str">
        <f t="shared" si="12"/>
        <v>PA</v>
      </c>
      <c r="J307" s="149" t="str">
        <f t="shared" si="13"/>
        <v>NJ</v>
      </c>
      <c r="K307" s="149" t="str">
        <f t="shared" si="14"/>
        <v>Northeast</v>
      </c>
      <c r="L307" s="149" t="str">
        <f>INDEX('State '!$A$1:$C$62,MATCH($I307,'State '!$B:$B,0),3)</f>
        <v>Northeast</v>
      </c>
      <c r="M307" s="149" t="str">
        <f>INDEX('State '!$A$1:$C$62,MATCH($J307,'State '!$B:$B,0),3)</f>
        <v>Northeast</v>
      </c>
      <c r="N307" s="149"/>
      <c r="O307" s="156">
        <v>32.6</v>
      </c>
      <c r="P307" s="156">
        <v>9.65</v>
      </c>
      <c r="Q307" s="156">
        <v>49</v>
      </c>
      <c r="R307" s="155" t="s">
        <v>384</v>
      </c>
      <c r="S307" s="149" t="s">
        <v>135</v>
      </c>
      <c r="T307" s="149" t="s">
        <v>381</v>
      </c>
      <c r="U307" s="149" t="s">
        <v>1215</v>
      </c>
      <c r="V307" s="149"/>
      <c r="W307" s="148"/>
      <c r="X307" s="148"/>
      <c r="Y307" s="148"/>
    </row>
    <row r="308" spans="1:26" s="17" customFormat="1" x14ac:dyDescent="0.2">
      <c r="A308" s="149">
        <v>40056</v>
      </c>
      <c r="B308" s="162" t="s">
        <v>1220</v>
      </c>
      <c r="C308" s="162" t="s">
        <v>231</v>
      </c>
      <c r="D308" s="162" t="s">
        <v>140</v>
      </c>
      <c r="E308" s="162" t="s">
        <v>143</v>
      </c>
      <c r="F308" s="163">
        <v>37944</v>
      </c>
      <c r="G308" s="164">
        <v>2003</v>
      </c>
      <c r="H308" s="149" t="s">
        <v>740</v>
      </c>
      <c r="I308" s="149" t="str">
        <f t="shared" si="12"/>
        <v>VA</v>
      </c>
      <c r="J308" s="149" t="str">
        <f t="shared" si="13"/>
        <v>NC</v>
      </c>
      <c r="K308" s="149" t="str">
        <f t="shared" si="14"/>
        <v>Northeast, Southeast</v>
      </c>
      <c r="L308" s="149" t="str">
        <f>INDEX('State '!$A$1:$C$62,MATCH($I308,'State '!$B:$B,0),3)</f>
        <v>Northeast</v>
      </c>
      <c r="M308" s="149" t="str">
        <f>INDEX('State '!$A$1:$C$62,MATCH($J308,'State '!$B:$B,0),3)</f>
        <v>Southeast</v>
      </c>
      <c r="N308" s="149"/>
      <c r="O308" s="156">
        <v>225</v>
      </c>
      <c r="P308" s="156">
        <v>95</v>
      </c>
      <c r="Q308" s="156">
        <v>315</v>
      </c>
      <c r="R308" s="155" t="s">
        <v>1264</v>
      </c>
      <c r="S308" s="149" t="s">
        <v>135</v>
      </c>
      <c r="T308" s="149" t="s">
        <v>381</v>
      </c>
      <c r="U308" s="149" t="s">
        <v>784</v>
      </c>
      <c r="V308" s="149"/>
      <c r="W308" s="148"/>
      <c r="X308" s="148"/>
      <c r="Y308" s="148"/>
    </row>
    <row r="309" spans="1:26" s="17" customFormat="1" x14ac:dyDescent="0.2">
      <c r="A309" s="149">
        <v>39990</v>
      </c>
      <c r="B309" s="162" t="s">
        <v>1239</v>
      </c>
      <c r="C309" s="162" t="s">
        <v>342</v>
      </c>
      <c r="D309" s="162" t="s">
        <v>134</v>
      </c>
      <c r="E309" s="162" t="s">
        <v>143</v>
      </c>
      <c r="F309" s="163">
        <v>37945</v>
      </c>
      <c r="G309" s="155">
        <v>2003</v>
      </c>
      <c r="H309" s="149" t="s">
        <v>13</v>
      </c>
      <c r="I309" s="149" t="str">
        <f t="shared" si="12"/>
        <v>CA</v>
      </c>
      <c r="J309" s="149" t="str">
        <f t="shared" si="13"/>
        <v>CA</v>
      </c>
      <c r="K309" s="149" t="str">
        <f t="shared" si="14"/>
        <v>Pacific</v>
      </c>
      <c r="L309" s="149" t="str">
        <f>INDEX('State '!$A$1:$C$62,MATCH($I309,'State '!$B:$B,0),3)</f>
        <v>Pacific</v>
      </c>
      <c r="M309" s="149" t="str">
        <f>INDEX('State '!$A$1:$C$62,MATCH($J309,'State '!$B:$B,0),3)</f>
        <v>Pacific</v>
      </c>
      <c r="N309" s="149"/>
      <c r="O309" s="156">
        <v>20</v>
      </c>
      <c r="P309" s="156">
        <v>25</v>
      </c>
      <c r="Q309" s="156">
        <v>700</v>
      </c>
      <c r="R309" s="155">
        <v>30</v>
      </c>
      <c r="S309" s="149" t="s">
        <v>138</v>
      </c>
      <c r="T309" s="149" t="s">
        <v>187</v>
      </c>
      <c r="U309" s="149" t="s">
        <v>382</v>
      </c>
      <c r="V309" s="149"/>
      <c r="W309" s="148"/>
      <c r="X309" s="148"/>
      <c r="Y309" s="148"/>
    </row>
    <row r="310" spans="1:26" s="17" customFormat="1" x14ac:dyDescent="0.2">
      <c r="A310" s="149">
        <v>39990</v>
      </c>
      <c r="B310" s="162" t="s">
        <v>1166</v>
      </c>
      <c r="C310" s="162" t="s">
        <v>200</v>
      </c>
      <c r="D310" s="162" t="s">
        <v>140</v>
      </c>
      <c r="E310" s="162" t="s">
        <v>143</v>
      </c>
      <c r="F310" s="163">
        <v>37949</v>
      </c>
      <c r="G310" s="164">
        <v>2003</v>
      </c>
      <c r="H310" s="149" t="s">
        <v>36</v>
      </c>
      <c r="I310" s="149" t="str">
        <f t="shared" si="12"/>
        <v>MA</v>
      </c>
      <c r="J310" s="149" t="str">
        <f t="shared" si="13"/>
        <v>MA</v>
      </c>
      <c r="K310" s="149" t="str">
        <f t="shared" si="14"/>
        <v>Northeast</v>
      </c>
      <c r="L310" s="149" t="str">
        <f>INDEX('State '!$A$1:$C$62,MATCH($I310,'State '!$B:$B,0),3)</f>
        <v>Northeast</v>
      </c>
      <c r="M310" s="149" t="str">
        <f>INDEX('State '!$A$1:$C$62,MATCH($J310,'State '!$B:$B,0),3)</f>
        <v>Northeast</v>
      </c>
      <c r="N310" s="149"/>
      <c r="O310" s="156">
        <v>127</v>
      </c>
      <c r="P310" s="156">
        <v>29</v>
      </c>
      <c r="Q310" s="156">
        <v>295</v>
      </c>
      <c r="R310" s="155" t="s">
        <v>1822</v>
      </c>
      <c r="S310" s="149" t="s">
        <v>135</v>
      </c>
      <c r="T310" s="149" t="s">
        <v>381</v>
      </c>
      <c r="U310" s="149" t="s">
        <v>1167</v>
      </c>
      <c r="V310" s="149"/>
      <c r="W310" s="148"/>
      <c r="X310" s="148"/>
      <c r="Y310" s="148"/>
    </row>
    <row r="311" spans="1:26" s="17" customFormat="1" x14ac:dyDescent="0.2">
      <c r="A311" s="149">
        <v>39990</v>
      </c>
      <c r="B311" s="162" t="s">
        <v>1218</v>
      </c>
      <c r="C311" s="162" t="s">
        <v>298</v>
      </c>
      <c r="D311" s="162" t="s">
        <v>140</v>
      </c>
      <c r="E311" s="162" t="s">
        <v>143</v>
      </c>
      <c r="F311" s="163">
        <v>37949</v>
      </c>
      <c r="G311" s="164">
        <v>2003</v>
      </c>
      <c r="H311" s="149" t="s">
        <v>36</v>
      </c>
      <c r="I311" s="149" t="str">
        <f t="shared" si="12"/>
        <v>MA</v>
      </c>
      <c r="J311" s="149" t="str">
        <f t="shared" si="13"/>
        <v>MA</v>
      </c>
      <c r="K311" s="149" t="str">
        <f t="shared" si="14"/>
        <v>Northeast</v>
      </c>
      <c r="L311" s="149" t="str">
        <f>INDEX('State '!$A$1:$C$62,MATCH($I311,'State '!$B:$B,0),3)</f>
        <v>Northeast</v>
      </c>
      <c r="M311" s="149" t="str">
        <f>INDEX('State '!$A$1:$C$62,MATCH($J311,'State '!$B:$B,0),3)</f>
        <v>Northeast</v>
      </c>
      <c r="N311" s="149"/>
      <c r="O311" s="156">
        <v>133.99</v>
      </c>
      <c r="P311" s="156">
        <v>25</v>
      </c>
      <c r="Q311" s="156">
        <v>230</v>
      </c>
      <c r="R311" s="155" t="s">
        <v>1822</v>
      </c>
      <c r="S311" s="149" t="s">
        <v>135</v>
      </c>
      <c r="T311" s="149" t="s">
        <v>381</v>
      </c>
      <c r="U311" s="149" t="s">
        <v>1219</v>
      </c>
      <c r="V311" s="149"/>
      <c r="W311" s="148"/>
      <c r="X311" s="148"/>
      <c r="Y311" s="148"/>
    </row>
    <row r="312" spans="1:26" s="17" customFormat="1" x14ac:dyDescent="0.2">
      <c r="A312" s="171">
        <v>39990</v>
      </c>
      <c r="B312" s="162" t="s">
        <v>2070</v>
      </c>
      <c r="C312" s="162" t="s">
        <v>258</v>
      </c>
      <c r="D312" s="162" t="s">
        <v>140</v>
      </c>
      <c r="E312" s="162" t="s">
        <v>143</v>
      </c>
      <c r="F312" s="163">
        <v>37956</v>
      </c>
      <c r="G312" s="164">
        <v>2003</v>
      </c>
      <c r="H312" s="149" t="s">
        <v>25</v>
      </c>
      <c r="I312" s="149" t="str">
        <f t="shared" si="12"/>
        <v>CO</v>
      </c>
      <c r="J312" s="149" t="str">
        <f t="shared" si="13"/>
        <v>CO</v>
      </c>
      <c r="K312" s="149" t="str">
        <f t="shared" si="14"/>
        <v>Mountain</v>
      </c>
      <c r="L312" s="149" t="str">
        <f>INDEX('State '!$A$1:$C$62,MATCH($I312,'State '!$B:$B,0),3)</f>
        <v>Mountain</v>
      </c>
      <c r="M312" s="149" t="str">
        <f>INDEX('State '!$A$1:$C$62,MATCH($J312,'State '!$B:$B,0),3)</f>
        <v>Mountain</v>
      </c>
      <c r="N312" s="149"/>
      <c r="O312" s="156">
        <v>13.4</v>
      </c>
      <c r="P312" s="156"/>
      <c r="Q312" s="156">
        <v>42</v>
      </c>
      <c r="R312" s="155"/>
      <c r="S312" s="149" t="s">
        <v>135</v>
      </c>
      <c r="T312" s="149" t="s">
        <v>381</v>
      </c>
      <c r="U312" s="149" t="s">
        <v>1205</v>
      </c>
      <c r="V312" s="149"/>
      <c r="W312" s="148"/>
      <c r="X312" s="148"/>
      <c r="Y312" s="148"/>
      <c r="Z312"/>
    </row>
    <row r="313" spans="1:26" s="17" customFormat="1" x14ac:dyDescent="0.2">
      <c r="A313" s="149">
        <v>39990</v>
      </c>
      <c r="B313" s="162" t="s">
        <v>1206</v>
      </c>
      <c r="C313" s="162" t="s">
        <v>258</v>
      </c>
      <c r="D313" s="162" t="s">
        <v>140</v>
      </c>
      <c r="E313" s="162" t="s">
        <v>143</v>
      </c>
      <c r="F313" s="163">
        <v>37956</v>
      </c>
      <c r="G313" s="164">
        <v>2003</v>
      </c>
      <c r="H313" s="149" t="s">
        <v>25</v>
      </c>
      <c r="I313" s="149" t="str">
        <f t="shared" si="12"/>
        <v>CO</v>
      </c>
      <c r="J313" s="149" t="str">
        <f t="shared" si="13"/>
        <v>CO</v>
      </c>
      <c r="K313" s="149" t="str">
        <f t="shared" si="14"/>
        <v>Mountain</v>
      </c>
      <c r="L313" s="149" t="str">
        <f>INDEX('State '!$A$1:$C$62,MATCH($I313,'State '!$B:$B,0),3)</f>
        <v>Mountain</v>
      </c>
      <c r="M313" s="149" t="str">
        <f>INDEX('State '!$A$1:$C$62,MATCH($J313,'State '!$B:$B,0),3)</f>
        <v>Mountain</v>
      </c>
      <c r="N313" s="149"/>
      <c r="O313" s="156">
        <v>9.76</v>
      </c>
      <c r="P313" s="156"/>
      <c r="Q313" s="156">
        <v>50</v>
      </c>
      <c r="R313" s="155"/>
      <c r="S313" s="149" t="s">
        <v>135</v>
      </c>
      <c r="T313" s="149" t="s">
        <v>381</v>
      </c>
      <c r="U313" s="149" t="s">
        <v>1205</v>
      </c>
      <c r="V313" s="149"/>
      <c r="W313" s="148"/>
      <c r="X313" s="148"/>
      <c r="Y313" s="148"/>
    </row>
    <row r="314" spans="1:26" s="17" customFormat="1" x14ac:dyDescent="0.2">
      <c r="A314" s="149">
        <v>39990</v>
      </c>
      <c r="B314" s="162" t="s">
        <v>1199</v>
      </c>
      <c r="C314" s="162" t="s">
        <v>235</v>
      </c>
      <c r="D314" s="162" t="s">
        <v>140</v>
      </c>
      <c r="E314" s="162" t="s">
        <v>143</v>
      </c>
      <c r="F314" s="163">
        <v>37956</v>
      </c>
      <c r="G314" s="164">
        <v>2003</v>
      </c>
      <c r="H314" s="149" t="s">
        <v>513</v>
      </c>
      <c r="I314" s="149" t="str">
        <f t="shared" si="12"/>
        <v>AL</v>
      </c>
      <c r="J314" s="149" t="str">
        <f t="shared" si="13"/>
        <v>FL</v>
      </c>
      <c r="K314" s="149" t="str">
        <f t="shared" si="14"/>
        <v>South Central, Southeast</v>
      </c>
      <c r="L314" s="149" t="str">
        <f>INDEX('State '!$A$1:$C$62,MATCH($I314,'State '!$B:$B,0),3)</f>
        <v>South Central</v>
      </c>
      <c r="M314" s="149" t="str">
        <f>INDEX('State '!$A$1:$C$62,MATCH($J314,'State '!$B:$B,0),3)</f>
        <v>Southeast</v>
      </c>
      <c r="N314" s="149"/>
      <c r="O314" s="156">
        <v>105</v>
      </c>
      <c r="P314" s="156">
        <v>33.299999999999997</v>
      </c>
      <c r="Q314" s="156">
        <v>121</v>
      </c>
      <c r="R314" s="155">
        <v>36</v>
      </c>
      <c r="S314" s="149" t="s">
        <v>135</v>
      </c>
      <c r="T314" s="149" t="s">
        <v>381</v>
      </c>
      <c r="U314" s="149" t="s">
        <v>1200</v>
      </c>
      <c r="V314" s="149"/>
      <c r="W314" s="148"/>
      <c r="X314" s="148"/>
      <c r="Y314" s="148"/>
    </row>
    <row r="315" spans="1:26" s="17" customFormat="1" x14ac:dyDescent="0.2">
      <c r="A315" s="149">
        <v>39990</v>
      </c>
      <c r="B315" s="162" t="s">
        <v>1243</v>
      </c>
      <c r="C315" s="162" t="s">
        <v>343</v>
      </c>
      <c r="D315" s="162" t="s">
        <v>140</v>
      </c>
      <c r="E315" s="162" t="s">
        <v>143</v>
      </c>
      <c r="F315" s="163">
        <v>37956</v>
      </c>
      <c r="G315" s="155">
        <v>2003</v>
      </c>
      <c r="H315" s="149" t="s">
        <v>408</v>
      </c>
      <c r="I315" s="149" t="str">
        <f t="shared" si="12"/>
        <v>TX</v>
      </c>
      <c r="J315" s="149" t="str">
        <f t="shared" si="13"/>
        <v>MX</v>
      </c>
      <c r="K315" s="149" t="str">
        <f t="shared" si="14"/>
        <v>South Central, Mexico</v>
      </c>
      <c r="L315" s="149" t="str">
        <f>INDEX('State '!$A$1:$C$62,MATCH($I315,'State '!$B:$B,0),3)</f>
        <v>South Central</v>
      </c>
      <c r="M315" s="149" t="str">
        <f>INDEX('State '!$A$1:$C$62,MATCH($J315,'State '!$B:$B,0),3)</f>
        <v>Mexico</v>
      </c>
      <c r="N315" s="149"/>
      <c r="O315" s="156">
        <v>0.5</v>
      </c>
      <c r="P315" s="156">
        <v>6</v>
      </c>
      <c r="Q315" s="156">
        <v>320</v>
      </c>
      <c r="R315" s="155">
        <v>30</v>
      </c>
      <c r="S315" s="149" t="s">
        <v>135</v>
      </c>
      <c r="T315" s="149" t="s">
        <v>187</v>
      </c>
      <c r="U315" s="149" t="s">
        <v>382</v>
      </c>
      <c r="V315" s="149"/>
      <c r="W315" s="148"/>
      <c r="X315" s="148"/>
      <c r="Y315" s="148"/>
    </row>
    <row r="316" spans="1:26" s="17" customFormat="1" x14ac:dyDescent="0.2">
      <c r="A316" s="149">
        <v>39990</v>
      </c>
      <c r="B316" s="162" t="s">
        <v>2071</v>
      </c>
      <c r="C316" s="162" t="s">
        <v>271</v>
      </c>
      <c r="D316" s="162" t="s">
        <v>136</v>
      </c>
      <c r="E316" s="162" t="s">
        <v>143</v>
      </c>
      <c r="F316" s="163">
        <v>37956</v>
      </c>
      <c r="G316" s="155">
        <v>2003</v>
      </c>
      <c r="H316" s="149" t="s">
        <v>488</v>
      </c>
      <c r="I316" s="149" t="str">
        <f t="shared" si="12"/>
        <v>WY</v>
      </c>
      <c r="J316" s="149" t="str">
        <f t="shared" si="13"/>
        <v>ND</v>
      </c>
      <c r="K316" s="149" t="str">
        <f t="shared" si="14"/>
        <v>Mountain</v>
      </c>
      <c r="L316" s="149" t="str">
        <f>INDEX('State '!$A$1:$C$62,MATCH($I316,'State '!$B:$B,0),3)</f>
        <v>Mountain</v>
      </c>
      <c r="M316" s="149" t="str">
        <f>INDEX('State '!$A$1:$C$62,MATCH($J316,'State '!$B:$B,0),3)</f>
        <v>Mountain</v>
      </c>
      <c r="N316" s="149"/>
      <c r="O316" s="156">
        <v>78.989999999999995</v>
      </c>
      <c r="P316" s="156">
        <v>253</v>
      </c>
      <c r="Q316" s="156">
        <v>80</v>
      </c>
      <c r="R316" s="155" t="s">
        <v>3218</v>
      </c>
      <c r="S316" s="149" t="s">
        <v>135</v>
      </c>
      <c r="T316" s="149" t="s">
        <v>381</v>
      </c>
      <c r="U316" s="149" t="s">
        <v>1165</v>
      </c>
      <c r="V316" s="149"/>
      <c r="W316" s="148"/>
      <c r="X316" s="148"/>
      <c r="Y316" s="148"/>
    </row>
    <row r="317" spans="1:26" s="17" customFormat="1" x14ac:dyDescent="0.2">
      <c r="A317" s="149">
        <v>39990</v>
      </c>
      <c r="B317" s="162" t="s">
        <v>1244</v>
      </c>
      <c r="C317" s="162" t="s">
        <v>297</v>
      </c>
      <c r="D317" s="162" t="s">
        <v>134</v>
      </c>
      <c r="E317" s="162" t="s">
        <v>143</v>
      </c>
      <c r="F317" s="163">
        <v>37956</v>
      </c>
      <c r="G317" s="155">
        <v>2003</v>
      </c>
      <c r="H317" s="149" t="s">
        <v>34</v>
      </c>
      <c r="I317" s="149" t="str">
        <f t="shared" si="12"/>
        <v>WI</v>
      </c>
      <c r="J317" s="149" t="str">
        <f t="shared" si="13"/>
        <v>WI</v>
      </c>
      <c r="K317" s="149" t="str">
        <f t="shared" si="14"/>
        <v>Midwest</v>
      </c>
      <c r="L317" s="149" t="str">
        <f>INDEX('State '!$A$1:$C$62,MATCH($I317,'State '!$B:$B,0),3)</f>
        <v>Midwest</v>
      </c>
      <c r="M317" s="149" t="str">
        <f>INDEX('State '!$A$1:$C$62,MATCH($J317,'State '!$B:$B,0),3)</f>
        <v>Midwest</v>
      </c>
      <c r="N317" s="149"/>
      <c r="O317" s="156">
        <v>97</v>
      </c>
      <c r="P317" s="156">
        <v>35</v>
      </c>
      <c r="Q317" s="156">
        <v>515</v>
      </c>
      <c r="R317" s="155">
        <v>30</v>
      </c>
      <c r="S317" s="149" t="s">
        <v>138</v>
      </c>
      <c r="T317" s="149" t="s">
        <v>187</v>
      </c>
      <c r="U317" s="149" t="s">
        <v>382</v>
      </c>
      <c r="V317" s="149"/>
      <c r="W317" s="148"/>
      <c r="X317" s="148"/>
      <c r="Y317" s="148"/>
    </row>
    <row r="318" spans="1:26" s="17" customFormat="1" x14ac:dyDescent="0.2">
      <c r="A318" s="149">
        <v>39990</v>
      </c>
      <c r="B318" s="150" t="s">
        <v>1172</v>
      </c>
      <c r="C318" s="150" t="s">
        <v>261</v>
      </c>
      <c r="D318" s="150" t="s">
        <v>134</v>
      </c>
      <c r="E318" s="162" t="s">
        <v>143</v>
      </c>
      <c r="F318" s="163">
        <v>37965</v>
      </c>
      <c r="G318" s="164">
        <v>2003</v>
      </c>
      <c r="H318" s="149" t="s">
        <v>386</v>
      </c>
      <c r="I318" s="149" t="str">
        <f t="shared" si="12"/>
        <v>PA</v>
      </c>
      <c r="J318" s="149" t="str">
        <f t="shared" si="13"/>
        <v>MD</v>
      </c>
      <c r="K318" s="149" t="str">
        <f t="shared" si="14"/>
        <v>Northeast</v>
      </c>
      <c r="L318" s="149" t="str">
        <f>INDEX('State '!$A$1:$C$62,MATCH($I318,'State '!$B:$B,0),3)</f>
        <v>Northeast</v>
      </c>
      <c r="M318" s="149" t="str">
        <f>INDEX('State '!$A$1:$C$62,MATCH($J318,'State '!$B:$B,0),3)</f>
        <v>Northeast</v>
      </c>
      <c r="N318" s="149"/>
      <c r="O318" s="156">
        <v>29.2</v>
      </c>
      <c r="P318" s="156">
        <v>9.3000000000000007</v>
      </c>
      <c r="Q318" s="155">
        <v>263</v>
      </c>
      <c r="R318" s="155" t="s">
        <v>3195</v>
      </c>
      <c r="S318" s="149" t="s">
        <v>135</v>
      </c>
      <c r="T318" s="149" t="s">
        <v>381</v>
      </c>
      <c r="U318" s="149" t="s">
        <v>1173</v>
      </c>
      <c r="V318" s="149"/>
      <c r="W318" s="148"/>
      <c r="X318" s="148"/>
      <c r="Y318" s="148"/>
    </row>
    <row r="319" spans="1:26" s="17" customFormat="1" x14ac:dyDescent="0.2">
      <c r="A319" s="149">
        <v>39990</v>
      </c>
      <c r="B319" s="162" t="s">
        <v>1177</v>
      </c>
      <c r="C319" s="162" t="s">
        <v>330</v>
      </c>
      <c r="D319" s="162" t="s">
        <v>134</v>
      </c>
      <c r="E319" s="162" t="s">
        <v>143</v>
      </c>
      <c r="F319" s="163">
        <v>37967</v>
      </c>
      <c r="G319" s="155">
        <v>2003</v>
      </c>
      <c r="H319" s="149" t="s">
        <v>2</v>
      </c>
      <c r="I319" s="149" t="str">
        <f t="shared" si="12"/>
        <v>OR</v>
      </c>
      <c r="J319" s="149" t="str">
        <f t="shared" si="13"/>
        <v>OR</v>
      </c>
      <c r="K319" s="149" t="str">
        <f t="shared" si="14"/>
        <v>Pacific</v>
      </c>
      <c r="L319" s="149" t="str">
        <f>INDEX('State '!$A$1:$C$62,MATCH($I319,'State '!$B:$B,0),3)</f>
        <v>Pacific</v>
      </c>
      <c r="M319" s="149" t="str">
        <f>INDEX('State '!$A$1:$C$62,MATCH($J319,'State '!$B:$B,0),3)</f>
        <v>Pacific</v>
      </c>
      <c r="N319" s="149"/>
      <c r="O319" s="156">
        <v>19</v>
      </c>
      <c r="P319" s="156">
        <v>11.7</v>
      </c>
      <c r="Q319" s="156">
        <v>320</v>
      </c>
      <c r="R319" s="155">
        <v>24</v>
      </c>
      <c r="S319" s="149" t="s">
        <v>138</v>
      </c>
      <c r="T319" s="149" t="s">
        <v>187</v>
      </c>
      <c r="U319" s="149" t="s">
        <v>382</v>
      </c>
      <c r="V319" s="149"/>
      <c r="W319" s="148"/>
      <c r="X319" s="148"/>
      <c r="Y319" s="148"/>
    </row>
    <row r="320" spans="1:26" s="17" customFormat="1" x14ac:dyDescent="0.2">
      <c r="A320" s="149">
        <v>39990</v>
      </c>
      <c r="B320" s="162" t="s">
        <v>1181</v>
      </c>
      <c r="C320" s="162" t="s">
        <v>256</v>
      </c>
      <c r="D320" s="162" t="s">
        <v>140</v>
      </c>
      <c r="E320" s="162" t="s">
        <v>143</v>
      </c>
      <c r="F320" s="163">
        <v>37970</v>
      </c>
      <c r="G320" s="155">
        <v>2003</v>
      </c>
      <c r="H320" s="149" t="s">
        <v>25</v>
      </c>
      <c r="I320" s="149" t="str">
        <f t="shared" si="12"/>
        <v>CO</v>
      </c>
      <c r="J320" s="149" t="str">
        <f t="shared" si="13"/>
        <v>CO</v>
      </c>
      <c r="K320" s="149" t="str">
        <f t="shared" si="14"/>
        <v>Mountain</v>
      </c>
      <c r="L320" s="149" t="str">
        <f>INDEX('State '!$A$1:$C$62,MATCH($I320,'State '!$B:$B,0),3)</f>
        <v>Mountain</v>
      </c>
      <c r="M320" s="149" t="str">
        <f>INDEX('State '!$A$1:$C$62,MATCH($J320,'State '!$B:$B,0),3)</f>
        <v>Mountain</v>
      </c>
      <c r="N320" s="149"/>
      <c r="O320" s="156">
        <v>16.899999999999999</v>
      </c>
      <c r="P320" s="156">
        <v>6.9</v>
      </c>
      <c r="Q320" s="156"/>
      <c r="R320" s="155">
        <v>26</v>
      </c>
      <c r="S320" s="149" t="s">
        <v>135</v>
      </c>
      <c r="T320" s="149" t="s">
        <v>381</v>
      </c>
      <c r="U320" s="149" t="s">
        <v>1182</v>
      </c>
      <c r="V320" s="149"/>
      <c r="W320" s="148"/>
      <c r="X320" s="148"/>
      <c r="Y320" s="148"/>
    </row>
    <row r="321" spans="1:25" s="17" customFormat="1" ht="25.5" x14ac:dyDescent="0.2">
      <c r="A321" s="149">
        <v>39990</v>
      </c>
      <c r="B321" s="162" t="s">
        <v>1135</v>
      </c>
      <c r="C321" s="162" t="s">
        <v>1875</v>
      </c>
      <c r="D321" s="162" t="s">
        <v>140</v>
      </c>
      <c r="E321" s="162" t="s">
        <v>143</v>
      </c>
      <c r="F321" s="163">
        <v>38018</v>
      </c>
      <c r="G321" s="155">
        <v>2004</v>
      </c>
      <c r="H321" s="149" t="s">
        <v>1136</v>
      </c>
      <c r="I321" s="149" t="str">
        <f t="shared" si="12"/>
        <v>AL</v>
      </c>
      <c r="J321" s="149" t="str">
        <f t="shared" si="13"/>
        <v>VA</v>
      </c>
      <c r="K321" s="149" t="str">
        <f t="shared" si="14"/>
        <v>South Central, Southeast, Northeast</v>
      </c>
      <c r="L321" s="149" t="str">
        <f>INDEX('State '!$A$1:$C$62,MATCH($I321,'State '!$B:$B,0),3)</f>
        <v>South Central</v>
      </c>
      <c r="M321" s="149" t="str">
        <f>INDEX('State '!$A$1:$C$62,MATCH($J321,'State '!$B:$B,0),3)</f>
        <v>Northeast</v>
      </c>
      <c r="N321" s="149" t="s">
        <v>15</v>
      </c>
      <c r="O321" s="156">
        <v>24.82</v>
      </c>
      <c r="P321" s="156">
        <v>25.86</v>
      </c>
      <c r="Q321" s="156">
        <v>53</v>
      </c>
      <c r="R321" s="155">
        <v>42</v>
      </c>
      <c r="S321" s="149" t="s">
        <v>135</v>
      </c>
      <c r="T321" s="149" t="s">
        <v>381</v>
      </c>
      <c r="U321" s="149" t="s">
        <v>1137</v>
      </c>
      <c r="V321" s="149"/>
      <c r="W321" s="148"/>
      <c r="X321" s="148"/>
      <c r="Y321" s="148"/>
    </row>
    <row r="322" spans="1:25" s="17" customFormat="1" x14ac:dyDescent="0.2">
      <c r="A322" s="149">
        <v>39990</v>
      </c>
      <c r="B322" s="162" t="s">
        <v>1143</v>
      </c>
      <c r="C322" s="162" t="s">
        <v>205</v>
      </c>
      <c r="D322" s="162" t="s">
        <v>134</v>
      </c>
      <c r="E322" s="162" t="s">
        <v>143</v>
      </c>
      <c r="F322" s="163">
        <v>38022</v>
      </c>
      <c r="G322" s="164">
        <v>2004</v>
      </c>
      <c r="H322" s="149" t="s">
        <v>1144</v>
      </c>
      <c r="I322" s="149" t="str">
        <f t="shared" si="12"/>
        <v>ON</v>
      </c>
      <c r="J322" s="149" t="str">
        <f t="shared" si="13"/>
        <v>NY</v>
      </c>
      <c r="K322" s="149" t="str">
        <f t="shared" si="14"/>
        <v>Canada, Northeast</v>
      </c>
      <c r="L322" s="149" t="str">
        <f>INDEX('State '!$A$1:$C$62,MATCH($I322,'State '!$B:$B,0),3)</f>
        <v>Canada</v>
      </c>
      <c r="M322" s="149" t="str">
        <f>INDEX('State '!$A$1:$C$62,MATCH($J322,'State '!$B:$B,0),3)</f>
        <v>Northeast</v>
      </c>
      <c r="N322" s="149"/>
      <c r="O322" s="156">
        <v>334</v>
      </c>
      <c r="P322" s="156">
        <v>36.5</v>
      </c>
      <c r="Q322" s="156">
        <v>230</v>
      </c>
      <c r="R322" s="155">
        <v>24</v>
      </c>
      <c r="S322" s="149" t="s">
        <v>135</v>
      </c>
      <c r="T322" s="149" t="s">
        <v>381</v>
      </c>
      <c r="U322" s="149" t="s">
        <v>1145</v>
      </c>
      <c r="V322" s="149"/>
      <c r="W322" s="148"/>
      <c r="X322" s="148"/>
      <c r="Y322" s="148"/>
    </row>
    <row r="323" spans="1:25" s="17" customFormat="1" x14ac:dyDescent="0.2">
      <c r="A323" s="149">
        <v>39990</v>
      </c>
      <c r="B323" s="162" t="s">
        <v>1118</v>
      </c>
      <c r="C323" s="162" t="s">
        <v>1718</v>
      </c>
      <c r="D323" s="162" t="s">
        <v>140</v>
      </c>
      <c r="E323" s="162" t="s">
        <v>143</v>
      </c>
      <c r="F323" s="163">
        <v>38078</v>
      </c>
      <c r="G323" s="164">
        <v>2004</v>
      </c>
      <c r="H323" s="149" t="s">
        <v>1119</v>
      </c>
      <c r="I323" s="149" t="str">
        <f t="shared" ref="I323:I386" si="15">LEFT($H323,2)</f>
        <v>CO</v>
      </c>
      <c r="J323" s="149" t="str">
        <f t="shared" ref="J323:J386" si="16">RIGHT($H323,2)</f>
        <v>NM</v>
      </c>
      <c r="K323" s="149" t="str">
        <f t="shared" ref="K323:K386" si="17">IF($L323=$M323,L323,CONCATENATE($L323,", ",IF(ISBLANK(N323),"",CONCATENATE(N323,", ")),$M323))</f>
        <v>Mountain</v>
      </c>
      <c r="L323" s="149" t="str">
        <f>INDEX('State '!$A$1:$C$62,MATCH($I323,'State '!$B:$B,0),3)</f>
        <v>Mountain</v>
      </c>
      <c r="M323" s="149" t="str">
        <f>INDEX('State '!$A$1:$C$62,MATCH($J323,'State '!$B:$B,0),3)</f>
        <v>Mountain</v>
      </c>
      <c r="N323" s="149"/>
      <c r="O323" s="156">
        <v>7.3</v>
      </c>
      <c r="P323" s="156"/>
      <c r="Q323" s="156">
        <v>140</v>
      </c>
      <c r="R323" s="155"/>
      <c r="S323" s="149" t="s">
        <v>135</v>
      </c>
      <c r="T323" s="149" t="s">
        <v>381</v>
      </c>
      <c r="U323" s="149" t="s">
        <v>1120</v>
      </c>
      <c r="V323" s="149"/>
      <c r="W323" s="148"/>
      <c r="X323" s="148"/>
      <c r="Y323" s="148"/>
    </row>
    <row r="324" spans="1:25" s="17" customFormat="1" x14ac:dyDescent="0.2">
      <c r="A324" s="149">
        <v>39990</v>
      </c>
      <c r="B324" s="162" t="s">
        <v>1112</v>
      </c>
      <c r="C324" s="162" t="s">
        <v>299</v>
      </c>
      <c r="D324" s="162" t="s">
        <v>134</v>
      </c>
      <c r="E324" s="162" t="s">
        <v>143</v>
      </c>
      <c r="F324" s="163">
        <v>38078</v>
      </c>
      <c r="G324" s="164">
        <v>2004</v>
      </c>
      <c r="H324" s="149" t="s">
        <v>43</v>
      </c>
      <c r="I324" s="149" t="str">
        <f t="shared" si="15"/>
        <v>NM</v>
      </c>
      <c r="J324" s="149" t="str">
        <f t="shared" si="16"/>
        <v>NM</v>
      </c>
      <c r="K324" s="149" t="str">
        <f t="shared" si="17"/>
        <v>Mountain</v>
      </c>
      <c r="L324" s="149" t="str">
        <f>INDEX('State '!$A$1:$C$62,MATCH($I324,'State '!$B:$B,0),3)</f>
        <v>Mountain</v>
      </c>
      <c r="M324" s="149" t="str">
        <f>INDEX('State '!$A$1:$C$62,MATCH($J324,'State '!$B:$B,0),3)</f>
        <v>Mountain</v>
      </c>
      <c r="N324" s="149"/>
      <c r="O324" s="156">
        <v>0.56000000000000005</v>
      </c>
      <c r="P324" s="156">
        <v>2.4</v>
      </c>
      <c r="Q324" s="156">
        <v>124</v>
      </c>
      <c r="R324" s="155">
        <v>12</v>
      </c>
      <c r="S324" s="149" t="s">
        <v>135</v>
      </c>
      <c r="T324" s="149" t="s">
        <v>381</v>
      </c>
      <c r="U324" s="149" t="s">
        <v>1113</v>
      </c>
      <c r="V324" s="149"/>
      <c r="W324" s="148"/>
      <c r="X324" s="148"/>
      <c r="Y324" s="148"/>
    </row>
    <row r="325" spans="1:25" s="17" customFormat="1" ht="25.5" x14ac:dyDescent="0.2">
      <c r="A325" s="149">
        <v>39990</v>
      </c>
      <c r="B325" s="162" t="s">
        <v>1103</v>
      </c>
      <c r="C325" s="162" t="s">
        <v>1718</v>
      </c>
      <c r="D325" s="162" t="s">
        <v>140</v>
      </c>
      <c r="E325" s="162" t="s">
        <v>143</v>
      </c>
      <c r="F325" s="163">
        <v>38108</v>
      </c>
      <c r="G325" s="164">
        <v>2004</v>
      </c>
      <c r="H325" s="149" t="s">
        <v>1104</v>
      </c>
      <c r="I325" s="149" t="str">
        <f t="shared" si="15"/>
        <v>TX</v>
      </c>
      <c r="J325" s="149" t="str">
        <f t="shared" si="16"/>
        <v>CA</v>
      </c>
      <c r="K325" s="149" t="str">
        <f t="shared" si="17"/>
        <v>South Central, Mountain, Pacific</v>
      </c>
      <c r="L325" s="149" t="str">
        <f>INDEX('State '!$A$1:$C$62,MATCH($I325,'State '!$B:$B,0),3)</f>
        <v>South Central</v>
      </c>
      <c r="M325" s="149" t="str">
        <f>INDEX('State '!$A$1:$C$62,MATCH($J325,'State '!$B:$B,0),3)</f>
        <v>Pacific</v>
      </c>
      <c r="N325" s="149" t="s">
        <v>2459</v>
      </c>
      <c r="O325" s="156">
        <v>110</v>
      </c>
      <c r="P325" s="156"/>
      <c r="Q325" s="156">
        <v>220</v>
      </c>
      <c r="R325" s="155">
        <v>30</v>
      </c>
      <c r="S325" s="149" t="s">
        <v>135</v>
      </c>
      <c r="T325" s="149" t="s">
        <v>381</v>
      </c>
      <c r="U325" s="149" t="s">
        <v>1105</v>
      </c>
      <c r="V325" s="149"/>
      <c r="W325" s="148"/>
      <c r="X325" s="148"/>
      <c r="Y325" s="148"/>
    </row>
    <row r="326" spans="1:25" s="17" customFormat="1" ht="25.5" x14ac:dyDescent="0.2">
      <c r="A326" s="149">
        <v>39990</v>
      </c>
      <c r="B326" s="162" t="s">
        <v>1106</v>
      </c>
      <c r="C326" s="162" t="s">
        <v>1718</v>
      </c>
      <c r="D326" s="162" t="s">
        <v>140</v>
      </c>
      <c r="E326" s="162" t="s">
        <v>143</v>
      </c>
      <c r="F326" s="163">
        <v>38108</v>
      </c>
      <c r="G326" s="164">
        <v>2004</v>
      </c>
      <c r="H326" s="149" t="s">
        <v>1104</v>
      </c>
      <c r="I326" s="149" t="str">
        <f t="shared" si="15"/>
        <v>TX</v>
      </c>
      <c r="J326" s="149" t="str">
        <f t="shared" si="16"/>
        <v>CA</v>
      </c>
      <c r="K326" s="149" t="str">
        <f t="shared" si="17"/>
        <v>South Central, Mountain, Pacific</v>
      </c>
      <c r="L326" s="149" t="str">
        <f>INDEX('State '!$A$1:$C$62,MATCH($I326,'State '!$B:$B,0),3)</f>
        <v>South Central</v>
      </c>
      <c r="M326" s="149" t="str">
        <f>INDEX('State '!$A$1:$C$62,MATCH($J326,'State '!$B:$B,0),3)</f>
        <v>Pacific</v>
      </c>
      <c r="N326" s="149" t="s">
        <v>2459</v>
      </c>
      <c r="O326" s="156">
        <v>63</v>
      </c>
      <c r="P326" s="156"/>
      <c r="Q326" s="156">
        <v>100</v>
      </c>
      <c r="R326" s="155">
        <v>30</v>
      </c>
      <c r="S326" s="149" t="s">
        <v>135</v>
      </c>
      <c r="T326" s="149" t="s">
        <v>381</v>
      </c>
      <c r="U326" s="149" t="s">
        <v>1105</v>
      </c>
      <c r="V326" s="149"/>
      <c r="W326" s="148"/>
      <c r="X326" s="148"/>
      <c r="Y326" s="148"/>
    </row>
    <row r="327" spans="1:25" s="17" customFormat="1" x14ac:dyDescent="0.2">
      <c r="A327" s="149">
        <v>39990</v>
      </c>
      <c r="B327" s="162" t="s">
        <v>1101</v>
      </c>
      <c r="C327" s="162" t="s">
        <v>215</v>
      </c>
      <c r="D327" s="162" t="s">
        <v>140</v>
      </c>
      <c r="E327" s="162" t="s">
        <v>143</v>
      </c>
      <c r="F327" s="163">
        <v>38108</v>
      </c>
      <c r="G327" s="155">
        <v>2004</v>
      </c>
      <c r="H327" s="149" t="s">
        <v>380</v>
      </c>
      <c r="I327" s="149" t="str">
        <f t="shared" si="15"/>
        <v>AL</v>
      </c>
      <c r="J327" s="149" t="str">
        <f t="shared" si="16"/>
        <v>GA</v>
      </c>
      <c r="K327" s="149" t="str">
        <f t="shared" si="17"/>
        <v>South Central, Southeast</v>
      </c>
      <c r="L327" s="149" t="str">
        <f>INDEX('State '!$A$1:$C$62,MATCH($I327,'State '!$B:$B,0),3)</f>
        <v>South Central</v>
      </c>
      <c r="M327" s="149" t="str">
        <f>INDEX('State '!$A$1:$C$62,MATCH($J327,'State '!$B:$B,0),3)</f>
        <v>Southeast</v>
      </c>
      <c r="N327" s="149"/>
      <c r="O327" s="156">
        <v>95</v>
      </c>
      <c r="P327" s="156">
        <v>46.4</v>
      </c>
      <c r="Q327" s="156">
        <v>138</v>
      </c>
      <c r="R327" s="155">
        <v>20</v>
      </c>
      <c r="S327" s="149" t="s">
        <v>135</v>
      </c>
      <c r="T327" s="149" t="s">
        <v>381</v>
      </c>
      <c r="U327" s="149" t="s">
        <v>1102</v>
      </c>
      <c r="V327" s="149"/>
      <c r="W327" s="148"/>
      <c r="X327" s="148"/>
      <c r="Y327" s="148"/>
    </row>
    <row r="328" spans="1:25" s="17" customFormat="1" x14ac:dyDescent="0.2">
      <c r="A328" s="149">
        <v>39990</v>
      </c>
      <c r="B328" s="162" t="s">
        <v>1161</v>
      </c>
      <c r="C328" s="162" t="s">
        <v>203</v>
      </c>
      <c r="D328" s="162" t="s">
        <v>140</v>
      </c>
      <c r="E328" s="162" t="s">
        <v>143</v>
      </c>
      <c r="F328" s="163">
        <v>38139</v>
      </c>
      <c r="G328" s="164">
        <v>2004</v>
      </c>
      <c r="H328" s="149" t="s">
        <v>1162</v>
      </c>
      <c r="I328" s="149" t="str">
        <f t="shared" si="15"/>
        <v>CO</v>
      </c>
      <c r="J328" s="149" t="str">
        <f t="shared" si="16"/>
        <v>NE</v>
      </c>
      <c r="K328" s="149" t="str">
        <f t="shared" si="17"/>
        <v>Mountain</v>
      </c>
      <c r="L328" s="149" t="str">
        <f>INDEX('State '!$A$1:$C$62,MATCH($I328,'State '!$B:$B,0),3)</f>
        <v>Mountain</v>
      </c>
      <c r="M328" s="149" t="str">
        <f>INDEX('State '!$A$1:$C$62,MATCH($J328,'State '!$B:$B,0),3)</f>
        <v>Mountain</v>
      </c>
      <c r="N328" s="149"/>
      <c r="O328" s="156">
        <v>26.9</v>
      </c>
      <c r="P328" s="156"/>
      <c r="Q328" s="156">
        <v>62</v>
      </c>
      <c r="R328" s="155" t="s">
        <v>2172</v>
      </c>
      <c r="S328" s="149" t="s">
        <v>135</v>
      </c>
      <c r="T328" s="149" t="s">
        <v>381</v>
      </c>
      <c r="U328" s="149" t="s">
        <v>1163</v>
      </c>
      <c r="V328" s="149"/>
      <c r="W328" s="148"/>
      <c r="X328" s="148"/>
      <c r="Y328" s="148"/>
    </row>
    <row r="329" spans="1:25" s="17" customFormat="1" x14ac:dyDescent="0.2">
      <c r="A329" s="149">
        <v>39990</v>
      </c>
      <c r="B329" s="162" t="s">
        <v>1100</v>
      </c>
      <c r="C329" s="162" t="s">
        <v>326</v>
      </c>
      <c r="D329" s="162" t="s">
        <v>134</v>
      </c>
      <c r="E329" s="162" t="s">
        <v>143</v>
      </c>
      <c r="F329" s="163">
        <v>38162</v>
      </c>
      <c r="G329" s="164">
        <v>2004</v>
      </c>
      <c r="H329" s="149" t="s">
        <v>25</v>
      </c>
      <c r="I329" s="149" t="str">
        <f t="shared" si="15"/>
        <v>CO</v>
      </c>
      <c r="J329" s="149" t="str">
        <f t="shared" si="16"/>
        <v>CO</v>
      </c>
      <c r="K329" s="149" t="str">
        <f t="shared" si="17"/>
        <v>Mountain</v>
      </c>
      <c r="L329" s="149" t="str">
        <f>INDEX('State '!$A$1:$C$62,MATCH($I329,'State '!$B:$B,0),3)</f>
        <v>Mountain</v>
      </c>
      <c r="M329" s="149" t="str">
        <f>INDEX('State '!$A$1:$C$62,MATCH($J329,'State '!$B:$B,0),3)</f>
        <v>Mountain</v>
      </c>
      <c r="N329" s="149"/>
      <c r="O329" s="156">
        <v>20</v>
      </c>
      <c r="P329" s="156">
        <v>58</v>
      </c>
      <c r="Q329" s="156">
        <v>14</v>
      </c>
      <c r="R329" s="155" t="s">
        <v>3212</v>
      </c>
      <c r="S329" s="149" t="s">
        <v>138</v>
      </c>
      <c r="T329" s="149" t="s">
        <v>187</v>
      </c>
      <c r="U329" s="149" t="s">
        <v>382</v>
      </c>
      <c r="V329" s="149"/>
      <c r="W329" s="148"/>
      <c r="X329" s="148"/>
      <c r="Y329" s="148"/>
    </row>
    <row r="330" spans="1:25" s="17" customFormat="1" x14ac:dyDescent="0.2">
      <c r="A330" s="149">
        <v>39990</v>
      </c>
      <c r="B330" s="162" t="s">
        <v>1140</v>
      </c>
      <c r="C330" s="162" t="s">
        <v>221</v>
      </c>
      <c r="D330" s="162" t="s">
        <v>141</v>
      </c>
      <c r="E330" s="162" t="s">
        <v>143</v>
      </c>
      <c r="F330" s="163">
        <v>38181</v>
      </c>
      <c r="G330" s="164">
        <v>2004</v>
      </c>
      <c r="H330" s="149" t="s">
        <v>6</v>
      </c>
      <c r="I330" s="149" t="str">
        <f t="shared" si="15"/>
        <v>TX</v>
      </c>
      <c r="J330" s="149" t="str">
        <f t="shared" si="16"/>
        <v>TX</v>
      </c>
      <c r="K330" s="149" t="str">
        <f t="shared" si="17"/>
        <v>South Central</v>
      </c>
      <c r="L330" s="149" t="str">
        <f>INDEX('State '!$A$1:$C$62,MATCH($I330,'State '!$B:$B,0),3)</f>
        <v>South Central</v>
      </c>
      <c r="M330" s="149" t="str">
        <f>INDEX('State '!$A$1:$C$62,MATCH($J330,'State '!$B:$B,0),3)</f>
        <v>South Central</v>
      </c>
      <c r="N330" s="149"/>
      <c r="O330" s="156">
        <v>30</v>
      </c>
      <c r="P330" s="156">
        <v>177</v>
      </c>
      <c r="Q330" s="156">
        <v>170</v>
      </c>
      <c r="R330" s="155">
        <v>24</v>
      </c>
      <c r="S330" s="149" t="s">
        <v>138</v>
      </c>
      <c r="T330" s="149" t="s">
        <v>187</v>
      </c>
      <c r="U330" s="149" t="s">
        <v>382</v>
      </c>
      <c r="V330" s="149"/>
      <c r="W330" s="148"/>
      <c r="X330" s="148"/>
      <c r="Y330" s="148"/>
    </row>
    <row r="331" spans="1:25" s="17" customFormat="1" x14ac:dyDescent="0.2">
      <c r="A331" s="149">
        <v>39990</v>
      </c>
      <c r="B331" s="162" t="s">
        <v>1109</v>
      </c>
      <c r="C331" s="162" t="s">
        <v>240</v>
      </c>
      <c r="D331" s="162" t="s">
        <v>136</v>
      </c>
      <c r="E331" s="162" t="s">
        <v>143</v>
      </c>
      <c r="F331" s="163">
        <v>38189</v>
      </c>
      <c r="G331" s="164">
        <v>2004</v>
      </c>
      <c r="H331" s="149" t="s">
        <v>6</v>
      </c>
      <c r="I331" s="149" t="str">
        <f t="shared" si="15"/>
        <v>TX</v>
      </c>
      <c r="J331" s="149" t="str">
        <f t="shared" si="16"/>
        <v>TX</v>
      </c>
      <c r="K331" s="149" t="str">
        <f t="shared" si="17"/>
        <v>South Central</v>
      </c>
      <c r="L331" s="149" t="str">
        <f>INDEX('State '!$A$1:$C$62,MATCH($I331,'State '!$B:$B,0),3)</f>
        <v>South Central</v>
      </c>
      <c r="M331" s="149" t="str">
        <f>INDEX('State '!$A$1:$C$62,MATCH($J331,'State '!$B:$B,0),3)</f>
        <v>South Central</v>
      </c>
      <c r="N331" s="149"/>
      <c r="O331" s="156">
        <v>40</v>
      </c>
      <c r="P331" s="156">
        <v>78</v>
      </c>
      <c r="Q331" s="156">
        <v>500</v>
      </c>
      <c r="R331" s="155">
        <v>36</v>
      </c>
      <c r="S331" s="149" t="s">
        <v>138</v>
      </c>
      <c r="T331" s="149" t="s">
        <v>187</v>
      </c>
      <c r="U331" s="149" t="s">
        <v>382</v>
      </c>
      <c r="V331" s="149"/>
      <c r="W331" s="148"/>
      <c r="X331" s="148"/>
      <c r="Y331" s="148"/>
    </row>
    <row r="332" spans="1:25" s="17" customFormat="1" x14ac:dyDescent="0.2">
      <c r="A332" s="149">
        <v>39990</v>
      </c>
      <c r="B332" s="162" t="s">
        <v>1164</v>
      </c>
      <c r="C332" s="162" t="s">
        <v>323</v>
      </c>
      <c r="D332" s="162" t="s">
        <v>134</v>
      </c>
      <c r="E332" s="162" t="s">
        <v>143</v>
      </c>
      <c r="F332" s="163">
        <v>38200</v>
      </c>
      <c r="G332" s="155">
        <v>2004</v>
      </c>
      <c r="H332" s="149" t="s">
        <v>40</v>
      </c>
      <c r="I332" s="149" t="str">
        <f t="shared" si="15"/>
        <v>AZ</v>
      </c>
      <c r="J332" s="149" t="str">
        <f t="shared" si="16"/>
        <v>AZ</v>
      </c>
      <c r="K332" s="149" t="str">
        <f t="shared" si="17"/>
        <v>Mountain</v>
      </c>
      <c r="L332" s="149" t="str">
        <f>INDEX('State '!$A$1:$C$62,MATCH($I332,'State '!$B:$B,0),3)</f>
        <v>Mountain</v>
      </c>
      <c r="M332" s="149" t="str">
        <f>INDEX('State '!$A$1:$C$62,MATCH($J332,'State '!$B:$B,0),3)</f>
        <v>Mountain</v>
      </c>
      <c r="N332" s="149"/>
      <c r="O332" s="156">
        <v>31</v>
      </c>
      <c r="P332" s="156">
        <v>36</v>
      </c>
      <c r="Q332" s="156">
        <v>200</v>
      </c>
      <c r="R332" s="155">
        <v>24</v>
      </c>
      <c r="S332" s="149" t="s">
        <v>138</v>
      </c>
      <c r="T332" s="149" t="s">
        <v>187</v>
      </c>
      <c r="U332" s="149" t="s">
        <v>382</v>
      </c>
      <c r="V332" s="149"/>
      <c r="W332" s="148"/>
      <c r="X332" s="148"/>
      <c r="Y332" s="148"/>
    </row>
    <row r="333" spans="1:25" s="17" customFormat="1" x14ac:dyDescent="0.2">
      <c r="A333" s="149">
        <v>39990</v>
      </c>
      <c r="B333" s="162" t="s">
        <v>1127</v>
      </c>
      <c r="C333" s="162" t="s">
        <v>304</v>
      </c>
      <c r="D333" s="162" t="s">
        <v>140</v>
      </c>
      <c r="E333" s="162" t="s">
        <v>143</v>
      </c>
      <c r="F333" s="163">
        <v>38231</v>
      </c>
      <c r="G333" s="155">
        <v>2004</v>
      </c>
      <c r="H333" s="149" t="s">
        <v>1119</v>
      </c>
      <c r="I333" s="149" t="str">
        <f t="shared" si="15"/>
        <v>CO</v>
      </c>
      <c r="J333" s="149" t="str">
        <f t="shared" si="16"/>
        <v>NM</v>
      </c>
      <c r="K333" s="149" t="str">
        <f t="shared" si="17"/>
        <v>Mountain</v>
      </c>
      <c r="L333" s="149" t="str">
        <f>INDEX('State '!$A$1:$C$62,MATCH($I333,'State '!$B:$B,0),3)</f>
        <v>Mountain</v>
      </c>
      <c r="M333" s="149" t="str">
        <f>INDEX('State '!$A$1:$C$62,MATCH($J333,'State '!$B:$B,0),3)</f>
        <v>Mountain</v>
      </c>
      <c r="N333" s="149"/>
      <c r="O333" s="156">
        <v>33</v>
      </c>
      <c r="P333" s="156"/>
      <c r="Q333" s="156">
        <v>125</v>
      </c>
      <c r="R333" s="155">
        <v>22</v>
      </c>
      <c r="S333" s="149" t="s">
        <v>135</v>
      </c>
      <c r="T333" s="149" t="s">
        <v>381</v>
      </c>
      <c r="U333" s="149" t="s">
        <v>1128</v>
      </c>
      <c r="V333" s="149"/>
      <c r="W333" s="148"/>
      <c r="X333" s="148"/>
      <c r="Y333" s="148"/>
    </row>
    <row r="334" spans="1:25" s="17" customFormat="1" x14ac:dyDescent="0.2">
      <c r="A334" s="149">
        <v>39990</v>
      </c>
      <c r="B334" s="162" t="s">
        <v>1116</v>
      </c>
      <c r="C334" s="162" t="s">
        <v>200</v>
      </c>
      <c r="D334" s="162" t="s">
        <v>140</v>
      </c>
      <c r="E334" s="162" t="s">
        <v>143</v>
      </c>
      <c r="F334" s="163">
        <v>38261</v>
      </c>
      <c r="G334" s="164">
        <v>2004</v>
      </c>
      <c r="H334" s="149" t="s">
        <v>36</v>
      </c>
      <c r="I334" s="149" t="str">
        <f t="shared" si="15"/>
        <v>MA</v>
      </c>
      <c r="J334" s="149" t="str">
        <f t="shared" si="16"/>
        <v>MA</v>
      </c>
      <c r="K334" s="149" t="str">
        <f t="shared" si="17"/>
        <v>Northeast</v>
      </c>
      <c r="L334" s="149" t="str">
        <f>INDEX('State '!$A$1:$C$62,MATCH($I334,'State '!$B:$B,0),3)</f>
        <v>Northeast</v>
      </c>
      <c r="M334" s="149" t="str">
        <f>INDEX('State '!$A$1:$C$62,MATCH($J334,'State '!$B:$B,0),3)</f>
        <v>Northeast</v>
      </c>
      <c r="N334" s="149"/>
      <c r="O334" s="156">
        <v>11.5</v>
      </c>
      <c r="P334" s="156">
        <v>0.25</v>
      </c>
      <c r="Q334" s="156">
        <v>60</v>
      </c>
      <c r="R334" s="155">
        <v>24</v>
      </c>
      <c r="S334" s="149" t="s">
        <v>135</v>
      </c>
      <c r="T334" s="149" t="s">
        <v>381</v>
      </c>
      <c r="U334" s="149" t="s">
        <v>1117</v>
      </c>
      <c r="V334" s="149"/>
      <c r="W334" s="148"/>
      <c r="X334" s="148"/>
      <c r="Y334" s="148"/>
    </row>
    <row r="335" spans="1:25" s="17" customFormat="1" x14ac:dyDescent="0.2">
      <c r="A335" s="149">
        <v>39990</v>
      </c>
      <c r="B335" s="162" t="s">
        <v>1149</v>
      </c>
      <c r="C335" s="162" t="s">
        <v>1725</v>
      </c>
      <c r="D335" s="162" t="s">
        <v>140</v>
      </c>
      <c r="E335" s="162" t="s">
        <v>143</v>
      </c>
      <c r="F335" s="163">
        <v>38261</v>
      </c>
      <c r="G335" s="164">
        <v>2004</v>
      </c>
      <c r="H335" s="149" t="s">
        <v>34</v>
      </c>
      <c r="I335" s="149" t="str">
        <f t="shared" si="15"/>
        <v>WI</v>
      </c>
      <c r="J335" s="149" t="str">
        <f t="shared" si="16"/>
        <v>WI</v>
      </c>
      <c r="K335" s="149" t="str">
        <f t="shared" si="17"/>
        <v>Midwest</v>
      </c>
      <c r="L335" s="149" t="str">
        <f>INDEX('State '!$A$1:$C$62,MATCH($I335,'State '!$B:$B,0),3)</f>
        <v>Midwest</v>
      </c>
      <c r="M335" s="149" t="str">
        <f>INDEX('State '!$A$1:$C$62,MATCH($J335,'State '!$B:$B,0),3)</f>
        <v>Midwest</v>
      </c>
      <c r="N335" s="149"/>
      <c r="O335" s="156">
        <v>42.1</v>
      </c>
      <c r="P335" s="156">
        <v>32.799999999999997</v>
      </c>
      <c r="Q335" s="156">
        <v>220</v>
      </c>
      <c r="R335" s="155" t="s">
        <v>3187</v>
      </c>
      <c r="S335" s="149" t="s">
        <v>135</v>
      </c>
      <c r="T335" s="149" t="s">
        <v>381</v>
      </c>
      <c r="U335" s="149" t="s">
        <v>1150</v>
      </c>
      <c r="V335" s="149"/>
      <c r="W335" s="148"/>
      <c r="X335" s="148"/>
      <c r="Y335" s="148"/>
    </row>
    <row r="336" spans="1:25" s="17" customFormat="1" x14ac:dyDescent="0.2">
      <c r="A336" s="149">
        <v>39990</v>
      </c>
      <c r="B336" s="162" t="s">
        <v>1155</v>
      </c>
      <c r="C336" s="79" t="s">
        <v>1991</v>
      </c>
      <c r="D336" s="162" t="s">
        <v>134</v>
      </c>
      <c r="E336" s="162" t="s">
        <v>143</v>
      </c>
      <c r="F336" s="163">
        <v>38261</v>
      </c>
      <c r="G336" s="155">
        <v>2004</v>
      </c>
      <c r="H336" s="149" t="s">
        <v>1156</v>
      </c>
      <c r="I336" s="149" t="str">
        <f t="shared" si="15"/>
        <v>KS</v>
      </c>
      <c r="J336" s="149" t="str">
        <f t="shared" si="16"/>
        <v>MO</v>
      </c>
      <c r="K336" s="149" t="str">
        <f t="shared" si="17"/>
        <v>South Central, Midwest</v>
      </c>
      <c r="L336" s="149" t="str">
        <f>INDEX('State '!$A$1:$C$62,MATCH($I336,'State '!$B:$B,0),3)</f>
        <v>South Central</v>
      </c>
      <c r="M336" s="149" t="str">
        <f>INDEX('State '!$A$1:$C$62,MATCH($J336,'State '!$B:$B,0),3)</f>
        <v>Midwest</v>
      </c>
      <c r="N336" s="149"/>
      <c r="O336" s="156">
        <v>10.5</v>
      </c>
      <c r="P336" s="156">
        <v>15.67</v>
      </c>
      <c r="Q336" s="156">
        <v>66.8</v>
      </c>
      <c r="R336" s="155">
        <v>20</v>
      </c>
      <c r="S336" s="149" t="s">
        <v>135</v>
      </c>
      <c r="T336" s="149" t="s">
        <v>381</v>
      </c>
      <c r="U336" s="149" t="s">
        <v>1157</v>
      </c>
      <c r="V336" s="149"/>
      <c r="W336" s="148"/>
      <c r="X336" s="148"/>
      <c r="Y336" s="148"/>
    </row>
    <row r="337" spans="1:25" s="17" customFormat="1" x14ac:dyDescent="0.2">
      <c r="A337" s="149">
        <v>39990</v>
      </c>
      <c r="B337" s="162" t="s">
        <v>1114</v>
      </c>
      <c r="C337" s="162" t="s">
        <v>327</v>
      </c>
      <c r="D337" s="162" t="s">
        <v>134</v>
      </c>
      <c r="E337" s="162" t="s">
        <v>143</v>
      </c>
      <c r="F337" s="163">
        <v>38274</v>
      </c>
      <c r="G337" s="164">
        <v>2004</v>
      </c>
      <c r="H337" s="149" t="s">
        <v>408</v>
      </c>
      <c r="I337" s="149" t="str">
        <f t="shared" si="15"/>
        <v>TX</v>
      </c>
      <c r="J337" s="149" t="str">
        <f t="shared" si="16"/>
        <v>MX</v>
      </c>
      <c r="K337" s="149" t="str">
        <f t="shared" si="17"/>
        <v>South Central, Mexico</v>
      </c>
      <c r="L337" s="149" t="str">
        <f>INDEX('State '!$A$1:$C$62,MATCH($I337,'State '!$B:$B,0),3)</f>
        <v>South Central</v>
      </c>
      <c r="M337" s="149" t="str">
        <f>INDEX('State '!$A$1:$C$62,MATCH($J337,'State '!$B:$B,0),3)</f>
        <v>Mexico</v>
      </c>
      <c r="N337" s="149"/>
      <c r="O337" s="156">
        <v>1.5</v>
      </c>
      <c r="P337" s="156">
        <v>9</v>
      </c>
      <c r="Q337" s="156">
        <v>25</v>
      </c>
      <c r="R337" s="155">
        <v>8</v>
      </c>
      <c r="S337" s="149" t="s">
        <v>135</v>
      </c>
      <c r="T337" s="149" t="s">
        <v>381</v>
      </c>
      <c r="U337" s="149" t="s">
        <v>1115</v>
      </c>
      <c r="V337" s="149"/>
      <c r="W337" s="148"/>
      <c r="X337" s="148"/>
      <c r="Y337" s="148"/>
    </row>
    <row r="338" spans="1:25" s="17" customFormat="1" x14ac:dyDescent="0.2">
      <c r="A338" s="149">
        <v>39990</v>
      </c>
      <c r="B338" s="162" t="s">
        <v>1126</v>
      </c>
      <c r="C338" s="162" t="s">
        <v>1870</v>
      </c>
      <c r="D338" s="162" t="s">
        <v>134</v>
      </c>
      <c r="E338" s="162" t="s">
        <v>143</v>
      </c>
      <c r="F338" s="163">
        <v>38292</v>
      </c>
      <c r="G338" s="164">
        <v>2004</v>
      </c>
      <c r="H338" s="149" t="s">
        <v>41</v>
      </c>
      <c r="I338" s="149" t="str">
        <f t="shared" si="15"/>
        <v>MI</v>
      </c>
      <c r="J338" s="149" t="str">
        <f t="shared" si="16"/>
        <v>MI</v>
      </c>
      <c r="K338" s="149" t="str">
        <f t="shared" si="17"/>
        <v>Midwest</v>
      </c>
      <c r="L338" s="149" t="str">
        <f>INDEX('State '!$A$1:$C$62,MATCH($I338,'State '!$B:$B,0),3)</f>
        <v>Midwest</v>
      </c>
      <c r="M338" s="149" t="str">
        <f>INDEX('State '!$A$1:$C$62,MATCH($J338,'State '!$B:$B,0),3)</f>
        <v>Midwest</v>
      </c>
      <c r="N338" s="149"/>
      <c r="O338" s="156">
        <v>2</v>
      </c>
      <c r="P338" s="156">
        <v>1.6</v>
      </c>
      <c r="Q338" s="156">
        <v>700</v>
      </c>
      <c r="R338" s="155">
        <v>20</v>
      </c>
      <c r="S338" s="149" t="s">
        <v>138</v>
      </c>
      <c r="T338" s="149" t="s">
        <v>187</v>
      </c>
      <c r="U338" s="149" t="s">
        <v>382</v>
      </c>
      <c r="V338" s="149"/>
      <c r="W338" s="148"/>
      <c r="X338" s="148"/>
      <c r="Y338" s="148"/>
    </row>
    <row r="339" spans="1:25" s="17" customFormat="1" x14ac:dyDescent="0.2">
      <c r="A339" s="149">
        <v>39990</v>
      </c>
      <c r="B339" s="162" t="s">
        <v>1123</v>
      </c>
      <c r="C339" s="162" t="s">
        <v>223</v>
      </c>
      <c r="D339" s="162" t="s">
        <v>140</v>
      </c>
      <c r="E339" s="162" t="s">
        <v>143</v>
      </c>
      <c r="F339" s="163">
        <v>38292</v>
      </c>
      <c r="G339" s="164">
        <v>2004</v>
      </c>
      <c r="H339" s="149" t="s">
        <v>1124</v>
      </c>
      <c r="I339" s="149" t="str">
        <f t="shared" si="15"/>
        <v>WV</v>
      </c>
      <c r="J339" s="149" t="str">
        <f t="shared" si="16"/>
        <v>VA</v>
      </c>
      <c r="K339" s="149" t="str">
        <f t="shared" si="17"/>
        <v>Northeast</v>
      </c>
      <c r="L339" s="149" t="str">
        <f>INDEX('State '!$A$1:$C$62,MATCH($I339,'State '!$B:$B,0),3)</f>
        <v>Northeast</v>
      </c>
      <c r="M339" s="149" t="str">
        <f>INDEX('State '!$A$1:$C$62,MATCH($J339,'State '!$B:$B,0),3)</f>
        <v>Northeast</v>
      </c>
      <c r="N339" s="149"/>
      <c r="O339" s="156">
        <v>78</v>
      </c>
      <c r="P339" s="156"/>
      <c r="Q339" s="156">
        <v>217</v>
      </c>
      <c r="R339" s="155"/>
      <c r="S339" s="149" t="s">
        <v>135</v>
      </c>
      <c r="T339" s="149" t="s">
        <v>381</v>
      </c>
      <c r="U339" s="149" t="s">
        <v>1125</v>
      </c>
      <c r="V339" s="149"/>
      <c r="W339" s="148"/>
      <c r="X339" s="148"/>
      <c r="Y339" s="148"/>
    </row>
    <row r="340" spans="1:25" s="17" customFormat="1" x14ac:dyDescent="0.2">
      <c r="A340" s="149">
        <v>39990</v>
      </c>
      <c r="B340" s="162" t="s">
        <v>1098</v>
      </c>
      <c r="C340" s="162" t="s">
        <v>325</v>
      </c>
      <c r="D340" s="162" t="s">
        <v>140</v>
      </c>
      <c r="E340" s="162" t="s">
        <v>143</v>
      </c>
      <c r="F340" s="163">
        <v>38292</v>
      </c>
      <c r="G340" s="164">
        <v>2004</v>
      </c>
      <c r="H340" s="149" t="s">
        <v>35</v>
      </c>
      <c r="I340" s="149" t="str">
        <f t="shared" si="15"/>
        <v>CT</v>
      </c>
      <c r="J340" s="149" t="str">
        <f t="shared" si="16"/>
        <v>CT</v>
      </c>
      <c r="K340" s="149" t="str">
        <f t="shared" si="17"/>
        <v>Northeast</v>
      </c>
      <c r="L340" s="149" t="str">
        <f>INDEX('State '!$A$1:$C$62,MATCH($I340,'State '!$B:$B,0),3)</f>
        <v>Northeast</v>
      </c>
      <c r="M340" s="149" t="str">
        <f>INDEX('State '!$A$1:$C$62,MATCH($J340,'State '!$B:$B,0),3)</f>
        <v>Northeast</v>
      </c>
      <c r="N340" s="149"/>
      <c r="O340" s="156">
        <v>5</v>
      </c>
      <c r="P340" s="156">
        <v>9</v>
      </c>
      <c r="Q340" s="156">
        <v>4.97</v>
      </c>
      <c r="R340" s="155" t="s">
        <v>2172</v>
      </c>
      <c r="S340" s="149" t="s">
        <v>135</v>
      </c>
      <c r="T340" s="149" t="s">
        <v>381</v>
      </c>
      <c r="U340" s="149" t="s">
        <v>1099</v>
      </c>
      <c r="V340" s="149"/>
      <c r="W340" s="148"/>
      <c r="X340" s="148"/>
      <c r="Y340" s="148"/>
    </row>
    <row r="341" spans="1:25" s="17" customFormat="1" x14ac:dyDescent="0.2">
      <c r="A341" s="149">
        <v>39990</v>
      </c>
      <c r="B341" s="162" t="s">
        <v>1138</v>
      </c>
      <c r="C341" s="162" t="s">
        <v>260</v>
      </c>
      <c r="D341" s="162" t="s">
        <v>134</v>
      </c>
      <c r="E341" s="162" t="s">
        <v>143</v>
      </c>
      <c r="F341" s="163">
        <v>38292</v>
      </c>
      <c r="G341" s="164">
        <v>2004</v>
      </c>
      <c r="H341" s="149" t="s">
        <v>42</v>
      </c>
      <c r="I341" s="149" t="str">
        <f t="shared" si="15"/>
        <v>IA</v>
      </c>
      <c r="J341" s="149" t="str">
        <f t="shared" si="16"/>
        <v>IA</v>
      </c>
      <c r="K341" s="149" t="str">
        <f t="shared" si="17"/>
        <v>Midwest</v>
      </c>
      <c r="L341" s="149" t="str">
        <f>INDEX('State '!$A$1:$C$62,MATCH($I341,'State '!$B:$B,0),3)</f>
        <v>Midwest</v>
      </c>
      <c r="M341" s="149" t="str">
        <f>INDEX('State '!$A$1:$C$62,MATCH($J341,'State '!$B:$B,0),3)</f>
        <v>Midwest</v>
      </c>
      <c r="N341" s="149"/>
      <c r="O341" s="156">
        <v>4.0599999999999996</v>
      </c>
      <c r="P341" s="156">
        <v>2.6</v>
      </c>
      <c r="Q341" s="156">
        <v>96</v>
      </c>
      <c r="R341" s="155">
        <v>16</v>
      </c>
      <c r="S341" s="149" t="s">
        <v>135</v>
      </c>
      <c r="T341" s="149" t="s">
        <v>381</v>
      </c>
      <c r="U341" s="149" t="s">
        <v>1139</v>
      </c>
      <c r="V341" s="149"/>
      <c r="W341" s="148"/>
      <c r="X341" s="148"/>
      <c r="Y341" s="148"/>
    </row>
    <row r="342" spans="1:25" s="17" customFormat="1" x14ac:dyDescent="0.2">
      <c r="A342" s="149">
        <v>39990</v>
      </c>
      <c r="B342" s="162" t="s">
        <v>1151</v>
      </c>
      <c r="C342" s="162" t="s">
        <v>256</v>
      </c>
      <c r="D342" s="162" t="s">
        <v>140</v>
      </c>
      <c r="E342" s="162" t="s">
        <v>143</v>
      </c>
      <c r="F342" s="163">
        <v>38292</v>
      </c>
      <c r="G342" s="155">
        <v>2004</v>
      </c>
      <c r="H342" s="149" t="s">
        <v>50</v>
      </c>
      <c r="I342" s="149" t="str">
        <f t="shared" si="15"/>
        <v>WA</v>
      </c>
      <c r="J342" s="149" t="str">
        <f t="shared" si="16"/>
        <v>WA</v>
      </c>
      <c r="K342" s="149" t="str">
        <f t="shared" si="17"/>
        <v>Pacific</v>
      </c>
      <c r="L342" s="149" t="str">
        <f>INDEX('State '!$A$1:$C$62,MATCH($I342,'State '!$B:$B,0),3)</f>
        <v>Pacific</v>
      </c>
      <c r="M342" s="149" t="str">
        <f>INDEX('State '!$A$1:$C$62,MATCH($J342,'State '!$B:$B,0),3)</f>
        <v>Pacific</v>
      </c>
      <c r="N342" s="149"/>
      <c r="O342" s="156">
        <v>24.6</v>
      </c>
      <c r="P342" s="156">
        <v>9.15</v>
      </c>
      <c r="Q342" s="156">
        <v>113.11</v>
      </c>
      <c r="R342" s="155">
        <v>16</v>
      </c>
      <c r="S342" s="149" t="s">
        <v>135</v>
      </c>
      <c r="T342" s="149" t="s">
        <v>381</v>
      </c>
      <c r="U342" s="149" t="s">
        <v>1152</v>
      </c>
      <c r="V342" s="149"/>
      <c r="W342" s="148"/>
      <c r="X342" s="148"/>
      <c r="Y342" s="148"/>
    </row>
    <row r="343" spans="1:25" s="17" customFormat="1" x14ac:dyDescent="0.2">
      <c r="A343" s="149">
        <v>39990</v>
      </c>
      <c r="B343" s="162" t="s">
        <v>1160</v>
      </c>
      <c r="C343" s="162" t="s">
        <v>330</v>
      </c>
      <c r="D343" s="162" t="s">
        <v>134</v>
      </c>
      <c r="E343" s="162" t="s">
        <v>143</v>
      </c>
      <c r="F343" s="163">
        <v>38292</v>
      </c>
      <c r="G343" s="155">
        <v>2004</v>
      </c>
      <c r="H343" s="149" t="s">
        <v>2</v>
      </c>
      <c r="I343" s="149" t="str">
        <f t="shared" si="15"/>
        <v>OR</v>
      </c>
      <c r="J343" s="149" t="str">
        <f t="shared" si="16"/>
        <v>OR</v>
      </c>
      <c r="K343" s="149" t="str">
        <f t="shared" si="17"/>
        <v>Pacific</v>
      </c>
      <c r="L343" s="149" t="str">
        <f>INDEX('State '!$A$1:$C$62,MATCH($I343,'State '!$B:$B,0),3)</f>
        <v>Pacific</v>
      </c>
      <c r="M343" s="149" t="str">
        <f>INDEX('State '!$A$1:$C$62,MATCH($J343,'State '!$B:$B,0),3)</f>
        <v>Pacific</v>
      </c>
      <c r="N343" s="149"/>
      <c r="O343" s="156">
        <v>85</v>
      </c>
      <c r="P343" s="156">
        <v>50</v>
      </c>
      <c r="Q343" s="156">
        <v>320</v>
      </c>
      <c r="R343" s="155">
        <v>24</v>
      </c>
      <c r="S343" s="149" t="s">
        <v>138</v>
      </c>
      <c r="T343" s="149" t="s">
        <v>187</v>
      </c>
      <c r="U343" s="149" t="s">
        <v>382</v>
      </c>
      <c r="V343" s="149"/>
      <c r="W343" s="148"/>
      <c r="X343" s="148"/>
      <c r="Y343" s="148"/>
    </row>
    <row r="344" spans="1:25" s="17" customFormat="1" x14ac:dyDescent="0.2">
      <c r="A344" s="149">
        <v>39990</v>
      </c>
      <c r="B344" s="162" t="s">
        <v>1132</v>
      </c>
      <c r="C344" s="162" t="s">
        <v>199</v>
      </c>
      <c r="D344" s="162" t="s">
        <v>140</v>
      </c>
      <c r="E344" s="162" t="s">
        <v>143</v>
      </c>
      <c r="F344" s="163">
        <v>38292</v>
      </c>
      <c r="G344" s="155">
        <v>2004</v>
      </c>
      <c r="H344" s="149" t="s">
        <v>7</v>
      </c>
      <c r="I344" s="149" t="str">
        <f t="shared" si="15"/>
        <v>PA</v>
      </c>
      <c r="J344" s="149" t="str">
        <f t="shared" si="16"/>
        <v>PA</v>
      </c>
      <c r="K344" s="149" t="str">
        <f t="shared" si="17"/>
        <v>Northeast</v>
      </c>
      <c r="L344" s="149" t="str">
        <f>INDEX('State '!$A$1:$C$62,MATCH($I344,'State '!$B:$B,0),3)</f>
        <v>Northeast</v>
      </c>
      <c r="M344" s="149" t="str">
        <f>INDEX('State '!$A$1:$C$62,MATCH($J344,'State '!$B:$B,0),3)</f>
        <v>Northeast</v>
      </c>
      <c r="N344" s="149"/>
      <c r="O344" s="156">
        <v>82.85</v>
      </c>
      <c r="P344" s="156">
        <v>35</v>
      </c>
      <c r="Q344" s="156">
        <v>217</v>
      </c>
      <c r="R344" s="155">
        <v>36</v>
      </c>
      <c r="S344" s="149" t="s">
        <v>135</v>
      </c>
      <c r="T344" s="149" t="s">
        <v>381</v>
      </c>
      <c r="U344" s="149" t="s">
        <v>1133</v>
      </c>
      <c r="V344" s="149"/>
      <c r="W344" s="148"/>
      <c r="X344" s="148"/>
      <c r="Y344" s="148"/>
    </row>
    <row r="345" spans="1:25" s="17" customFormat="1" x14ac:dyDescent="0.2">
      <c r="A345" s="149">
        <v>39990</v>
      </c>
      <c r="B345" s="162" t="s">
        <v>1129</v>
      </c>
      <c r="C345" s="162" t="s">
        <v>199</v>
      </c>
      <c r="D345" s="162" t="s">
        <v>140</v>
      </c>
      <c r="E345" s="162" t="s">
        <v>143</v>
      </c>
      <c r="F345" s="163">
        <v>38292</v>
      </c>
      <c r="G345" s="155">
        <v>2004</v>
      </c>
      <c r="H345" s="149" t="s">
        <v>1130</v>
      </c>
      <c r="I345" s="149" t="str">
        <f t="shared" si="15"/>
        <v>TN</v>
      </c>
      <c r="J345" s="149" t="str">
        <f t="shared" si="16"/>
        <v>AL</v>
      </c>
      <c r="K345" s="149" t="str">
        <f t="shared" si="17"/>
        <v>Midwest, South Central</v>
      </c>
      <c r="L345" s="149" t="str">
        <f>INDEX('State '!$A$1:$C$62,MATCH($I345,'State '!$B:$B,0),3)</f>
        <v>Midwest</v>
      </c>
      <c r="M345" s="149" t="str">
        <f>INDEX('State '!$A$1:$C$62,MATCH($J345,'State '!$B:$B,0),3)</f>
        <v>South Central</v>
      </c>
      <c r="N345" s="149"/>
      <c r="O345" s="156">
        <v>27</v>
      </c>
      <c r="P345" s="156">
        <v>6.8</v>
      </c>
      <c r="Q345" s="156">
        <v>57</v>
      </c>
      <c r="R345" s="155">
        <v>36</v>
      </c>
      <c r="S345" s="149" t="s">
        <v>135</v>
      </c>
      <c r="T345" s="149" t="s">
        <v>381</v>
      </c>
      <c r="U345" s="149" t="s">
        <v>1131</v>
      </c>
      <c r="V345" s="149"/>
      <c r="W345" s="148"/>
      <c r="X345" s="148"/>
      <c r="Y345" s="148"/>
    </row>
    <row r="346" spans="1:25" s="56" customFormat="1" x14ac:dyDescent="0.2">
      <c r="A346" s="149">
        <v>39990</v>
      </c>
      <c r="B346" s="162" t="s">
        <v>1110</v>
      </c>
      <c r="C346" s="162" t="s">
        <v>247</v>
      </c>
      <c r="D346" s="162" t="s">
        <v>134</v>
      </c>
      <c r="E346" s="162" t="s">
        <v>143</v>
      </c>
      <c r="F346" s="163">
        <v>38292</v>
      </c>
      <c r="G346" s="155">
        <v>2004</v>
      </c>
      <c r="H346" s="149" t="s">
        <v>29</v>
      </c>
      <c r="I346" s="149" t="str">
        <f t="shared" si="15"/>
        <v>WY</v>
      </c>
      <c r="J346" s="149" t="str">
        <f t="shared" si="16"/>
        <v>WY</v>
      </c>
      <c r="K346" s="149" t="str">
        <f t="shared" si="17"/>
        <v>Mountain</v>
      </c>
      <c r="L346" s="149" t="str">
        <f>INDEX('State '!$A$1:$C$62,MATCH($I346,'State '!$B:$B,0),3)</f>
        <v>Mountain</v>
      </c>
      <c r="M346" s="149" t="str">
        <f>INDEX('State '!$A$1:$C$62,MATCH($J346,'State '!$B:$B,0),3)</f>
        <v>Mountain</v>
      </c>
      <c r="N346" s="149"/>
      <c r="O346" s="156">
        <v>11.56</v>
      </c>
      <c r="P346" s="156">
        <v>5.25</v>
      </c>
      <c r="Q346" s="156">
        <v>110</v>
      </c>
      <c r="R346" s="155">
        <v>16</v>
      </c>
      <c r="S346" s="149" t="s">
        <v>135</v>
      </c>
      <c r="T346" s="149" t="s">
        <v>381</v>
      </c>
      <c r="U346" s="149" t="s">
        <v>1111</v>
      </c>
      <c r="V346" s="149"/>
      <c r="W346" s="154"/>
      <c r="X346" s="154"/>
      <c r="Y346" s="154"/>
    </row>
    <row r="347" spans="1:25" s="17" customFormat="1" x14ac:dyDescent="0.2">
      <c r="A347" s="149">
        <v>39990</v>
      </c>
      <c r="B347" s="162" t="s">
        <v>2069</v>
      </c>
      <c r="C347" s="162" t="s">
        <v>329</v>
      </c>
      <c r="D347" s="162" t="s">
        <v>140</v>
      </c>
      <c r="E347" s="162" t="s">
        <v>143</v>
      </c>
      <c r="F347" s="163">
        <v>38301</v>
      </c>
      <c r="G347" s="164">
        <v>2004</v>
      </c>
      <c r="H347" s="149" t="s">
        <v>38</v>
      </c>
      <c r="I347" s="149" t="str">
        <f t="shared" si="15"/>
        <v>NH</v>
      </c>
      <c r="J347" s="149" t="str">
        <f t="shared" si="16"/>
        <v>NH</v>
      </c>
      <c r="K347" s="149" t="str">
        <f t="shared" si="17"/>
        <v>Northeast</v>
      </c>
      <c r="L347" s="149" t="str">
        <f>INDEX('State '!$A$1:$C$62,MATCH($I347,'State '!$B:$B,0),3)</f>
        <v>Northeast</v>
      </c>
      <c r="M347" s="149" t="str">
        <f>INDEX('State '!$A$1:$C$62,MATCH($J347,'State '!$B:$B,0),3)</f>
        <v>Northeast</v>
      </c>
      <c r="N347" s="149"/>
      <c r="O347" s="156">
        <v>3.87</v>
      </c>
      <c r="P347" s="156">
        <v>7</v>
      </c>
      <c r="Q347" s="156">
        <v>50</v>
      </c>
      <c r="R347" s="155">
        <v>12</v>
      </c>
      <c r="S347" s="149" t="s">
        <v>138</v>
      </c>
      <c r="T347" s="149" t="s">
        <v>187</v>
      </c>
      <c r="U347" s="149" t="s">
        <v>382</v>
      </c>
      <c r="V347" s="149"/>
      <c r="W347" s="148"/>
      <c r="X347" s="148"/>
      <c r="Y347" s="148"/>
    </row>
    <row r="348" spans="1:25" s="17" customFormat="1" x14ac:dyDescent="0.2">
      <c r="A348" s="149">
        <v>39990</v>
      </c>
      <c r="B348" s="162" t="s">
        <v>1146</v>
      </c>
      <c r="C348" s="162" t="s">
        <v>266</v>
      </c>
      <c r="D348" s="162" t="s">
        <v>140</v>
      </c>
      <c r="E348" s="162" t="s">
        <v>143</v>
      </c>
      <c r="F348" s="163">
        <v>38310</v>
      </c>
      <c r="G348" s="155">
        <v>2004</v>
      </c>
      <c r="H348" s="149" t="s">
        <v>1147</v>
      </c>
      <c r="I348" s="149" t="str">
        <f t="shared" si="15"/>
        <v>NM</v>
      </c>
      <c r="J348" s="149" t="str">
        <f t="shared" si="16"/>
        <v>TX</v>
      </c>
      <c r="K348" s="149" t="str">
        <f t="shared" si="17"/>
        <v>Mountain, South Central</v>
      </c>
      <c r="L348" s="149" t="str">
        <f>INDEX('State '!$A$1:$C$62,MATCH($I348,'State '!$B:$B,0),3)</f>
        <v>Mountain</v>
      </c>
      <c r="M348" s="149" t="str">
        <f>INDEX('State '!$A$1:$C$62,MATCH($J348,'State '!$B:$B,0),3)</f>
        <v>South Central</v>
      </c>
      <c r="N348" s="149"/>
      <c r="O348" s="156">
        <v>0.25</v>
      </c>
      <c r="P348" s="156"/>
      <c r="Q348" s="156">
        <v>10</v>
      </c>
      <c r="R348" s="155">
        <v>24</v>
      </c>
      <c r="S348" s="149" t="s">
        <v>135</v>
      </c>
      <c r="T348" s="149" t="s">
        <v>381</v>
      </c>
      <c r="U348" s="149" t="s">
        <v>1148</v>
      </c>
      <c r="V348" s="149"/>
      <c r="W348" s="148"/>
      <c r="X348" s="148"/>
      <c r="Y348" s="148"/>
    </row>
    <row r="349" spans="1:25" s="17" customFormat="1" x14ac:dyDescent="0.2">
      <c r="A349" s="149">
        <v>39990</v>
      </c>
      <c r="B349" s="162" t="s">
        <v>1141</v>
      </c>
      <c r="C349" s="162" t="s">
        <v>258</v>
      </c>
      <c r="D349" s="162" t="s">
        <v>140</v>
      </c>
      <c r="E349" s="162" t="s">
        <v>143</v>
      </c>
      <c r="F349" s="163">
        <v>38322</v>
      </c>
      <c r="G349" s="164">
        <v>2004</v>
      </c>
      <c r="H349" s="149" t="s">
        <v>837</v>
      </c>
      <c r="I349" s="149" t="str">
        <f t="shared" si="15"/>
        <v>CO</v>
      </c>
      <c r="J349" s="149" t="str">
        <f t="shared" si="16"/>
        <v>KS</v>
      </c>
      <c r="K349" s="149" t="str">
        <f t="shared" si="17"/>
        <v>Mountain, South Central</v>
      </c>
      <c r="L349" s="149" t="str">
        <f>INDEX('State '!$A$1:$C$62,MATCH($I349,'State '!$B:$B,0),3)</f>
        <v>Mountain</v>
      </c>
      <c r="M349" s="149" t="str">
        <f>INDEX('State '!$A$1:$C$62,MATCH($J349,'State '!$B:$B,0),3)</f>
        <v>South Central</v>
      </c>
      <c r="N349" s="149"/>
      <c r="O349" s="156">
        <v>410</v>
      </c>
      <c r="P349" s="156">
        <v>380</v>
      </c>
      <c r="Q349" s="156">
        <v>560</v>
      </c>
      <c r="R349" s="155">
        <v>36</v>
      </c>
      <c r="S349" s="149" t="s">
        <v>135</v>
      </c>
      <c r="T349" s="149" t="s">
        <v>381</v>
      </c>
      <c r="U349" s="149" t="s">
        <v>1142</v>
      </c>
      <c r="V349" s="149"/>
      <c r="W349" s="154"/>
      <c r="X349" s="148"/>
      <c r="Y349" s="148"/>
    </row>
    <row r="350" spans="1:25" s="17" customFormat="1" x14ac:dyDescent="0.2">
      <c r="A350" s="149">
        <v>39990</v>
      </c>
      <c r="B350" s="162" t="s">
        <v>1158</v>
      </c>
      <c r="C350" s="162" t="s">
        <v>258</v>
      </c>
      <c r="D350" s="162" t="s">
        <v>140</v>
      </c>
      <c r="E350" s="162" t="s">
        <v>143</v>
      </c>
      <c r="F350" s="163">
        <v>38322</v>
      </c>
      <c r="G350" s="164">
        <v>2004</v>
      </c>
      <c r="H350" s="149" t="s">
        <v>25</v>
      </c>
      <c r="I350" s="149" t="str">
        <f t="shared" si="15"/>
        <v>CO</v>
      </c>
      <c r="J350" s="149" t="str">
        <f t="shared" si="16"/>
        <v>CO</v>
      </c>
      <c r="K350" s="149" t="str">
        <f t="shared" si="17"/>
        <v>Mountain</v>
      </c>
      <c r="L350" s="149" t="str">
        <f>INDEX('State '!$A$1:$C$62,MATCH($I350,'State '!$B:$B,0),3)</f>
        <v>Mountain</v>
      </c>
      <c r="M350" s="149" t="str">
        <f>INDEX('State '!$A$1:$C$62,MATCH($J350,'State '!$B:$B,0),3)</f>
        <v>Mountain</v>
      </c>
      <c r="N350" s="149"/>
      <c r="O350" s="156">
        <v>4.7</v>
      </c>
      <c r="P350" s="156"/>
      <c r="Q350" s="156">
        <v>120</v>
      </c>
      <c r="R350" s="155"/>
      <c r="S350" s="149" t="s">
        <v>135</v>
      </c>
      <c r="T350" s="149" t="s">
        <v>381</v>
      </c>
      <c r="U350" s="149" t="s">
        <v>1159</v>
      </c>
      <c r="V350" s="149"/>
      <c r="W350" s="159"/>
      <c r="X350" s="148"/>
      <c r="Y350" s="148"/>
    </row>
    <row r="351" spans="1:25" s="17" customFormat="1" x14ac:dyDescent="0.2">
      <c r="A351" s="149">
        <v>39990</v>
      </c>
      <c r="B351" s="162" t="s">
        <v>1107</v>
      </c>
      <c r="C351" s="162" t="s">
        <v>242</v>
      </c>
      <c r="D351" s="162" t="s">
        <v>140</v>
      </c>
      <c r="E351" s="162" t="s">
        <v>143</v>
      </c>
      <c r="F351" s="163">
        <v>38322</v>
      </c>
      <c r="G351" s="164">
        <v>2004</v>
      </c>
      <c r="H351" s="149" t="s">
        <v>18</v>
      </c>
      <c r="I351" s="149" t="str">
        <f t="shared" si="15"/>
        <v>FL</v>
      </c>
      <c r="J351" s="149" t="str">
        <f t="shared" si="16"/>
        <v>FL</v>
      </c>
      <c r="K351" s="149" t="str">
        <f t="shared" si="17"/>
        <v>Southeast</v>
      </c>
      <c r="L351" s="149" t="str">
        <f>INDEX('State '!$A$1:$C$62,MATCH($I351,'State '!$B:$B,0),3)</f>
        <v>Southeast</v>
      </c>
      <c r="M351" s="149" t="str">
        <f>INDEX('State '!$A$1:$C$62,MATCH($J351,'State '!$B:$B,0),3)</f>
        <v>Southeast</v>
      </c>
      <c r="N351" s="149"/>
      <c r="O351" s="156">
        <v>13.6</v>
      </c>
      <c r="P351" s="156">
        <v>5</v>
      </c>
      <c r="Q351" s="156">
        <v>350</v>
      </c>
      <c r="R351" s="155">
        <v>30</v>
      </c>
      <c r="S351" s="149" t="s">
        <v>135</v>
      </c>
      <c r="T351" s="149" t="s">
        <v>381</v>
      </c>
      <c r="U351" s="149" t="s">
        <v>1108</v>
      </c>
      <c r="V351" s="149"/>
      <c r="W351" s="148"/>
      <c r="X351" s="148"/>
      <c r="Y351" s="148"/>
    </row>
    <row r="352" spans="1:25" s="17" customFormat="1" x14ac:dyDescent="0.2">
      <c r="A352" s="149">
        <v>39990</v>
      </c>
      <c r="B352" s="162" t="s">
        <v>1121</v>
      </c>
      <c r="C352" s="162" t="s">
        <v>297</v>
      </c>
      <c r="D352" s="162" t="s">
        <v>134</v>
      </c>
      <c r="E352" s="162" t="s">
        <v>143</v>
      </c>
      <c r="F352" s="163">
        <v>38327</v>
      </c>
      <c r="G352" s="155">
        <v>2004</v>
      </c>
      <c r="H352" s="149" t="s">
        <v>34</v>
      </c>
      <c r="I352" s="149" t="str">
        <f t="shared" si="15"/>
        <v>WI</v>
      </c>
      <c r="J352" s="149" t="str">
        <f t="shared" si="16"/>
        <v>WI</v>
      </c>
      <c r="K352" s="149" t="str">
        <f t="shared" si="17"/>
        <v>Midwest</v>
      </c>
      <c r="L352" s="149" t="str">
        <f>INDEX('State '!$A$1:$C$62,MATCH($I352,'State '!$B:$B,0),3)</f>
        <v>Midwest</v>
      </c>
      <c r="M352" s="149" t="str">
        <f>INDEX('State '!$A$1:$C$62,MATCH($J352,'State '!$B:$B,0),3)</f>
        <v>Midwest</v>
      </c>
      <c r="N352" s="149"/>
      <c r="O352" s="156">
        <v>46</v>
      </c>
      <c r="P352" s="156">
        <v>16.5</v>
      </c>
      <c r="Q352" s="156">
        <v>143</v>
      </c>
      <c r="R352" s="155" t="s">
        <v>594</v>
      </c>
      <c r="S352" s="149" t="s">
        <v>138</v>
      </c>
      <c r="T352" s="149" t="s">
        <v>187</v>
      </c>
      <c r="U352" s="149" t="s">
        <v>382</v>
      </c>
      <c r="V352" s="149"/>
      <c r="W352" s="148"/>
      <c r="X352" s="148"/>
      <c r="Y352" s="148"/>
    </row>
    <row r="353" spans="1:25" s="17" customFormat="1" x14ac:dyDescent="0.2">
      <c r="A353" s="149">
        <v>39990</v>
      </c>
      <c r="B353" s="162" t="s">
        <v>1153</v>
      </c>
      <c r="C353" s="162" t="s">
        <v>263</v>
      </c>
      <c r="D353" s="162" t="s">
        <v>134</v>
      </c>
      <c r="E353" s="162" t="s">
        <v>143</v>
      </c>
      <c r="F353" s="163">
        <v>38331</v>
      </c>
      <c r="G353" s="155">
        <v>2004</v>
      </c>
      <c r="H353" s="149" t="s">
        <v>21</v>
      </c>
      <c r="I353" s="149" t="str">
        <f t="shared" si="15"/>
        <v>UT</v>
      </c>
      <c r="J353" s="149" t="str">
        <f t="shared" si="16"/>
        <v>UT</v>
      </c>
      <c r="K353" s="149" t="str">
        <f t="shared" si="17"/>
        <v>Mountain</v>
      </c>
      <c r="L353" s="149" t="str">
        <f>INDEX('State '!$A$1:$C$62,MATCH($I353,'State '!$B:$B,0),3)</f>
        <v>Mountain</v>
      </c>
      <c r="M353" s="149" t="str">
        <f>INDEX('State '!$A$1:$C$62,MATCH($J353,'State '!$B:$B,0),3)</f>
        <v>Mountain</v>
      </c>
      <c r="N353" s="149"/>
      <c r="O353" s="156">
        <v>15.56</v>
      </c>
      <c r="P353" s="156">
        <v>13.4</v>
      </c>
      <c r="Q353" s="156">
        <v>190</v>
      </c>
      <c r="R353" s="155">
        <v>20</v>
      </c>
      <c r="S353" s="149" t="s">
        <v>135</v>
      </c>
      <c r="T353" s="149" t="s">
        <v>381</v>
      </c>
      <c r="U353" s="149" t="s">
        <v>1154</v>
      </c>
      <c r="V353" s="149"/>
      <c r="W353" s="148"/>
      <c r="X353" s="148"/>
      <c r="Y353" s="148"/>
    </row>
    <row r="354" spans="1:25" s="17" customFormat="1" x14ac:dyDescent="0.2">
      <c r="A354" s="149">
        <v>39990</v>
      </c>
      <c r="B354" s="162" t="s">
        <v>1122</v>
      </c>
      <c r="C354" s="162" t="s">
        <v>218</v>
      </c>
      <c r="D354" s="162" t="s">
        <v>140</v>
      </c>
      <c r="E354" s="162" t="s">
        <v>143</v>
      </c>
      <c r="F354" s="163">
        <v>38335</v>
      </c>
      <c r="G354" s="164">
        <v>2004</v>
      </c>
      <c r="H354" s="149" t="s">
        <v>803</v>
      </c>
      <c r="I354" s="149" t="str">
        <f t="shared" si="15"/>
        <v>PA</v>
      </c>
      <c r="J354" s="149" t="str">
        <f t="shared" si="16"/>
        <v>DE</v>
      </c>
      <c r="K354" s="149" t="str">
        <f t="shared" si="17"/>
        <v>Northeast</v>
      </c>
      <c r="L354" s="149" t="str">
        <f>INDEX('State '!$A$1:$C$62,MATCH($I354,'State '!$B:$B,0),3)</f>
        <v>Northeast</v>
      </c>
      <c r="M354" s="149" t="str">
        <f>INDEX('State '!$A$1:$C$62,MATCH($J354,'State '!$B:$B,0),3)</f>
        <v>Northeast</v>
      </c>
      <c r="N354" s="149"/>
      <c r="O354" s="156">
        <v>2.86</v>
      </c>
      <c r="P354" s="156">
        <v>2.7</v>
      </c>
      <c r="Q354" s="156">
        <v>4.7</v>
      </c>
      <c r="R354" s="155">
        <v>16</v>
      </c>
      <c r="S354" s="149" t="s">
        <v>135</v>
      </c>
      <c r="T354" s="149" t="s">
        <v>381</v>
      </c>
      <c r="U354" s="149" t="s">
        <v>1040</v>
      </c>
      <c r="V354" s="149"/>
      <c r="W354" s="148"/>
      <c r="X354" s="148"/>
      <c r="Y354" s="148"/>
    </row>
    <row r="355" spans="1:25" s="17" customFormat="1" x14ac:dyDescent="0.2">
      <c r="A355" s="149">
        <v>39990</v>
      </c>
      <c r="B355" s="162" t="s">
        <v>1134</v>
      </c>
      <c r="C355" s="162" t="s">
        <v>328</v>
      </c>
      <c r="D355" s="162" t="s">
        <v>136</v>
      </c>
      <c r="E355" s="162" t="s">
        <v>143</v>
      </c>
      <c r="F355" s="163">
        <v>38352</v>
      </c>
      <c r="G355" s="164">
        <v>2004</v>
      </c>
      <c r="H355" s="149" t="s">
        <v>2</v>
      </c>
      <c r="I355" s="149" t="str">
        <f t="shared" si="15"/>
        <v>OR</v>
      </c>
      <c r="J355" s="149" t="str">
        <f t="shared" si="16"/>
        <v>OR</v>
      </c>
      <c r="K355" s="149" t="str">
        <f t="shared" si="17"/>
        <v>Pacific</v>
      </c>
      <c r="L355" s="149" t="str">
        <f>INDEX('State '!$A$1:$C$62,MATCH($I355,'State '!$B:$B,0),3)</f>
        <v>Pacific</v>
      </c>
      <c r="M355" s="149" t="str">
        <f>INDEX('State '!$A$1:$C$62,MATCH($J355,'State '!$B:$B,0),3)</f>
        <v>Pacific</v>
      </c>
      <c r="N355" s="149"/>
      <c r="O355" s="156">
        <v>28</v>
      </c>
      <c r="P355" s="156">
        <v>72.400000000000006</v>
      </c>
      <c r="Q355" s="156">
        <v>70</v>
      </c>
      <c r="R355" s="155" t="s">
        <v>3196</v>
      </c>
      <c r="S355" s="149" t="s">
        <v>138</v>
      </c>
      <c r="T355" s="149" t="s">
        <v>187</v>
      </c>
      <c r="U355" s="149" t="s">
        <v>382</v>
      </c>
      <c r="V355" s="149"/>
      <c r="W355" s="148"/>
      <c r="X355" s="148"/>
      <c r="Y355" s="148"/>
    </row>
    <row r="356" spans="1:25" s="17" customFormat="1" x14ac:dyDescent="0.2">
      <c r="A356" s="149">
        <v>39990</v>
      </c>
      <c r="B356" s="162" t="s">
        <v>1050</v>
      </c>
      <c r="C356" s="162" t="s">
        <v>242</v>
      </c>
      <c r="D356" s="162" t="s">
        <v>134</v>
      </c>
      <c r="E356" s="162" t="s">
        <v>143</v>
      </c>
      <c r="F356" s="163">
        <v>38383</v>
      </c>
      <c r="G356" s="164">
        <v>2005</v>
      </c>
      <c r="H356" s="149" t="s">
        <v>18</v>
      </c>
      <c r="I356" s="149" t="str">
        <f t="shared" si="15"/>
        <v>FL</v>
      </c>
      <c r="J356" s="149" t="str">
        <f t="shared" si="16"/>
        <v>FL</v>
      </c>
      <c r="K356" s="149" t="str">
        <f t="shared" si="17"/>
        <v>Southeast</v>
      </c>
      <c r="L356" s="149" t="str">
        <f>INDEX('State '!$A$1:$C$62,MATCH($I356,'State '!$B:$B,0),3)</f>
        <v>Southeast</v>
      </c>
      <c r="M356" s="149" t="str">
        <f>INDEX('State '!$A$1:$C$62,MATCH($J356,'State '!$B:$B,0),3)</f>
        <v>Southeast</v>
      </c>
      <c r="N356" s="149"/>
      <c r="O356" s="156">
        <v>237</v>
      </c>
      <c r="P356" s="156">
        <v>110</v>
      </c>
      <c r="Q356" s="156">
        <v>175</v>
      </c>
      <c r="R356" s="155" t="s">
        <v>1822</v>
      </c>
      <c r="S356" s="149" t="s">
        <v>135</v>
      </c>
      <c r="T356" s="149" t="s">
        <v>381</v>
      </c>
      <c r="U356" s="149" t="s">
        <v>1051</v>
      </c>
      <c r="V356" s="149"/>
      <c r="W356" s="148"/>
      <c r="X356" s="148"/>
      <c r="Y356" s="148"/>
    </row>
    <row r="357" spans="1:25" s="17" customFormat="1" x14ac:dyDescent="0.2">
      <c r="A357" s="149">
        <v>39990</v>
      </c>
      <c r="B357" s="162" t="s">
        <v>1072</v>
      </c>
      <c r="C357" s="162" t="s">
        <v>319</v>
      </c>
      <c r="D357" s="162" t="s">
        <v>140</v>
      </c>
      <c r="E357" s="162" t="s">
        <v>143</v>
      </c>
      <c r="F357" s="163">
        <v>38432</v>
      </c>
      <c r="G357" s="164">
        <v>2005</v>
      </c>
      <c r="H357" s="149" t="s">
        <v>47</v>
      </c>
      <c r="I357" s="149" t="str">
        <f t="shared" si="15"/>
        <v>GM</v>
      </c>
      <c r="J357" s="149" t="str">
        <f t="shared" si="16"/>
        <v>GM</v>
      </c>
      <c r="K357" s="149" t="str">
        <f t="shared" si="17"/>
        <v>Gulf of Mexico</v>
      </c>
      <c r="L357" s="149" t="str">
        <f>INDEX('State '!$A$1:$C$62,MATCH($I357,'State '!$B:$B,0),3)</f>
        <v>Gulf of Mexico</v>
      </c>
      <c r="M357" s="149" t="str">
        <f>INDEX('State '!$A$1:$C$62,MATCH($J357,'State '!$B:$B,0),3)</f>
        <v>Gulf of Mexico</v>
      </c>
      <c r="N357" s="149"/>
      <c r="O357" s="156">
        <v>5</v>
      </c>
      <c r="P357" s="156">
        <v>8</v>
      </c>
      <c r="Q357" s="156">
        <v>690</v>
      </c>
      <c r="R357" s="155">
        <v>20</v>
      </c>
      <c r="S357" s="149" t="s">
        <v>135</v>
      </c>
      <c r="T357" s="149" t="s">
        <v>1073</v>
      </c>
      <c r="U357" s="149" t="s">
        <v>382</v>
      </c>
      <c r="V357" s="149"/>
      <c r="W357" s="148"/>
      <c r="X357" s="148"/>
      <c r="Y357" s="148"/>
    </row>
    <row r="358" spans="1:25" s="17" customFormat="1" x14ac:dyDescent="0.2">
      <c r="A358" s="149">
        <v>39990</v>
      </c>
      <c r="B358" s="162" t="s">
        <v>1092</v>
      </c>
      <c r="C358" s="162" t="s">
        <v>283</v>
      </c>
      <c r="D358" s="162" t="s">
        <v>140</v>
      </c>
      <c r="E358" s="162" t="s">
        <v>143</v>
      </c>
      <c r="F358" s="163">
        <v>38471</v>
      </c>
      <c r="G358" s="164">
        <v>2005</v>
      </c>
      <c r="H358" s="149" t="s">
        <v>959</v>
      </c>
      <c r="I358" s="149" t="str">
        <f t="shared" si="15"/>
        <v>VA</v>
      </c>
      <c r="J358" s="149" t="str">
        <f t="shared" si="16"/>
        <v>MD</v>
      </c>
      <c r="K358" s="149" t="str">
        <f t="shared" si="17"/>
        <v>Northeast</v>
      </c>
      <c r="L358" s="149" t="str">
        <f>INDEX('State '!$A$1:$C$62,MATCH($I358,'State '!$B:$B,0),3)</f>
        <v>Northeast</v>
      </c>
      <c r="M358" s="149" t="str">
        <f>INDEX('State '!$A$1:$C$62,MATCH($J358,'State '!$B:$B,0),3)</f>
        <v>Northeast</v>
      </c>
      <c r="N358" s="149"/>
      <c r="O358" s="156">
        <v>43.5</v>
      </c>
      <c r="P358" s="156"/>
      <c r="Q358" s="156">
        <v>433</v>
      </c>
      <c r="R358" s="155">
        <v>36</v>
      </c>
      <c r="S358" s="149" t="s">
        <v>135</v>
      </c>
      <c r="T358" s="149" t="s">
        <v>381</v>
      </c>
      <c r="U358" s="149" t="s">
        <v>1093</v>
      </c>
      <c r="V358" s="149"/>
      <c r="W358" s="148"/>
      <c r="X358" s="148"/>
      <c r="Y358" s="148"/>
    </row>
    <row r="359" spans="1:25" s="17" customFormat="1" x14ac:dyDescent="0.2">
      <c r="A359" s="149">
        <v>39990</v>
      </c>
      <c r="B359" s="162" t="s">
        <v>1076</v>
      </c>
      <c r="C359" s="162" t="s">
        <v>320</v>
      </c>
      <c r="D359" s="162" t="s">
        <v>134</v>
      </c>
      <c r="E359" s="162" t="s">
        <v>143</v>
      </c>
      <c r="F359" s="163">
        <v>38473</v>
      </c>
      <c r="G359" s="164">
        <v>2005</v>
      </c>
      <c r="H359" s="149" t="s">
        <v>28</v>
      </c>
      <c r="I359" s="149" t="str">
        <f t="shared" si="15"/>
        <v>IL</v>
      </c>
      <c r="J359" s="149" t="str">
        <f t="shared" si="16"/>
        <v>IL</v>
      </c>
      <c r="K359" s="149" t="str">
        <f t="shared" si="17"/>
        <v>Midwest</v>
      </c>
      <c r="L359" s="149" t="str">
        <f>INDEX('State '!$A$1:$C$62,MATCH($I359,'State '!$B:$B,0),3)</f>
        <v>Midwest</v>
      </c>
      <c r="M359" s="149" t="str">
        <f>INDEX('State '!$A$1:$C$62,MATCH($J359,'State '!$B:$B,0),3)</f>
        <v>Midwest</v>
      </c>
      <c r="N359" s="149"/>
      <c r="O359" s="156">
        <v>18.02</v>
      </c>
      <c r="P359" s="156">
        <v>3.6</v>
      </c>
      <c r="Q359" s="156">
        <v>134</v>
      </c>
      <c r="R359" s="155">
        <v>20</v>
      </c>
      <c r="S359" s="149" t="s">
        <v>135</v>
      </c>
      <c r="T359" s="149" t="s">
        <v>381</v>
      </c>
      <c r="U359" s="149" t="s">
        <v>1077</v>
      </c>
      <c r="V359" s="149"/>
      <c r="W359" s="148"/>
      <c r="X359" s="148"/>
      <c r="Y359" s="148"/>
    </row>
    <row r="360" spans="1:25" s="17" customFormat="1" x14ac:dyDescent="0.2">
      <c r="A360" s="149">
        <v>39990</v>
      </c>
      <c r="B360" s="162" t="s">
        <v>1054</v>
      </c>
      <c r="C360" s="162" t="s">
        <v>312</v>
      </c>
      <c r="D360" s="162" t="s">
        <v>136</v>
      </c>
      <c r="E360" s="162" t="s">
        <v>143</v>
      </c>
      <c r="F360" s="163">
        <v>38473</v>
      </c>
      <c r="G360" s="155">
        <v>2005</v>
      </c>
      <c r="H360" s="149" t="s">
        <v>6</v>
      </c>
      <c r="I360" s="149" t="str">
        <f t="shared" si="15"/>
        <v>TX</v>
      </c>
      <c r="J360" s="149" t="str">
        <f t="shared" si="16"/>
        <v>TX</v>
      </c>
      <c r="K360" s="149" t="str">
        <f t="shared" si="17"/>
        <v>South Central</v>
      </c>
      <c r="L360" s="149" t="str">
        <f>INDEX('State '!$A$1:$C$62,MATCH($I360,'State '!$B:$B,0),3)</f>
        <v>South Central</v>
      </c>
      <c r="M360" s="149" t="str">
        <f>INDEX('State '!$A$1:$C$62,MATCH($J360,'State '!$B:$B,0),3)</f>
        <v>South Central</v>
      </c>
      <c r="N360" s="149"/>
      <c r="O360" s="156">
        <v>24</v>
      </c>
      <c r="P360" s="156">
        <v>22</v>
      </c>
      <c r="Q360" s="156">
        <v>225</v>
      </c>
      <c r="R360" s="155">
        <v>30</v>
      </c>
      <c r="S360" s="149" t="s">
        <v>138</v>
      </c>
      <c r="T360" s="149" t="s">
        <v>187</v>
      </c>
      <c r="U360" s="149" t="s">
        <v>382</v>
      </c>
      <c r="V360" s="149"/>
      <c r="W360" s="148"/>
      <c r="X360" s="148"/>
      <c r="Y360" s="148"/>
    </row>
    <row r="361" spans="1:25" s="17" customFormat="1" x14ac:dyDescent="0.2">
      <c r="A361" s="149">
        <v>39990</v>
      </c>
      <c r="B361" s="162" t="s">
        <v>1070</v>
      </c>
      <c r="C361" s="162" t="s">
        <v>318</v>
      </c>
      <c r="D361" s="162" t="s">
        <v>134</v>
      </c>
      <c r="E361" s="162" t="s">
        <v>143</v>
      </c>
      <c r="F361" s="163">
        <v>38473</v>
      </c>
      <c r="G361" s="155">
        <v>2005</v>
      </c>
      <c r="H361" s="149" t="s">
        <v>14</v>
      </c>
      <c r="I361" s="149" t="str">
        <f t="shared" si="15"/>
        <v>MS</v>
      </c>
      <c r="J361" s="149" t="str">
        <f t="shared" si="16"/>
        <v>MS</v>
      </c>
      <c r="K361" s="149" t="str">
        <f t="shared" si="17"/>
        <v>South Central</v>
      </c>
      <c r="L361" s="149" t="str">
        <f>INDEX('State '!$A$1:$C$62,MATCH($I361,'State '!$B:$B,0),3)</f>
        <v>South Central</v>
      </c>
      <c r="M361" s="149" t="str">
        <f>INDEX('State '!$A$1:$C$62,MATCH($J361,'State '!$B:$B,0),3)</f>
        <v>South Central</v>
      </c>
      <c r="N361" s="149"/>
      <c r="O361" s="156">
        <v>0.97</v>
      </c>
      <c r="P361" s="156"/>
      <c r="Q361" s="156">
        <v>620</v>
      </c>
      <c r="R361" s="155">
        <v>36</v>
      </c>
      <c r="S361" s="149" t="s">
        <v>135</v>
      </c>
      <c r="T361" s="149" t="s">
        <v>381</v>
      </c>
      <c r="U361" s="149" t="s">
        <v>1071</v>
      </c>
      <c r="V361" s="149"/>
      <c r="W361" s="148"/>
      <c r="X361" s="148"/>
      <c r="Y361" s="148"/>
    </row>
    <row r="362" spans="1:25" s="17" customFormat="1" x14ac:dyDescent="0.2">
      <c r="A362" s="149">
        <v>39990</v>
      </c>
      <c r="B362" s="162" t="s">
        <v>1043</v>
      </c>
      <c r="C362" s="162" t="s">
        <v>266</v>
      </c>
      <c r="D362" s="162" t="s">
        <v>140</v>
      </c>
      <c r="E362" s="162" t="s">
        <v>143</v>
      </c>
      <c r="F362" s="163">
        <v>38473</v>
      </c>
      <c r="G362" s="155">
        <v>2005</v>
      </c>
      <c r="H362" s="149" t="s">
        <v>43</v>
      </c>
      <c r="I362" s="149" t="str">
        <f t="shared" si="15"/>
        <v>NM</v>
      </c>
      <c r="J362" s="149" t="str">
        <f t="shared" si="16"/>
        <v>NM</v>
      </c>
      <c r="K362" s="149" t="str">
        <f t="shared" si="17"/>
        <v>Mountain</v>
      </c>
      <c r="L362" s="149" t="str">
        <f>INDEX('State '!$A$1:$C$62,MATCH($I362,'State '!$B:$B,0),3)</f>
        <v>Mountain</v>
      </c>
      <c r="M362" s="149" t="str">
        <f>INDEX('State '!$A$1:$C$62,MATCH($J362,'State '!$B:$B,0),3)</f>
        <v>Mountain</v>
      </c>
      <c r="N362" s="149"/>
      <c r="O362" s="156">
        <v>138.4</v>
      </c>
      <c r="P362" s="156">
        <v>72.599999999999994</v>
      </c>
      <c r="Q362" s="156">
        <v>375</v>
      </c>
      <c r="R362" s="155">
        <v>36</v>
      </c>
      <c r="S362" s="149" t="s">
        <v>135</v>
      </c>
      <c r="T362" s="149" t="s">
        <v>381</v>
      </c>
      <c r="U362" s="149" t="s">
        <v>1044</v>
      </c>
      <c r="V362" s="149"/>
      <c r="W362" s="148"/>
      <c r="X362" s="148"/>
      <c r="Y362" s="148"/>
    </row>
    <row r="363" spans="1:25" s="17" customFormat="1" x14ac:dyDescent="0.2">
      <c r="A363" s="149">
        <v>39990</v>
      </c>
      <c r="B363" s="162" t="s">
        <v>1060</v>
      </c>
      <c r="C363" s="162" t="s">
        <v>219</v>
      </c>
      <c r="D363" s="162" t="s">
        <v>136</v>
      </c>
      <c r="E363" s="162" t="s">
        <v>143</v>
      </c>
      <c r="F363" s="163">
        <v>38478</v>
      </c>
      <c r="G363" s="164">
        <v>2005</v>
      </c>
      <c r="H363" s="149" t="s">
        <v>6</v>
      </c>
      <c r="I363" s="149" t="str">
        <f t="shared" si="15"/>
        <v>TX</v>
      </c>
      <c r="J363" s="149" t="str">
        <f t="shared" si="16"/>
        <v>TX</v>
      </c>
      <c r="K363" s="149" t="str">
        <f t="shared" si="17"/>
        <v>South Central</v>
      </c>
      <c r="L363" s="149" t="str">
        <f>INDEX('State '!$A$1:$C$62,MATCH($I363,'State '!$B:$B,0),3)</f>
        <v>South Central</v>
      </c>
      <c r="M363" s="149" t="str">
        <f>INDEX('State '!$A$1:$C$62,MATCH($J363,'State '!$B:$B,0),3)</f>
        <v>South Central</v>
      </c>
      <c r="N363" s="149"/>
      <c r="O363" s="156">
        <v>130</v>
      </c>
      <c r="P363" s="156">
        <v>107</v>
      </c>
      <c r="Q363" s="156">
        <v>500</v>
      </c>
      <c r="R363" s="155">
        <v>36</v>
      </c>
      <c r="S363" s="149" t="s">
        <v>138</v>
      </c>
      <c r="T363" s="149" t="s">
        <v>187</v>
      </c>
      <c r="U363" s="149" t="s">
        <v>382</v>
      </c>
      <c r="V363" s="149"/>
      <c r="W363" s="148"/>
      <c r="X363" s="148"/>
      <c r="Y363" s="148"/>
    </row>
    <row r="364" spans="1:25" s="17" customFormat="1" x14ac:dyDescent="0.2">
      <c r="A364" s="149">
        <v>39990</v>
      </c>
      <c r="B364" s="150" t="s">
        <v>1061</v>
      </c>
      <c r="C364" s="150" t="s">
        <v>240</v>
      </c>
      <c r="D364" s="150" t="s">
        <v>136</v>
      </c>
      <c r="E364" s="151" t="s">
        <v>143</v>
      </c>
      <c r="F364" s="152">
        <v>38504</v>
      </c>
      <c r="G364" s="153">
        <v>2005</v>
      </c>
      <c r="H364" s="149" t="s">
        <v>6</v>
      </c>
      <c r="I364" s="149" t="str">
        <f t="shared" si="15"/>
        <v>TX</v>
      </c>
      <c r="J364" s="149" t="str">
        <f t="shared" si="16"/>
        <v>TX</v>
      </c>
      <c r="K364" s="149" t="str">
        <f t="shared" si="17"/>
        <v>South Central</v>
      </c>
      <c r="L364" s="149" t="str">
        <f>INDEX('State '!$A$1:$C$62,MATCH($I364,'State '!$B:$B,0),3)</f>
        <v>South Central</v>
      </c>
      <c r="M364" s="149" t="str">
        <f>INDEX('State '!$A$1:$C$62,MATCH($J364,'State '!$B:$B,0),3)</f>
        <v>South Central</v>
      </c>
      <c r="N364" s="149"/>
      <c r="O364" s="156">
        <v>53</v>
      </c>
      <c r="P364" s="155">
        <v>54</v>
      </c>
      <c r="Q364" s="155">
        <v>650</v>
      </c>
      <c r="R364" s="156">
        <v>24</v>
      </c>
      <c r="S364" s="157" t="s">
        <v>138</v>
      </c>
      <c r="T364" s="154" t="s">
        <v>187</v>
      </c>
      <c r="U364" s="158" t="s">
        <v>382</v>
      </c>
      <c r="V364" s="149"/>
      <c r="W364" s="148"/>
      <c r="X364" s="148"/>
      <c r="Y364" s="148"/>
    </row>
    <row r="365" spans="1:25" s="17" customFormat="1" x14ac:dyDescent="0.2">
      <c r="A365" s="149">
        <v>39990</v>
      </c>
      <c r="B365" s="162" t="s">
        <v>1048</v>
      </c>
      <c r="C365" s="162" t="s">
        <v>256</v>
      </c>
      <c r="D365" s="162" t="s">
        <v>140</v>
      </c>
      <c r="E365" s="162" t="s">
        <v>143</v>
      </c>
      <c r="F365" s="163">
        <v>38510</v>
      </c>
      <c r="G365" s="155">
        <v>2005</v>
      </c>
      <c r="H365" s="149" t="s">
        <v>50</v>
      </c>
      <c r="I365" s="149" t="str">
        <f t="shared" si="15"/>
        <v>WA</v>
      </c>
      <c r="J365" s="149" t="str">
        <f t="shared" si="16"/>
        <v>WA</v>
      </c>
      <c r="K365" s="149" t="str">
        <f t="shared" si="17"/>
        <v>Pacific</v>
      </c>
      <c r="L365" s="149" t="str">
        <f>INDEX('State '!$A$1:$C$62,MATCH($I365,'State '!$B:$B,0),3)</f>
        <v>Pacific</v>
      </c>
      <c r="M365" s="149" t="str">
        <f>INDEX('State '!$A$1:$C$62,MATCH($J365,'State '!$B:$B,0),3)</f>
        <v>Pacific</v>
      </c>
      <c r="N365" s="149"/>
      <c r="O365" s="156">
        <v>29.4</v>
      </c>
      <c r="P365" s="156">
        <v>2</v>
      </c>
      <c r="Q365" s="156"/>
      <c r="R365" s="155" t="s">
        <v>1179</v>
      </c>
      <c r="S365" s="149" t="s">
        <v>135</v>
      </c>
      <c r="T365" s="149" t="s">
        <v>381</v>
      </c>
      <c r="U365" s="149" t="s">
        <v>1049</v>
      </c>
      <c r="V365" s="149"/>
      <c r="W365" s="148"/>
      <c r="X365" s="148"/>
      <c r="Y365" s="148"/>
    </row>
    <row r="366" spans="1:25" s="17" customFormat="1" x14ac:dyDescent="0.2">
      <c r="A366" s="149">
        <v>39990</v>
      </c>
      <c r="B366" s="162" t="s">
        <v>1094</v>
      </c>
      <c r="C366" s="162" t="s">
        <v>324</v>
      </c>
      <c r="D366" s="162" t="s">
        <v>140</v>
      </c>
      <c r="E366" s="162" t="s">
        <v>143</v>
      </c>
      <c r="F366" s="163">
        <v>38539</v>
      </c>
      <c r="G366" s="164">
        <v>2005</v>
      </c>
      <c r="H366" s="149" t="s">
        <v>1095</v>
      </c>
      <c r="I366" s="149" t="str">
        <f t="shared" si="15"/>
        <v>GM</v>
      </c>
      <c r="J366" s="149" t="str">
        <f t="shared" si="16"/>
        <v>LA</v>
      </c>
      <c r="K366" s="149" t="str">
        <f t="shared" si="17"/>
        <v>Gulf of Mexico, South Central</v>
      </c>
      <c r="L366" s="149" t="str">
        <f>INDEX('State '!$A$1:$C$62,MATCH($I366,'State '!$B:$B,0),3)</f>
        <v>Gulf of Mexico</v>
      </c>
      <c r="M366" s="149" t="str">
        <f>INDEX('State '!$A$1:$C$62,MATCH($J366,'State '!$B:$B,0),3)</f>
        <v>South Central</v>
      </c>
      <c r="N366" s="149"/>
      <c r="O366" s="156">
        <v>10.8</v>
      </c>
      <c r="P366" s="156">
        <v>3</v>
      </c>
      <c r="Q366" s="156">
        <v>150</v>
      </c>
      <c r="R366" s="155" t="s">
        <v>1096</v>
      </c>
      <c r="S366" s="149" t="s">
        <v>135</v>
      </c>
      <c r="T366" s="149" t="s">
        <v>381</v>
      </c>
      <c r="U366" s="149" t="s">
        <v>1097</v>
      </c>
      <c r="V366" s="149"/>
      <c r="W366" s="148"/>
      <c r="X366" s="148"/>
      <c r="Y366" s="148"/>
    </row>
    <row r="367" spans="1:25" s="17" customFormat="1" x14ac:dyDescent="0.2">
      <c r="A367" s="149">
        <v>39990</v>
      </c>
      <c r="B367" s="162" t="s">
        <v>1064</v>
      </c>
      <c r="C367" s="162" t="s">
        <v>316</v>
      </c>
      <c r="D367" s="162" t="s">
        <v>140</v>
      </c>
      <c r="E367" s="162" t="s">
        <v>143</v>
      </c>
      <c r="F367" s="163">
        <v>38626</v>
      </c>
      <c r="G367" s="164">
        <v>2005</v>
      </c>
      <c r="H367" s="149" t="s">
        <v>16</v>
      </c>
      <c r="I367" s="149" t="str">
        <f t="shared" si="15"/>
        <v>NC</v>
      </c>
      <c r="J367" s="149" t="str">
        <f t="shared" si="16"/>
        <v>NC</v>
      </c>
      <c r="K367" s="149" t="str">
        <f t="shared" si="17"/>
        <v>Southeast</v>
      </c>
      <c r="L367" s="149" t="str">
        <f>INDEX('State '!$A$1:$C$62,MATCH($I367,'State '!$B:$B,0),3)</f>
        <v>Southeast</v>
      </c>
      <c r="M367" s="149" t="str">
        <f>INDEX('State '!$A$1:$C$62,MATCH($J367,'State '!$B:$B,0),3)</f>
        <v>Southeast</v>
      </c>
      <c r="N367" s="149"/>
      <c r="O367" s="156">
        <v>5</v>
      </c>
      <c r="P367" s="156">
        <v>10</v>
      </c>
      <c r="Q367" s="156">
        <v>30</v>
      </c>
      <c r="R367" s="155">
        <v>6</v>
      </c>
      <c r="S367" s="149" t="s">
        <v>138</v>
      </c>
      <c r="T367" s="149" t="s">
        <v>187</v>
      </c>
      <c r="U367" s="149" t="s">
        <v>382</v>
      </c>
      <c r="V367" s="149"/>
      <c r="W367" s="148"/>
      <c r="X367" s="148"/>
      <c r="Y367" s="148"/>
    </row>
    <row r="368" spans="1:25" s="17" customFormat="1" x14ac:dyDescent="0.2">
      <c r="A368" s="149">
        <v>39990</v>
      </c>
      <c r="B368" s="162" t="s">
        <v>1052</v>
      </c>
      <c r="C368" s="162" t="s">
        <v>288</v>
      </c>
      <c r="D368" s="162" t="s">
        <v>140</v>
      </c>
      <c r="E368" s="162" t="s">
        <v>143</v>
      </c>
      <c r="F368" s="163">
        <v>38626</v>
      </c>
      <c r="G368" s="155">
        <v>2005</v>
      </c>
      <c r="H368" s="149" t="s">
        <v>0</v>
      </c>
      <c r="I368" s="149" t="str">
        <f t="shared" si="15"/>
        <v>LA</v>
      </c>
      <c r="J368" s="149" t="str">
        <f t="shared" si="16"/>
        <v>LA</v>
      </c>
      <c r="K368" s="149" t="str">
        <f t="shared" si="17"/>
        <v>South Central</v>
      </c>
      <c r="L368" s="149" t="str">
        <f>INDEX('State '!$A$1:$C$62,MATCH($I368,'State '!$B:$B,0),3)</f>
        <v>South Central</v>
      </c>
      <c r="M368" s="149" t="str">
        <f>INDEX('State '!$A$1:$C$62,MATCH($J368,'State '!$B:$B,0),3)</f>
        <v>South Central</v>
      </c>
      <c r="N368" s="149"/>
      <c r="O368" s="156">
        <v>39.9</v>
      </c>
      <c r="P368" s="156">
        <v>22.8</v>
      </c>
      <c r="Q368" s="156">
        <v>1100</v>
      </c>
      <c r="R368" s="155">
        <v>36</v>
      </c>
      <c r="S368" s="149" t="s">
        <v>135</v>
      </c>
      <c r="T368" s="149" t="s">
        <v>381</v>
      </c>
      <c r="U368" s="149" t="s">
        <v>1053</v>
      </c>
      <c r="V368" s="149"/>
      <c r="W368" s="148"/>
      <c r="X368" s="148"/>
      <c r="Y368" s="148"/>
    </row>
    <row r="369" spans="1:26" s="17" customFormat="1" x14ac:dyDescent="0.2">
      <c r="A369" s="149">
        <v>39990</v>
      </c>
      <c r="B369" s="150" t="s">
        <v>1079</v>
      </c>
      <c r="C369" s="150" t="s">
        <v>206</v>
      </c>
      <c r="D369" s="150" t="s">
        <v>134</v>
      </c>
      <c r="E369" s="151" t="s">
        <v>143</v>
      </c>
      <c r="F369" s="152">
        <v>38632</v>
      </c>
      <c r="G369" s="159">
        <v>2005</v>
      </c>
      <c r="H369" s="149" t="s">
        <v>36</v>
      </c>
      <c r="I369" s="149" t="str">
        <f t="shared" si="15"/>
        <v>MA</v>
      </c>
      <c r="J369" s="149" t="str">
        <f t="shared" si="16"/>
        <v>MA</v>
      </c>
      <c r="K369" s="149" t="str">
        <f t="shared" si="17"/>
        <v>Northeast</v>
      </c>
      <c r="L369" s="149" t="str">
        <f>INDEX('State '!$A$1:$C$62,MATCH($I369,'State '!$B:$B,0),3)</f>
        <v>Northeast</v>
      </c>
      <c r="M369" s="149" t="str">
        <f>INDEX('State '!$A$1:$C$62,MATCH($J369,'State '!$B:$B,0),3)</f>
        <v>Northeast</v>
      </c>
      <c r="N369" s="149"/>
      <c r="O369" s="156">
        <v>7.7</v>
      </c>
      <c r="P369" s="155">
        <v>5.31</v>
      </c>
      <c r="Q369" s="155">
        <v>25</v>
      </c>
      <c r="R369" s="156">
        <v>8</v>
      </c>
      <c r="S369" s="157" t="s">
        <v>135</v>
      </c>
      <c r="T369" s="154" t="s">
        <v>381</v>
      </c>
      <c r="U369" s="158" t="s">
        <v>1080</v>
      </c>
      <c r="V369" s="149"/>
      <c r="W369" s="148"/>
      <c r="X369" s="148"/>
      <c r="Y369" s="148"/>
    </row>
    <row r="370" spans="1:26" s="17" customFormat="1" x14ac:dyDescent="0.2">
      <c r="A370" s="149">
        <v>39990</v>
      </c>
      <c r="B370" s="162" t="s">
        <v>1062</v>
      </c>
      <c r="C370" s="162" t="s">
        <v>215</v>
      </c>
      <c r="D370" s="162" t="s">
        <v>140</v>
      </c>
      <c r="E370" s="162" t="s">
        <v>143</v>
      </c>
      <c r="F370" s="163">
        <v>38640</v>
      </c>
      <c r="G370" s="155">
        <v>2005</v>
      </c>
      <c r="H370" s="149" t="s">
        <v>22</v>
      </c>
      <c r="I370" s="149" t="str">
        <f t="shared" si="15"/>
        <v>GA</v>
      </c>
      <c r="J370" s="149" t="str">
        <f t="shared" si="16"/>
        <v>GA</v>
      </c>
      <c r="K370" s="149" t="str">
        <f t="shared" si="17"/>
        <v>Southeast</v>
      </c>
      <c r="L370" s="149" t="str">
        <f>INDEX('State '!$A$1:$C$62,MATCH($I370,'State '!$B:$B,0),3)</f>
        <v>Southeast</v>
      </c>
      <c r="M370" s="149" t="str">
        <f>INDEX('State '!$A$1:$C$62,MATCH($J370,'State '!$B:$B,0),3)</f>
        <v>Southeast</v>
      </c>
      <c r="N370" s="149"/>
      <c r="O370" s="156">
        <v>19.28</v>
      </c>
      <c r="P370" s="156">
        <v>17.36</v>
      </c>
      <c r="Q370" s="156"/>
      <c r="R370" s="155" t="s">
        <v>3185</v>
      </c>
      <c r="S370" s="149" t="s">
        <v>135</v>
      </c>
      <c r="T370" s="149" t="s">
        <v>381</v>
      </c>
      <c r="U370" s="149" t="s">
        <v>1063</v>
      </c>
      <c r="V370" s="149"/>
      <c r="W370" s="148"/>
      <c r="X370" s="148"/>
      <c r="Y370" s="148"/>
    </row>
    <row r="371" spans="1:26" s="17" customFormat="1" x14ac:dyDescent="0.2">
      <c r="A371" s="149">
        <v>39990</v>
      </c>
      <c r="B371" s="162" t="s">
        <v>1047</v>
      </c>
      <c r="C371" s="162" t="s">
        <v>221</v>
      </c>
      <c r="D371" s="162" t="s">
        <v>141</v>
      </c>
      <c r="E371" s="162" t="s">
        <v>143</v>
      </c>
      <c r="F371" s="163">
        <v>38656</v>
      </c>
      <c r="G371" s="164">
        <v>2005</v>
      </c>
      <c r="H371" s="149" t="s">
        <v>6</v>
      </c>
      <c r="I371" s="149" t="str">
        <f t="shared" si="15"/>
        <v>TX</v>
      </c>
      <c r="J371" s="149" t="str">
        <f t="shared" si="16"/>
        <v>TX</v>
      </c>
      <c r="K371" s="149" t="str">
        <f t="shared" si="17"/>
        <v>South Central</v>
      </c>
      <c r="L371" s="149" t="str">
        <f>INDEX('State '!$A$1:$C$62,MATCH($I371,'State '!$B:$B,0),3)</f>
        <v>South Central</v>
      </c>
      <c r="M371" s="149" t="str">
        <f>INDEX('State '!$A$1:$C$62,MATCH($J371,'State '!$B:$B,0),3)</f>
        <v>South Central</v>
      </c>
      <c r="N371" s="149"/>
      <c r="O371" s="156">
        <v>40</v>
      </c>
      <c r="P371" s="156">
        <v>254</v>
      </c>
      <c r="Q371" s="156">
        <v>150</v>
      </c>
      <c r="R371" s="155">
        <v>24</v>
      </c>
      <c r="S371" s="149" t="s">
        <v>138</v>
      </c>
      <c r="T371" s="149" t="s">
        <v>187</v>
      </c>
      <c r="U371" s="149" t="s">
        <v>382</v>
      </c>
      <c r="V371" s="149"/>
      <c r="W371" s="148"/>
      <c r="X371" s="148"/>
      <c r="Y371" s="148"/>
    </row>
    <row r="372" spans="1:26" s="17" customFormat="1" x14ac:dyDescent="0.2">
      <c r="A372" s="149">
        <v>39990</v>
      </c>
      <c r="B372" s="162" t="s">
        <v>1074</v>
      </c>
      <c r="C372" s="162" t="s">
        <v>1725</v>
      </c>
      <c r="D372" s="162" t="s">
        <v>134</v>
      </c>
      <c r="E372" s="162" t="s">
        <v>143</v>
      </c>
      <c r="F372" s="163">
        <v>38657</v>
      </c>
      <c r="G372" s="164">
        <v>2005</v>
      </c>
      <c r="H372" s="149" t="s">
        <v>34</v>
      </c>
      <c r="I372" s="149" t="str">
        <f t="shared" si="15"/>
        <v>WI</v>
      </c>
      <c r="J372" s="149" t="str">
        <f t="shared" si="16"/>
        <v>WI</v>
      </c>
      <c r="K372" s="149" t="str">
        <f t="shared" si="17"/>
        <v>Midwest</v>
      </c>
      <c r="L372" s="149" t="str">
        <f>INDEX('State '!$A$1:$C$62,MATCH($I372,'State '!$B:$B,0),3)</f>
        <v>Midwest</v>
      </c>
      <c r="M372" s="149" t="str">
        <f>INDEX('State '!$A$1:$C$62,MATCH($J372,'State '!$B:$B,0),3)</f>
        <v>Midwest</v>
      </c>
      <c r="N372" s="149"/>
      <c r="O372" s="156">
        <v>18.600000000000001</v>
      </c>
      <c r="P372" s="156">
        <v>8.1999999999999993</v>
      </c>
      <c r="Q372" s="156">
        <v>143.4</v>
      </c>
      <c r="R372" s="155" t="s">
        <v>3215</v>
      </c>
      <c r="S372" s="149" t="s">
        <v>135</v>
      </c>
      <c r="T372" s="149" t="s">
        <v>381</v>
      </c>
      <c r="U372" s="149" t="s">
        <v>1075</v>
      </c>
      <c r="V372" s="149"/>
      <c r="W372" s="148"/>
      <c r="X372" s="148"/>
      <c r="Y372" s="148"/>
    </row>
    <row r="373" spans="1:26" s="17" customFormat="1" x14ac:dyDescent="0.2">
      <c r="A373" s="149">
        <v>39990</v>
      </c>
      <c r="B373" s="162" t="s">
        <v>1084</v>
      </c>
      <c r="C373" s="162" t="s">
        <v>260</v>
      </c>
      <c r="D373" s="162" t="s">
        <v>140</v>
      </c>
      <c r="E373" s="162" t="s">
        <v>143</v>
      </c>
      <c r="F373" s="163">
        <v>38657</v>
      </c>
      <c r="G373" s="164">
        <v>2005</v>
      </c>
      <c r="H373" s="149" t="s">
        <v>30</v>
      </c>
      <c r="I373" s="149" t="str">
        <f t="shared" si="15"/>
        <v>MN</v>
      </c>
      <c r="J373" s="149" t="str">
        <f t="shared" si="16"/>
        <v>MN</v>
      </c>
      <c r="K373" s="149" t="str">
        <f t="shared" si="17"/>
        <v>Midwest</v>
      </c>
      <c r="L373" s="149" t="str">
        <f>INDEX('State '!$A$1:$C$62,MATCH($I373,'State '!$B:$B,0),3)</f>
        <v>Midwest</v>
      </c>
      <c r="M373" s="149" t="str">
        <f>INDEX('State '!$A$1:$C$62,MATCH($J373,'State '!$B:$B,0),3)</f>
        <v>Midwest</v>
      </c>
      <c r="N373" s="149"/>
      <c r="O373" s="156">
        <v>7.7</v>
      </c>
      <c r="P373" s="156">
        <v>3.2</v>
      </c>
      <c r="Q373" s="156">
        <v>1.75</v>
      </c>
      <c r="R373" s="155">
        <v>30</v>
      </c>
      <c r="S373" s="149" t="s">
        <v>135</v>
      </c>
      <c r="T373" s="149" t="s">
        <v>381</v>
      </c>
      <c r="U373" s="149" t="s">
        <v>1085</v>
      </c>
      <c r="V373" s="149"/>
      <c r="W373" s="148"/>
      <c r="X373" s="148"/>
      <c r="Y373" s="148"/>
    </row>
    <row r="374" spans="1:26" s="17" customFormat="1" x14ac:dyDescent="0.2">
      <c r="A374" s="149">
        <v>39990</v>
      </c>
      <c r="B374" s="162" t="s">
        <v>1065</v>
      </c>
      <c r="C374" s="162" t="s">
        <v>263</v>
      </c>
      <c r="D374" s="162" t="s">
        <v>140</v>
      </c>
      <c r="E374" s="162" t="s">
        <v>143</v>
      </c>
      <c r="F374" s="163">
        <v>38657</v>
      </c>
      <c r="G374" s="155">
        <v>2005</v>
      </c>
      <c r="H374" s="149" t="s">
        <v>21</v>
      </c>
      <c r="I374" s="149" t="str">
        <f t="shared" si="15"/>
        <v>UT</v>
      </c>
      <c r="J374" s="149" t="str">
        <f t="shared" si="16"/>
        <v>UT</v>
      </c>
      <c r="K374" s="149" t="str">
        <f t="shared" si="17"/>
        <v>Mountain</v>
      </c>
      <c r="L374" s="149" t="str">
        <f>INDEX('State '!$A$1:$C$62,MATCH($I374,'State '!$B:$B,0),3)</f>
        <v>Mountain</v>
      </c>
      <c r="M374" s="149" t="str">
        <f>INDEX('State '!$A$1:$C$62,MATCH($J374,'State '!$B:$B,0),3)</f>
        <v>Mountain</v>
      </c>
      <c r="N374" s="149"/>
      <c r="O374" s="156">
        <v>54.6</v>
      </c>
      <c r="P374" s="156">
        <v>18.7</v>
      </c>
      <c r="Q374" s="156">
        <v>102</v>
      </c>
      <c r="R374" s="155">
        <v>24</v>
      </c>
      <c r="S374" s="149" t="s">
        <v>135</v>
      </c>
      <c r="T374" s="149" t="s">
        <v>381</v>
      </c>
      <c r="U374" s="149" t="s">
        <v>1066</v>
      </c>
      <c r="V374" s="149"/>
      <c r="W374" s="148"/>
      <c r="X374" s="148"/>
      <c r="Y374" s="148"/>
    </row>
    <row r="375" spans="1:26" s="17" customFormat="1" x14ac:dyDescent="0.2">
      <c r="A375" s="149">
        <v>39990</v>
      </c>
      <c r="B375" s="162" t="s">
        <v>1041</v>
      </c>
      <c r="C375" s="162" t="s">
        <v>1875</v>
      </c>
      <c r="D375" s="162" t="s">
        <v>140</v>
      </c>
      <c r="E375" s="162" t="s">
        <v>143</v>
      </c>
      <c r="F375" s="163">
        <v>38657</v>
      </c>
      <c r="G375" s="155">
        <v>2005</v>
      </c>
      <c r="H375" s="149" t="s">
        <v>20</v>
      </c>
      <c r="I375" s="149" t="str">
        <f t="shared" si="15"/>
        <v>NJ</v>
      </c>
      <c r="J375" s="149" t="str">
        <f t="shared" si="16"/>
        <v>NJ</v>
      </c>
      <c r="K375" s="149" t="str">
        <f t="shared" si="17"/>
        <v>Northeast</v>
      </c>
      <c r="L375" s="149" t="str">
        <f>INDEX('State '!$A$1:$C$62,MATCH($I375,'State '!$B:$B,0),3)</f>
        <v>Northeast</v>
      </c>
      <c r="M375" s="149" t="str">
        <f>INDEX('State '!$A$1:$C$62,MATCH($J375,'State '!$B:$B,0),3)</f>
        <v>Northeast</v>
      </c>
      <c r="N375" s="149"/>
      <c r="O375" s="156">
        <v>12.4</v>
      </c>
      <c r="P375" s="156">
        <v>3.7</v>
      </c>
      <c r="Q375" s="156">
        <v>105</v>
      </c>
      <c r="R375" s="155">
        <v>36</v>
      </c>
      <c r="S375" s="149" t="s">
        <v>135</v>
      </c>
      <c r="T375" s="149" t="s">
        <v>381</v>
      </c>
      <c r="U375" s="149" t="s">
        <v>1042</v>
      </c>
      <c r="V375" s="149"/>
      <c r="W375" s="148"/>
      <c r="X375" s="148"/>
      <c r="Y375" s="148"/>
    </row>
    <row r="376" spans="1:26" s="17" customFormat="1" x14ac:dyDescent="0.2">
      <c r="A376" s="149">
        <v>39990</v>
      </c>
      <c r="B376" s="162" t="s">
        <v>1088</v>
      </c>
      <c r="C376" s="162" t="s">
        <v>321</v>
      </c>
      <c r="D376" s="162" t="s">
        <v>136</v>
      </c>
      <c r="E376" s="162" t="s">
        <v>143</v>
      </c>
      <c r="F376" s="163">
        <v>38661</v>
      </c>
      <c r="G376" s="164">
        <v>2005</v>
      </c>
      <c r="H376" s="149" t="s">
        <v>41</v>
      </c>
      <c r="I376" s="149" t="str">
        <f t="shared" si="15"/>
        <v>MI</v>
      </c>
      <c r="J376" s="149" t="str">
        <f t="shared" si="16"/>
        <v>MI</v>
      </c>
      <c r="K376" s="149" t="str">
        <f t="shared" si="17"/>
        <v>Midwest</v>
      </c>
      <c r="L376" s="149" t="str">
        <f>INDEX('State '!$A$1:$C$62,MATCH($I376,'State '!$B:$B,0),3)</f>
        <v>Midwest</v>
      </c>
      <c r="M376" s="149" t="str">
        <f>INDEX('State '!$A$1:$C$62,MATCH($J376,'State '!$B:$B,0),3)</f>
        <v>Midwest</v>
      </c>
      <c r="N376" s="149"/>
      <c r="O376" s="156">
        <v>27.74</v>
      </c>
      <c r="P376" s="156">
        <v>11.3</v>
      </c>
      <c r="Q376" s="156">
        <v>135</v>
      </c>
      <c r="R376" s="155">
        <v>36</v>
      </c>
      <c r="S376" s="149" t="s">
        <v>138</v>
      </c>
      <c r="T376" s="149" t="s">
        <v>187</v>
      </c>
      <c r="U376" s="149" t="s">
        <v>382</v>
      </c>
      <c r="V376" s="149"/>
      <c r="W376" s="148"/>
      <c r="X376" s="148"/>
      <c r="Y376" s="148"/>
    </row>
    <row r="377" spans="1:26" s="17" customFormat="1" x14ac:dyDescent="0.2">
      <c r="A377" s="149">
        <v>39990</v>
      </c>
      <c r="B377" s="162" t="s">
        <v>1067</v>
      </c>
      <c r="C377" s="162" t="s">
        <v>293</v>
      </c>
      <c r="D377" s="162" t="s">
        <v>140</v>
      </c>
      <c r="E377" s="162" t="s">
        <v>143</v>
      </c>
      <c r="F377" s="163">
        <v>38663</v>
      </c>
      <c r="G377" s="164">
        <v>2005</v>
      </c>
      <c r="H377" s="149" t="s">
        <v>837</v>
      </c>
      <c r="I377" s="149" t="str">
        <f t="shared" si="15"/>
        <v>CO</v>
      </c>
      <c r="J377" s="149" t="str">
        <f t="shared" si="16"/>
        <v>KS</v>
      </c>
      <c r="K377" s="149" t="str">
        <f t="shared" si="17"/>
        <v>Mountain, South Central</v>
      </c>
      <c r="L377" s="149" t="str">
        <f>INDEX('State '!$A$1:$C$62,MATCH($I377,'State '!$B:$B,0),3)</f>
        <v>Mountain</v>
      </c>
      <c r="M377" s="149" t="str">
        <f>INDEX('State '!$A$1:$C$62,MATCH($J377,'State '!$B:$B,0),3)</f>
        <v>South Central</v>
      </c>
      <c r="N377" s="149"/>
      <c r="O377" s="156">
        <v>7.8</v>
      </c>
      <c r="P377" s="156"/>
      <c r="Q377" s="156">
        <v>170</v>
      </c>
      <c r="R377" s="155">
        <v>36</v>
      </c>
      <c r="S377" s="149" t="s">
        <v>135</v>
      </c>
      <c r="T377" s="149" t="s">
        <v>381</v>
      </c>
      <c r="U377" s="149" t="s">
        <v>1068</v>
      </c>
      <c r="V377" s="149"/>
      <c r="W377" s="148"/>
      <c r="X377" s="148"/>
      <c r="Y377" s="148"/>
    </row>
    <row r="378" spans="1:26" s="17" customFormat="1" x14ac:dyDescent="0.2">
      <c r="A378" s="149">
        <v>39990</v>
      </c>
      <c r="B378" s="162" t="s">
        <v>1069</v>
      </c>
      <c r="C378" s="162" t="s">
        <v>317</v>
      </c>
      <c r="D378" s="162" t="s">
        <v>140</v>
      </c>
      <c r="E378" s="162" t="s">
        <v>143</v>
      </c>
      <c r="F378" s="163">
        <v>38671</v>
      </c>
      <c r="G378" s="164">
        <v>2005</v>
      </c>
      <c r="H378" s="149" t="s">
        <v>8</v>
      </c>
      <c r="I378" s="149" t="str">
        <f t="shared" si="15"/>
        <v>OH</v>
      </c>
      <c r="J378" s="149" t="str">
        <f t="shared" si="16"/>
        <v>OH</v>
      </c>
      <c r="K378" s="149" t="str">
        <f t="shared" si="17"/>
        <v>Northeast</v>
      </c>
      <c r="L378" s="149" t="str">
        <f>INDEX('State '!$A$1:$C$62,MATCH($I378,'State '!$B:$B,0),3)</f>
        <v>Northeast</v>
      </c>
      <c r="M378" s="149" t="str">
        <f>INDEX('State '!$A$1:$C$62,MATCH($J378,'State '!$B:$B,0),3)</f>
        <v>Northeast</v>
      </c>
      <c r="N378" s="149"/>
      <c r="O378" s="156">
        <v>9</v>
      </c>
      <c r="P378" s="156">
        <v>20</v>
      </c>
      <c r="Q378" s="156">
        <v>100</v>
      </c>
      <c r="R378" s="155">
        <v>12</v>
      </c>
      <c r="S378" s="149" t="s">
        <v>138</v>
      </c>
      <c r="T378" s="149" t="s">
        <v>187</v>
      </c>
      <c r="U378" s="149" t="s">
        <v>382</v>
      </c>
      <c r="V378" s="149"/>
      <c r="W378" s="148"/>
      <c r="X378" s="148"/>
      <c r="Y378" s="148"/>
    </row>
    <row r="379" spans="1:26" s="17" customFormat="1" x14ac:dyDescent="0.2">
      <c r="A379" s="149">
        <v>39990</v>
      </c>
      <c r="B379" s="162" t="s">
        <v>1081</v>
      </c>
      <c r="C379" s="162" t="s">
        <v>257</v>
      </c>
      <c r="D379" s="162" t="s">
        <v>140</v>
      </c>
      <c r="E379" s="162" t="s">
        <v>143</v>
      </c>
      <c r="F379" s="163">
        <v>38686</v>
      </c>
      <c r="G379" s="164">
        <v>2005</v>
      </c>
      <c r="H379" s="149" t="s">
        <v>1082</v>
      </c>
      <c r="I379" s="149" t="str">
        <f t="shared" si="15"/>
        <v>OK</v>
      </c>
      <c r="J379" s="149" t="str">
        <f t="shared" si="16"/>
        <v>TX</v>
      </c>
      <c r="K379" s="149" t="str">
        <f t="shared" si="17"/>
        <v>South Central</v>
      </c>
      <c r="L379" s="149" t="str">
        <f>INDEX('State '!$A$1:$C$62,MATCH($I379,'State '!$B:$B,0),3)</f>
        <v>South Central</v>
      </c>
      <c r="M379" s="149" t="str">
        <f>INDEX('State '!$A$1:$C$62,MATCH($J379,'State '!$B:$B,0),3)</f>
        <v>South Central</v>
      </c>
      <c r="N379" s="149"/>
      <c r="O379" s="156">
        <v>31.9</v>
      </c>
      <c r="P379" s="156"/>
      <c r="Q379" s="156">
        <v>112.9</v>
      </c>
      <c r="R379" s="155" t="s">
        <v>3192</v>
      </c>
      <c r="S379" s="149" t="s">
        <v>135</v>
      </c>
      <c r="T379" s="149" t="s">
        <v>381</v>
      </c>
      <c r="U379" s="149" t="s">
        <v>1083</v>
      </c>
      <c r="V379" s="149"/>
      <c r="W379" s="148"/>
      <c r="X379" s="148"/>
      <c r="Y379" s="148"/>
    </row>
    <row r="380" spans="1:26" s="17" customFormat="1" x14ac:dyDescent="0.2">
      <c r="A380" s="149">
        <v>39990</v>
      </c>
      <c r="B380" s="150" t="s">
        <v>1039</v>
      </c>
      <c r="C380" s="150" t="s">
        <v>218</v>
      </c>
      <c r="D380" s="150" t="s">
        <v>140</v>
      </c>
      <c r="E380" s="162" t="s">
        <v>143</v>
      </c>
      <c r="F380" s="163">
        <v>38686</v>
      </c>
      <c r="G380" s="164">
        <v>2005</v>
      </c>
      <c r="H380" s="149" t="s">
        <v>803</v>
      </c>
      <c r="I380" s="149" t="str">
        <f t="shared" si="15"/>
        <v>PA</v>
      </c>
      <c r="J380" s="149" t="str">
        <f t="shared" si="16"/>
        <v>DE</v>
      </c>
      <c r="K380" s="149" t="str">
        <f t="shared" si="17"/>
        <v>Northeast</v>
      </c>
      <c r="L380" s="149" t="str">
        <f>INDEX('State '!$A$1:$C$62,MATCH($I380,'State '!$B:$B,0),3)</f>
        <v>Northeast</v>
      </c>
      <c r="M380" s="149" t="str">
        <f>INDEX('State '!$A$1:$C$62,MATCH($J380,'State '!$B:$B,0),3)</f>
        <v>Northeast</v>
      </c>
      <c r="N380" s="149"/>
      <c r="O380" s="156">
        <v>14</v>
      </c>
      <c r="P380" s="156">
        <v>24</v>
      </c>
      <c r="Q380" s="155">
        <v>9.9</v>
      </c>
      <c r="R380" s="155">
        <v>16</v>
      </c>
      <c r="S380" s="149" t="s">
        <v>135</v>
      </c>
      <c r="T380" s="149" t="s">
        <v>381</v>
      </c>
      <c r="U380" s="149" t="s">
        <v>1040</v>
      </c>
      <c r="V380" s="149"/>
      <c r="W380" s="148"/>
      <c r="X380" s="148"/>
      <c r="Y380" s="148"/>
    </row>
    <row r="381" spans="1:26" s="17" customFormat="1" x14ac:dyDescent="0.2">
      <c r="A381" s="149">
        <v>39990</v>
      </c>
      <c r="B381" s="162" t="s">
        <v>1086</v>
      </c>
      <c r="C381" s="162" t="s">
        <v>257</v>
      </c>
      <c r="D381" s="162" t="s">
        <v>134</v>
      </c>
      <c r="E381" s="162" t="s">
        <v>143</v>
      </c>
      <c r="F381" s="163">
        <v>38700</v>
      </c>
      <c r="G381" s="164">
        <v>2005</v>
      </c>
      <c r="H381" s="149" t="s">
        <v>37</v>
      </c>
      <c r="I381" s="149" t="str">
        <f t="shared" si="15"/>
        <v>OK</v>
      </c>
      <c r="J381" s="149" t="str">
        <f t="shared" si="16"/>
        <v>OK</v>
      </c>
      <c r="K381" s="149" t="str">
        <f t="shared" si="17"/>
        <v>South Central</v>
      </c>
      <c r="L381" s="149" t="str">
        <f>INDEX('State '!$A$1:$C$62,MATCH($I381,'State '!$B:$B,0),3)</f>
        <v>South Central</v>
      </c>
      <c r="M381" s="149" t="str">
        <f>INDEX('State '!$A$1:$C$62,MATCH($J381,'State '!$B:$B,0),3)</f>
        <v>South Central</v>
      </c>
      <c r="N381" s="149"/>
      <c r="O381" s="156">
        <v>3.5</v>
      </c>
      <c r="P381" s="156">
        <v>24</v>
      </c>
      <c r="Q381" s="156">
        <v>400</v>
      </c>
      <c r="R381" s="155" t="s">
        <v>3193</v>
      </c>
      <c r="S381" s="149" t="s">
        <v>135</v>
      </c>
      <c r="T381" s="149" t="s">
        <v>381</v>
      </c>
      <c r="U381" s="149" t="s">
        <v>1087</v>
      </c>
      <c r="V381" s="149"/>
      <c r="W381" s="148"/>
      <c r="X381" s="148"/>
      <c r="Y381" s="148"/>
    </row>
    <row r="382" spans="1:26" s="56" customFormat="1" x14ac:dyDescent="0.2">
      <c r="A382" s="149">
        <v>39990</v>
      </c>
      <c r="B382" s="162" t="s">
        <v>1055</v>
      </c>
      <c r="C382" s="162" t="s">
        <v>258</v>
      </c>
      <c r="D382" s="162" t="s">
        <v>140</v>
      </c>
      <c r="E382" s="162" t="s">
        <v>143</v>
      </c>
      <c r="F382" s="163">
        <v>38701</v>
      </c>
      <c r="G382" s="164">
        <v>2005</v>
      </c>
      <c r="H382" s="149" t="s">
        <v>968</v>
      </c>
      <c r="I382" s="149" t="str">
        <f t="shared" si="15"/>
        <v>CO</v>
      </c>
      <c r="J382" s="149" t="str">
        <f t="shared" si="16"/>
        <v>OK</v>
      </c>
      <c r="K382" s="149" t="str">
        <f t="shared" si="17"/>
        <v>Mountain, South Central</v>
      </c>
      <c r="L382" s="149" t="str">
        <f>INDEX('State '!$A$1:$C$62,MATCH($I382,'State '!$B:$B,0),3)</f>
        <v>Mountain</v>
      </c>
      <c r="M382" s="149" t="str">
        <f>INDEX('State '!$A$1:$C$62,MATCH($J382,'State '!$B:$B,0),3)</f>
        <v>South Central</v>
      </c>
      <c r="N382" s="149"/>
      <c r="O382" s="156">
        <v>60.4</v>
      </c>
      <c r="P382" s="156">
        <v>102</v>
      </c>
      <c r="Q382" s="156">
        <v>104</v>
      </c>
      <c r="R382" s="155" t="s">
        <v>3193</v>
      </c>
      <c r="S382" s="149" t="s">
        <v>135</v>
      </c>
      <c r="T382" s="149" t="s">
        <v>381</v>
      </c>
      <c r="U382" s="149" t="s">
        <v>1056</v>
      </c>
      <c r="V382" s="149"/>
      <c r="W382" s="148"/>
      <c r="X382" s="148"/>
      <c r="Y382" s="148"/>
    </row>
    <row r="383" spans="1:26" s="17" customFormat="1" x14ac:dyDescent="0.2">
      <c r="A383" s="149">
        <v>39990</v>
      </c>
      <c r="B383" s="162" t="s">
        <v>1078</v>
      </c>
      <c r="C383" s="162" t="s">
        <v>282</v>
      </c>
      <c r="D383" s="162" t="s">
        <v>140</v>
      </c>
      <c r="E383" s="162" t="s">
        <v>143</v>
      </c>
      <c r="F383" s="163">
        <v>38701</v>
      </c>
      <c r="G383" s="155">
        <v>2005</v>
      </c>
      <c r="H383" s="149" t="s">
        <v>0</v>
      </c>
      <c r="I383" s="149" t="str">
        <f t="shared" si="15"/>
        <v>LA</v>
      </c>
      <c r="J383" s="149" t="str">
        <f t="shared" si="16"/>
        <v>LA</v>
      </c>
      <c r="K383" s="149" t="str">
        <f t="shared" si="17"/>
        <v>South Central</v>
      </c>
      <c r="L383" s="149" t="str">
        <f>INDEX('State '!$A$1:$C$62,MATCH($I383,'State '!$B:$B,0),3)</f>
        <v>South Central</v>
      </c>
      <c r="M383" s="149" t="str">
        <f>INDEX('State '!$A$1:$C$62,MATCH($J383,'State '!$B:$B,0),3)</f>
        <v>South Central</v>
      </c>
      <c r="N383" s="149"/>
      <c r="O383" s="156">
        <v>157</v>
      </c>
      <c r="P383" s="156">
        <v>120</v>
      </c>
      <c r="Q383" s="156">
        <v>615</v>
      </c>
      <c r="R383" s="155" t="s">
        <v>1822</v>
      </c>
      <c r="S383" s="149" t="s">
        <v>138</v>
      </c>
      <c r="T383" s="149" t="s">
        <v>187</v>
      </c>
      <c r="U383" s="149" t="s">
        <v>382</v>
      </c>
      <c r="V383" s="149"/>
      <c r="W383" s="148"/>
      <c r="X383" s="148"/>
      <c r="Y383" s="148"/>
    </row>
    <row r="384" spans="1:26" s="17" customFormat="1" ht="55.9" customHeight="1" x14ac:dyDescent="0.2">
      <c r="A384" s="171">
        <v>39990</v>
      </c>
      <c r="B384" s="162" t="s">
        <v>1091</v>
      </c>
      <c r="C384" s="162" t="s">
        <v>323</v>
      </c>
      <c r="D384" s="162" t="s">
        <v>134</v>
      </c>
      <c r="E384" s="162" t="s">
        <v>143</v>
      </c>
      <c r="F384" s="163">
        <v>38701</v>
      </c>
      <c r="G384" s="155">
        <v>2005</v>
      </c>
      <c r="H384" s="149" t="s">
        <v>40</v>
      </c>
      <c r="I384" s="149" t="str">
        <f t="shared" si="15"/>
        <v>AZ</v>
      </c>
      <c r="J384" s="149" t="str">
        <f t="shared" si="16"/>
        <v>AZ</v>
      </c>
      <c r="K384" s="149" t="str">
        <f t="shared" si="17"/>
        <v>Mountain</v>
      </c>
      <c r="L384" s="149" t="str">
        <f>INDEX('State '!$A$1:$C$62,MATCH($I384,'State '!$B:$B,0),3)</f>
        <v>Mountain</v>
      </c>
      <c r="M384" s="149" t="str">
        <f>INDEX('State '!$A$1:$C$62,MATCH($J384,'State '!$B:$B,0),3)</f>
        <v>Mountain</v>
      </c>
      <c r="N384" s="149"/>
      <c r="O384" s="156">
        <v>2</v>
      </c>
      <c r="P384" s="156">
        <v>3.2</v>
      </c>
      <c r="Q384" s="156">
        <v>1.7</v>
      </c>
      <c r="R384" s="155">
        <v>12</v>
      </c>
      <c r="S384" s="149" t="s">
        <v>138</v>
      </c>
      <c r="T384" s="149" t="s">
        <v>187</v>
      </c>
      <c r="U384" s="149" t="s">
        <v>382</v>
      </c>
      <c r="V384" s="149"/>
      <c r="W384" s="148"/>
      <c r="X384" s="148"/>
      <c r="Y384" s="148"/>
      <c r="Z384"/>
    </row>
    <row r="385" spans="1:26" s="17" customFormat="1" ht="30" customHeight="1" x14ac:dyDescent="0.2">
      <c r="A385" s="171">
        <v>39990</v>
      </c>
      <c r="B385" s="162" t="s">
        <v>1045</v>
      </c>
      <c r="C385" s="162" t="s">
        <v>1725</v>
      </c>
      <c r="D385" s="162" t="s">
        <v>140</v>
      </c>
      <c r="E385" s="162" t="s">
        <v>143</v>
      </c>
      <c r="F385" s="163">
        <v>38702</v>
      </c>
      <c r="G385" s="164">
        <v>2005</v>
      </c>
      <c r="H385" s="149" t="s">
        <v>34</v>
      </c>
      <c r="I385" s="149" t="str">
        <f t="shared" si="15"/>
        <v>WI</v>
      </c>
      <c r="J385" s="149" t="str">
        <f t="shared" si="16"/>
        <v>WI</v>
      </c>
      <c r="K385" s="149" t="str">
        <f t="shared" si="17"/>
        <v>Midwest</v>
      </c>
      <c r="L385" s="149" t="str">
        <f>INDEX('State '!$A$1:$C$62,MATCH($I385,'State '!$B:$B,0),3)</f>
        <v>Midwest</v>
      </c>
      <c r="M385" s="149" t="str">
        <f>INDEX('State '!$A$1:$C$62,MATCH($J385,'State '!$B:$B,0),3)</f>
        <v>Midwest</v>
      </c>
      <c r="N385" s="149"/>
      <c r="O385" s="156">
        <v>13.52</v>
      </c>
      <c r="P385" s="156"/>
      <c r="Q385" s="156">
        <v>105</v>
      </c>
      <c r="R385" s="155"/>
      <c r="S385" s="149" t="s">
        <v>135</v>
      </c>
      <c r="T385" s="149" t="s">
        <v>381</v>
      </c>
      <c r="U385" s="149" t="s">
        <v>1046</v>
      </c>
      <c r="V385" s="149"/>
      <c r="W385" s="148"/>
      <c r="X385" s="148"/>
      <c r="Y385" s="148"/>
      <c r="Z385"/>
    </row>
    <row r="386" spans="1:26" s="17" customFormat="1" x14ac:dyDescent="0.2">
      <c r="A386" s="149">
        <v>39990</v>
      </c>
      <c r="B386" s="150" t="s">
        <v>1089</v>
      </c>
      <c r="C386" s="150" t="s">
        <v>322</v>
      </c>
      <c r="D386" s="150" t="s">
        <v>140</v>
      </c>
      <c r="E386" s="151" t="s">
        <v>143</v>
      </c>
      <c r="F386" s="152">
        <v>38702</v>
      </c>
      <c r="G386" s="153">
        <v>2005</v>
      </c>
      <c r="H386" s="149" t="s">
        <v>6</v>
      </c>
      <c r="I386" s="149" t="str">
        <f t="shared" si="15"/>
        <v>TX</v>
      </c>
      <c r="J386" s="149" t="str">
        <f t="shared" si="16"/>
        <v>TX</v>
      </c>
      <c r="K386" s="149" t="str">
        <f t="shared" si="17"/>
        <v>South Central</v>
      </c>
      <c r="L386" s="149" t="str">
        <f>INDEX('State '!$A$1:$C$62,MATCH($I386,'State '!$B:$B,0),3)</f>
        <v>South Central</v>
      </c>
      <c r="M386" s="149" t="str">
        <f>INDEX('State '!$A$1:$C$62,MATCH($J386,'State '!$B:$B,0),3)</f>
        <v>South Central</v>
      </c>
      <c r="N386" s="149"/>
      <c r="O386" s="156">
        <v>2.2599999999999998</v>
      </c>
      <c r="P386" s="155">
        <v>0.01</v>
      </c>
      <c r="Q386" s="155">
        <v>200</v>
      </c>
      <c r="R386" s="156">
        <v>12</v>
      </c>
      <c r="S386" s="157" t="s">
        <v>135</v>
      </c>
      <c r="T386" s="154" t="s">
        <v>381</v>
      </c>
      <c r="U386" s="158" t="s">
        <v>1090</v>
      </c>
      <c r="V386" s="149"/>
      <c r="W386" s="148"/>
      <c r="X386" s="148"/>
      <c r="Y386" s="148"/>
    </row>
    <row r="387" spans="1:26" s="17" customFormat="1" x14ac:dyDescent="0.2">
      <c r="A387" s="149">
        <v>39990</v>
      </c>
      <c r="B387" s="150" t="s">
        <v>1057</v>
      </c>
      <c r="C387" s="150" t="s">
        <v>1718</v>
      </c>
      <c r="D387" s="150" t="s">
        <v>141</v>
      </c>
      <c r="E387" s="162" t="s">
        <v>143</v>
      </c>
      <c r="F387" s="163">
        <v>38716</v>
      </c>
      <c r="G387" s="164">
        <v>2005</v>
      </c>
      <c r="H387" s="149" t="s">
        <v>1058</v>
      </c>
      <c r="I387" s="149" t="str">
        <f t="shared" ref="I387:I450" si="18">LEFT($H387,2)</f>
        <v>AZ</v>
      </c>
      <c r="J387" s="149" t="str">
        <f t="shared" ref="J387:J450" si="19">RIGHT($H387,2)</f>
        <v>CA</v>
      </c>
      <c r="K387" s="149" t="str">
        <f t="shared" ref="K387:K450" si="20">IF($L387=$M387,L387,CONCATENATE($L387,", ",IF(ISBLANK(N387),"",CONCATENATE(N387,", ")),$M387))</f>
        <v>Mountain, Pacific</v>
      </c>
      <c r="L387" s="149" t="str">
        <f>INDEX('State '!$A$1:$C$62,MATCH($I387,'State '!$B:$B,0),3)</f>
        <v>Mountain</v>
      </c>
      <c r="M387" s="149" t="str">
        <f>INDEX('State '!$A$1:$C$62,MATCH($J387,'State '!$B:$B,0),3)</f>
        <v>Pacific</v>
      </c>
      <c r="N387" s="149"/>
      <c r="O387" s="156">
        <v>78</v>
      </c>
      <c r="P387" s="156">
        <v>94.4</v>
      </c>
      <c r="Q387" s="155">
        <v>502</v>
      </c>
      <c r="R387" s="155">
        <v>30</v>
      </c>
      <c r="S387" s="149" t="s">
        <v>135</v>
      </c>
      <c r="T387" s="149" t="s">
        <v>381</v>
      </c>
      <c r="U387" s="149" t="s">
        <v>1059</v>
      </c>
      <c r="V387" s="149"/>
      <c r="W387" s="148"/>
      <c r="X387" s="148"/>
      <c r="Y387" s="148"/>
    </row>
    <row r="388" spans="1:26" s="17" customFormat="1" x14ac:dyDescent="0.2">
      <c r="A388" s="149">
        <v>39990</v>
      </c>
      <c r="B388" s="150" t="s">
        <v>998</v>
      </c>
      <c r="C388" s="150" t="s">
        <v>304</v>
      </c>
      <c r="D388" s="150" t="s">
        <v>140</v>
      </c>
      <c r="E388" s="151" t="s">
        <v>143</v>
      </c>
      <c r="F388" s="152">
        <v>38718</v>
      </c>
      <c r="G388" s="159">
        <v>2006</v>
      </c>
      <c r="H388" s="149" t="s">
        <v>25</v>
      </c>
      <c r="I388" s="149" t="str">
        <f t="shared" si="18"/>
        <v>CO</v>
      </c>
      <c r="J388" s="149" t="str">
        <f t="shared" si="19"/>
        <v>CO</v>
      </c>
      <c r="K388" s="149" t="str">
        <f t="shared" si="20"/>
        <v>Mountain</v>
      </c>
      <c r="L388" s="149" t="str">
        <f>INDEX('State '!$A$1:$C$62,MATCH($I388,'State '!$B:$B,0),3)</f>
        <v>Mountain</v>
      </c>
      <c r="M388" s="149" t="str">
        <f>INDEX('State '!$A$1:$C$62,MATCH($J388,'State '!$B:$B,0),3)</f>
        <v>Mountain</v>
      </c>
      <c r="N388" s="149"/>
      <c r="O388" s="156">
        <v>16.3</v>
      </c>
      <c r="P388" s="155"/>
      <c r="Q388" s="155">
        <v>300</v>
      </c>
      <c r="R388" s="156" t="s">
        <v>3183</v>
      </c>
      <c r="S388" s="157" t="s">
        <v>135</v>
      </c>
      <c r="T388" s="154" t="s">
        <v>381</v>
      </c>
      <c r="U388" s="158" t="s">
        <v>999</v>
      </c>
      <c r="V388" s="149"/>
      <c r="W388" s="148"/>
      <c r="X388" s="148"/>
      <c r="Y388" s="148"/>
    </row>
    <row r="389" spans="1:26" s="17" customFormat="1" x14ac:dyDescent="0.2">
      <c r="A389" s="171">
        <v>39990</v>
      </c>
      <c r="B389" s="150" t="s">
        <v>1003</v>
      </c>
      <c r="C389" s="150" t="s">
        <v>257</v>
      </c>
      <c r="D389" s="150" t="s">
        <v>140</v>
      </c>
      <c r="E389" s="151" t="s">
        <v>143</v>
      </c>
      <c r="F389" s="152">
        <v>38722</v>
      </c>
      <c r="G389" s="153">
        <v>2006</v>
      </c>
      <c r="H389" s="149" t="s">
        <v>32</v>
      </c>
      <c r="I389" s="149" t="str">
        <f t="shared" si="18"/>
        <v>AR</v>
      </c>
      <c r="J389" s="149" t="str">
        <f t="shared" si="19"/>
        <v>AR</v>
      </c>
      <c r="K389" s="149" t="str">
        <f t="shared" si="20"/>
        <v>South Central</v>
      </c>
      <c r="L389" s="149" t="str">
        <f>INDEX('State '!$A$1:$C$62,MATCH($I389,'State '!$B:$B,0),3)</f>
        <v>South Central</v>
      </c>
      <c r="M389" s="149" t="str">
        <f>INDEX('State '!$A$1:$C$62,MATCH($J389,'State '!$B:$B,0),3)</f>
        <v>South Central</v>
      </c>
      <c r="N389" s="149"/>
      <c r="O389" s="156">
        <v>5.98</v>
      </c>
      <c r="P389" s="155"/>
      <c r="Q389" s="155">
        <v>70</v>
      </c>
      <c r="R389" s="156"/>
      <c r="S389" s="157" t="s">
        <v>135</v>
      </c>
      <c r="T389" s="154" t="s">
        <v>381</v>
      </c>
      <c r="U389" s="158" t="s">
        <v>1004</v>
      </c>
      <c r="V389" s="149"/>
      <c r="W389" s="148"/>
      <c r="X389" s="148"/>
      <c r="Y389" s="148"/>
      <c r="Z389"/>
    </row>
    <row r="390" spans="1:26" s="17" customFormat="1" x14ac:dyDescent="0.2">
      <c r="A390" s="149">
        <v>39990</v>
      </c>
      <c r="B390" s="150" t="s">
        <v>1017</v>
      </c>
      <c r="C390" s="150" t="s">
        <v>246</v>
      </c>
      <c r="D390" s="150" t="s">
        <v>136</v>
      </c>
      <c r="E390" s="162" t="s">
        <v>143</v>
      </c>
      <c r="F390" s="163">
        <v>38742</v>
      </c>
      <c r="G390" s="164">
        <v>2006</v>
      </c>
      <c r="H390" s="149" t="s">
        <v>566</v>
      </c>
      <c r="I390" s="149" t="str">
        <f t="shared" si="18"/>
        <v>CO</v>
      </c>
      <c r="J390" s="149" t="str">
        <f t="shared" si="19"/>
        <v>WY</v>
      </c>
      <c r="K390" s="149" t="str">
        <f t="shared" si="20"/>
        <v>Mountain</v>
      </c>
      <c r="L390" s="149" t="str">
        <f>INDEX('State '!$A$1:$C$62,MATCH($I390,'State '!$B:$B,0),3)</f>
        <v>Mountain</v>
      </c>
      <c r="M390" s="149" t="str">
        <f>INDEX('State '!$A$1:$C$62,MATCH($J390,'State '!$B:$B,0),3)</f>
        <v>Mountain</v>
      </c>
      <c r="N390" s="149"/>
      <c r="O390" s="156">
        <v>180</v>
      </c>
      <c r="P390" s="156">
        <v>136</v>
      </c>
      <c r="Q390" s="155">
        <v>750</v>
      </c>
      <c r="R390" s="155">
        <v>36</v>
      </c>
      <c r="S390" s="149" t="s">
        <v>135</v>
      </c>
      <c r="T390" s="149" t="s">
        <v>381</v>
      </c>
      <c r="U390" s="149" t="s">
        <v>929</v>
      </c>
      <c r="V390" s="149"/>
      <c r="W390" s="148"/>
      <c r="X390" s="148"/>
      <c r="Y390" s="148"/>
    </row>
    <row r="391" spans="1:26" s="17" customFormat="1" x14ac:dyDescent="0.2">
      <c r="A391" s="149">
        <v>39990</v>
      </c>
      <c r="B391" s="162" t="s">
        <v>1031</v>
      </c>
      <c r="C391" s="162" t="s">
        <v>301</v>
      </c>
      <c r="D391" s="162" t="s">
        <v>140</v>
      </c>
      <c r="E391" s="162" t="s">
        <v>143</v>
      </c>
      <c r="F391" s="163">
        <v>38777</v>
      </c>
      <c r="G391" s="164">
        <v>2006</v>
      </c>
      <c r="H391" s="149" t="s">
        <v>6</v>
      </c>
      <c r="I391" s="149" t="str">
        <f t="shared" si="18"/>
        <v>TX</v>
      </c>
      <c r="J391" s="149" t="str">
        <f t="shared" si="19"/>
        <v>TX</v>
      </c>
      <c r="K391" s="149" t="str">
        <f t="shared" si="20"/>
        <v>South Central</v>
      </c>
      <c r="L391" s="149" t="str">
        <f>INDEX('State '!$A$1:$C$62,MATCH($I391,'State '!$B:$B,0),3)</f>
        <v>South Central</v>
      </c>
      <c r="M391" s="149" t="str">
        <f>INDEX('State '!$A$1:$C$62,MATCH($J391,'State '!$B:$B,0),3)</f>
        <v>South Central</v>
      </c>
      <c r="N391" s="149"/>
      <c r="O391" s="156">
        <v>20</v>
      </c>
      <c r="P391" s="156">
        <v>30</v>
      </c>
      <c r="Q391" s="156">
        <v>55</v>
      </c>
      <c r="R391" s="155">
        <v>16</v>
      </c>
      <c r="S391" s="149" t="s">
        <v>138</v>
      </c>
      <c r="T391" s="149" t="s">
        <v>187</v>
      </c>
      <c r="U391" s="149" t="s">
        <v>382</v>
      </c>
      <c r="V391" s="149"/>
      <c r="W391" s="148"/>
      <c r="X391" s="148"/>
      <c r="Y391" s="148"/>
    </row>
    <row r="392" spans="1:26" s="17" customFormat="1" x14ac:dyDescent="0.2">
      <c r="A392" s="149">
        <v>39990</v>
      </c>
      <c r="B392" s="162" t="s">
        <v>1038</v>
      </c>
      <c r="C392" s="162" t="s">
        <v>301</v>
      </c>
      <c r="D392" s="162" t="s">
        <v>140</v>
      </c>
      <c r="E392" s="162" t="s">
        <v>143</v>
      </c>
      <c r="F392" s="163">
        <v>38777</v>
      </c>
      <c r="G392" s="164">
        <v>2006</v>
      </c>
      <c r="H392" s="149" t="s">
        <v>6</v>
      </c>
      <c r="I392" s="149" t="str">
        <f t="shared" si="18"/>
        <v>TX</v>
      </c>
      <c r="J392" s="149" t="str">
        <f t="shared" si="19"/>
        <v>TX</v>
      </c>
      <c r="K392" s="149" t="str">
        <f t="shared" si="20"/>
        <v>South Central</v>
      </c>
      <c r="L392" s="149" t="str">
        <f>INDEX('State '!$A$1:$C$62,MATCH($I392,'State '!$B:$B,0),3)</f>
        <v>South Central</v>
      </c>
      <c r="M392" s="149" t="str">
        <f>INDEX('State '!$A$1:$C$62,MATCH($J392,'State '!$B:$B,0),3)</f>
        <v>South Central</v>
      </c>
      <c r="N392" s="149"/>
      <c r="O392" s="156">
        <v>30</v>
      </c>
      <c r="P392" s="156">
        <v>47</v>
      </c>
      <c r="Q392" s="156">
        <v>30</v>
      </c>
      <c r="R392" s="155" t="s">
        <v>3182</v>
      </c>
      <c r="S392" s="149" t="s">
        <v>138</v>
      </c>
      <c r="T392" s="149" t="s">
        <v>187</v>
      </c>
      <c r="U392" s="149" t="s">
        <v>382</v>
      </c>
      <c r="V392" s="149"/>
      <c r="W392" s="148"/>
      <c r="X392" s="148"/>
      <c r="Y392" s="148"/>
    </row>
    <row r="393" spans="1:26" s="17" customFormat="1" x14ac:dyDescent="0.2">
      <c r="A393" s="149">
        <v>39990</v>
      </c>
      <c r="B393" s="162" t="s">
        <v>1023</v>
      </c>
      <c r="C393" s="162" t="s">
        <v>301</v>
      </c>
      <c r="D393" s="162" t="s">
        <v>136</v>
      </c>
      <c r="E393" s="162" t="s">
        <v>143</v>
      </c>
      <c r="F393" s="163">
        <v>38808</v>
      </c>
      <c r="G393" s="164">
        <v>2006</v>
      </c>
      <c r="H393" s="149" t="s">
        <v>6</v>
      </c>
      <c r="I393" s="149" t="str">
        <f t="shared" si="18"/>
        <v>TX</v>
      </c>
      <c r="J393" s="149" t="str">
        <f t="shared" si="19"/>
        <v>TX</v>
      </c>
      <c r="K393" s="149" t="str">
        <f t="shared" si="20"/>
        <v>South Central</v>
      </c>
      <c r="L393" s="149" t="str">
        <f>INDEX('State '!$A$1:$C$62,MATCH($I393,'State '!$B:$B,0),3)</f>
        <v>South Central</v>
      </c>
      <c r="M393" s="149" t="str">
        <f>INDEX('State '!$A$1:$C$62,MATCH($J393,'State '!$B:$B,0),3)</f>
        <v>South Central</v>
      </c>
      <c r="N393" s="149"/>
      <c r="O393" s="156">
        <v>115</v>
      </c>
      <c r="P393" s="156">
        <v>122</v>
      </c>
      <c r="Q393" s="156">
        <v>250</v>
      </c>
      <c r="R393" s="155">
        <v>24</v>
      </c>
      <c r="S393" s="149" t="s">
        <v>138</v>
      </c>
      <c r="T393" s="149" t="s">
        <v>187</v>
      </c>
      <c r="U393" s="149" t="s">
        <v>382</v>
      </c>
      <c r="V393" s="149"/>
      <c r="W393" s="148"/>
      <c r="X393" s="148"/>
      <c r="Y393" s="148"/>
    </row>
    <row r="394" spans="1:26" s="17" customFormat="1" x14ac:dyDescent="0.2">
      <c r="A394" s="149">
        <v>39990</v>
      </c>
      <c r="B394" s="162" t="s">
        <v>1021</v>
      </c>
      <c r="C394" s="162" t="s">
        <v>301</v>
      </c>
      <c r="D394" s="162" t="s">
        <v>136</v>
      </c>
      <c r="E394" s="162" t="s">
        <v>143</v>
      </c>
      <c r="F394" s="163">
        <v>38808</v>
      </c>
      <c r="G394" s="164">
        <v>2006</v>
      </c>
      <c r="H394" s="149" t="s">
        <v>6</v>
      </c>
      <c r="I394" s="149" t="str">
        <f t="shared" si="18"/>
        <v>TX</v>
      </c>
      <c r="J394" s="149" t="str">
        <f t="shared" si="19"/>
        <v>TX</v>
      </c>
      <c r="K394" s="149" t="str">
        <f t="shared" si="20"/>
        <v>South Central</v>
      </c>
      <c r="L394" s="149" t="str">
        <f>INDEX('State '!$A$1:$C$62,MATCH($I394,'State '!$B:$B,0),3)</f>
        <v>South Central</v>
      </c>
      <c r="M394" s="149" t="str">
        <f>INDEX('State '!$A$1:$C$62,MATCH($J394,'State '!$B:$B,0),3)</f>
        <v>South Central</v>
      </c>
      <c r="N394" s="149"/>
      <c r="O394" s="156">
        <v>115</v>
      </c>
      <c r="P394" s="156">
        <v>140</v>
      </c>
      <c r="Q394" s="156">
        <v>250</v>
      </c>
      <c r="R394" s="155">
        <v>24</v>
      </c>
      <c r="S394" s="149" t="s">
        <v>138</v>
      </c>
      <c r="T394" s="149" t="s">
        <v>187</v>
      </c>
      <c r="U394" s="149" t="s">
        <v>382</v>
      </c>
      <c r="V394" s="149"/>
      <c r="W394" s="148"/>
      <c r="X394" s="148"/>
      <c r="Y394" s="148"/>
    </row>
    <row r="395" spans="1:26" s="17" customFormat="1" x14ac:dyDescent="0.2">
      <c r="A395" s="149">
        <v>39990</v>
      </c>
      <c r="B395" s="150" t="s">
        <v>993</v>
      </c>
      <c r="C395" s="150" t="s">
        <v>2065</v>
      </c>
      <c r="D395" s="150" t="s">
        <v>140</v>
      </c>
      <c r="E395" s="151" t="s">
        <v>143</v>
      </c>
      <c r="F395" s="152">
        <v>38822</v>
      </c>
      <c r="G395" s="153">
        <v>2006</v>
      </c>
      <c r="H395" s="149" t="s">
        <v>994</v>
      </c>
      <c r="I395" s="149" t="str">
        <f t="shared" si="18"/>
        <v>TX</v>
      </c>
      <c r="J395" s="149" t="str">
        <f t="shared" si="19"/>
        <v>OK</v>
      </c>
      <c r="K395" s="149" t="str">
        <f t="shared" si="20"/>
        <v>South Central</v>
      </c>
      <c r="L395" s="149" t="str">
        <f>INDEX('State '!$A$1:$C$62,MATCH($I395,'State '!$B:$B,0),3)</f>
        <v>South Central</v>
      </c>
      <c r="M395" s="149" t="str">
        <f>INDEX('State '!$A$1:$C$62,MATCH($J395,'State '!$B:$B,0),3)</f>
        <v>South Central</v>
      </c>
      <c r="N395" s="149"/>
      <c r="O395" s="156">
        <v>10.6</v>
      </c>
      <c r="P395" s="155"/>
      <c r="Q395" s="155">
        <v>20</v>
      </c>
      <c r="R395" s="156">
        <v>20</v>
      </c>
      <c r="S395" s="157" t="s">
        <v>135</v>
      </c>
      <c r="T395" s="154" t="s">
        <v>381</v>
      </c>
      <c r="U395" s="158" t="s">
        <v>978</v>
      </c>
      <c r="V395" s="149"/>
      <c r="W395" s="148"/>
      <c r="X395" s="148"/>
      <c r="Y395" s="148"/>
    </row>
    <row r="396" spans="1:26" s="17" customFormat="1" x14ac:dyDescent="0.2">
      <c r="A396" s="149">
        <v>39990</v>
      </c>
      <c r="B396" s="150" t="s">
        <v>1028</v>
      </c>
      <c r="C396" s="150" t="s">
        <v>247</v>
      </c>
      <c r="D396" s="150" t="s">
        <v>140</v>
      </c>
      <c r="E396" s="151" t="s">
        <v>143</v>
      </c>
      <c r="F396" s="152">
        <v>38835</v>
      </c>
      <c r="G396" s="159">
        <v>2006</v>
      </c>
      <c r="H396" s="149" t="s">
        <v>566</v>
      </c>
      <c r="I396" s="149" t="str">
        <f t="shared" si="18"/>
        <v>CO</v>
      </c>
      <c r="J396" s="149" t="str">
        <f t="shared" si="19"/>
        <v>WY</v>
      </c>
      <c r="K396" s="149" t="str">
        <f t="shared" si="20"/>
        <v>Mountain</v>
      </c>
      <c r="L396" s="149" t="str">
        <f>INDEX('State '!$A$1:$C$62,MATCH($I396,'State '!$B:$B,0),3)</f>
        <v>Mountain</v>
      </c>
      <c r="M396" s="149" t="str">
        <f>INDEX('State '!$A$1:$C$62,MATCH($J396,'State '!$B:$B,0),3)</f>
        <v>Mountain</v>
      </c>
      <c r="N396" s="149"/>
      <c r="O396" s="156">
        <v>136.41999999999999</v>
      </c>
      <c r="P396" s="155">
        <v>142</v>
      </c>
      <c r="Q396" s="155">
        <v>350</v>
      </c>
      <c r="R396" s="156">
        <v>24</v>
      </c>
      <c r="S396" s="157" t="s">
        <v>135</v>
      </c>
      <c r="T396" s="154" t="s">
        <v>381</v>
      </c>
      <c r="U396" s="158" t="s">
        <v>1029</v>
      </c>
      <c r="V396" s="149"/>
      <c r="W396" s="159"/>
      <c r="X396" s="159"/>
      <c r="Y396" s="151"/>
    </row>
    <row r="397" spans="1:26" s="17" customFormat="1" x14ac:dyDescent="0.2">
      <c r="A397" s="149">
        <v>39990</v>
      </c>
      <c r="B397" s="162" t="s">
        <v>977</v>
      </c>
      <c r="C397" s="162" t="s">
        <v>2065</v>
      </c>
      <c r="D397" s="162" t="s">
        <v>140</v>
      </c>
      <c r="E397" s="162" t="s">
        <v>143</v>
      </c>
      <c r="F397" s="163">
        <v>38837</v>
      </c>
      <c r="G397" s="164">
        <v>2006</v>
      </c>
      <c r="H397" s="149" t="s">
        <v>37</v>
      </c>
      <c r="I397" s="149" t="str">
        <f t="shared" si="18"/>
        <v>OK</v>
      </c>
      <c r="J397" s="149" t="str">
        <f t="shared" si="19"/>
        <v>OK</v>
      </c>
      <c r="K397" s="149" t="str">
        <f t="shared" si="20"/>
        <v>South Central</v>
      </c>
      <c r="L397" s="149" t="str">
        <f>INDEX('State '!$A$1:$C$62,MATCH($I397,'State '!$B:$B,0),3)</f>
        <v>South Central</v>
      </c>
      <c r="M397" s="149" t="str">
        <f>INDEX('State '!$A$1:$C$62,MATCH($J397,'State '!$B:$B,0),3)</f>
        <v>South Central</v>
      </c>
      <c r="N397" s="149"/>
      <c r="O397" s="156">
        <v>10.4</v>
      </c>
      <c r="P397" s="156"/>
      <c r="Q397" s="156">
        <v>31</v>
      </c>
      <c r="R397" s="155" t="s">
        <v>535</v>
      </c>
      <c r="S397" s="149" t="s">
        <v>135</v>
      </c>
      <c r="T397" s="149" t="s">
        <v>381</v>
      </c>
      <c r="U397" s="149" t="s">
        <v>978</v>
      </c>
      <c r="V397" s="149"/>
      <c r="W397" s="148"/>
      <c r="X397" s="148"/>
      <c r="Y397" s="148"/>
    </row>
    <row r="398" spans="1:26" s="17" customFormat="1" x14ac:dyDescent="0.2">
      <c r="A398" s="171">
        <v>39990</v>
      </c>
      <c r="B398" s="162" t="s">
        <v>1022</v>
      </c>
      <c r="C398" s="162" t="s">
        <v>240</v>
      </c>
      <c r="D398" s="162" t="s">
        <v>140</v>
      </c>
      <c r="E398" s="162" t="s">
        <v>143</v>
      </c>
      <c r="F398" s="163">
        <v>38838</v>
      </c>
      <c r="G398" s="164">
        <v>2006</v>
      </c>
      <c r="H398" s="149" t="s">
        <v>6</v>
      </c>
      <c r="I398" s="149" t="str">
        <f t="shared" si="18"/>
        <v>TX</v>
      </c>
      <c r="J398" s="149" t="str">
        <f t="shared" si="19"/>
        <v>TX</v>
      </c>
      <c r="K398" s="149" t="str">
        <f t="shared" si="20"/>
        <v>South Central</v>
      </c>
      <c r="L398" s="149" t="str">
        <f>INDEX('State '!$A$1:$C$62,MATCH($I398,'State '!$B:$B,0),3)</f>
        <v>South Central</v>
      </c>
      <c r="M398" s="149" t="str">
        <f>INDEX('State '!$A$1:$C$62,MATCH($J398,'State '!$B:$B,0),3)</f>
        <v>South Central</v>
      </c>
      <c r="N398" s="149"/>
      <c r="O398" s="156">
        <v>32.1</v>
      </c>
      <c r="P398" s="156">
        <v>24</v>
      </c>
      <c r="Q398" s="156">
        <v>400</v>
      </c>
      <c r="R398" s="155">
        <v>24</v>
      </c>
      <c r="S398" s="149" t="s">
        <v>138</v>
      </c>
      <c r="T398" s="149" t="s">
        <v>187</v>
      </c>
      <c r="U398" s="149" t="s">
        <v>382</v>
      </c>
      <c r="V398" s="149"/>
      <c r="W398" s="148"/>
      <c r="X398" s="148"/>
      <c r="Y398" s="182"/>
      <c r="Z398"/>
    </row>
    <row r="399" spans="1:26" s="17" customFormat="1" ht="73.150000000000006" customHeight="1" x14ac:dyDescent="0.2">
      <c r="A399" s="149">
        <v>39990</v>
      </c>
      <c r="B399" s="162" t="s">
        <v>1035</v>
      </c>
      <c r="C399" s="162" t="s">
        <v>227</v>
      </c>
      <c r="D399" s="162" t="s">
        <v>140</v>
      </c>
      <c r="E399" s="162" t="s">
        <v>143</v>
      </c>
      <c r="F399" s="163">
        <v>38838</v>
      </c>
      <c r="G399" s="155">
        <v>2006</v>
      </c>
      <c r="H399" s="149" t="s">
        <v>1036</v>
      </c>
      <c r="I399" s="149" t="str">
        <f t="shared" si="18"/>
        <v>IA</v>
      </c>
      <c r="J399" s="149" t="str">
        <f t="shared" si="19"/>
        <v>IN</v>
      </c>
      <c r="K399" s="149" t="str">
        <f t="shared" si="20"/>
        <v>Midwest</v>
      </c>
      <c r="L399" s="149" t="str">
        <f>INDEX('State '!$A$1:$C$62,MATCH($I399,'State '!$B:$B,0),3)</f>
        <v>Midwest</v>
      </c>
      <c r="M399" s="149" t="str">
        <f>INDEX('State '!$A$1:$C$62,MATCH($J399,'State '!$B:$B,0),3)</f>
        <v>Midwest</v>
      </c>
      <c r="N399" s="149"/>
      <c r="O399" s="156">
        <v>20.7</v>
      </c>
      <c r="P399" s="156"/>
      <c r="Q399" s="156">
        <v>130</v>
      </c>
      <c r="R399" s="155"/>
      <c r="S399" s="149" t="s">
        <v>135</v>
      </c>
      <c r="T399" s="149" t="s">
        <v>381</v>
      </c>
      <c r="U399" s="149" t="s">
        <v>1037</v>
      </c>
      <c r="V399" s="149"/>
      <c r="W399" s="148"/>
      <c r="X399" s="148"/>
      <c r="Y399" s="148"/>
    </row>
    <row r="400" spans="1:26" s="17" customFormat="1" x14ac:dyDescent="0.2">
      <c r="A400" s="149">
        <v>39990</v>
      </c>
      <c r="B400" s="150" t="s">
        <v>1012</v>
      </c>
      <c r="C400" s="150" t="s">
        <v>314</v>
      </c>
      <c r="D400" s="150" t="s">
        <v>134</v>
      </c>
      <c r="E400" s="151" t="s">
        <v>143</v>
      </c>
      <c r="F400" s="152">
        <v>38869</v>
      </c>
      <c r="G400" s="153">
        <v>2006</v>
      </c>
      <c r="H400" s="149" t="s">
        <v>17</v>
      </c>
      <c r="I400" s="149" t="str">
        <f t="shared" si="18"/>
        <v>AL</v>
      </c>
      <c r="J400" s="149" t="str">
        <f t="shared" si="19"/>
        <v>AL</v>
      </c>
      <c r="K400" s="149" t="str">
        <f t="shared" si="20"/>
        <v>South Central</v>
      </c>
      <c r="L400" s="149" t="str">
        <f>INDEX('State '!$A$1:$C$62,MATCH($I400,'State '!$B:$B,0),3)</f>
        <v>South Central</v>
      </c>
      <c r="M400" s="149" t="str">
        <f>INDEX('State '!$A$1:$C$62,MATCH($J400,'State '!$B:$B,0),3)</f>
        <v>South Central</v>
      </c>
      <c r="N400" s="149"/>
      <c r="O400" s="156">
        <v>8</v>
      </c>
      <c r="P400" s="155">
        <v>4.3</v>
      </c>
      <c r="Q400" s="155">
        <v>250</v>
      </c>
      <c r="R400" s="156">
        <v>16</v>
      </c>
      <c r="S400" s="157" t="s">
        <v>135</v>
      </c>
      <c r="T400" s="154" t="s">
        <v>381</v>
      </c>
      <c r="U400" s="158" t="s">
        <v>1013</v>
      </c>
      <c r="V400" s="149"/>
      <c r="W400" s="148"/>
      <c r="X400" s="148"/>
      <c r="Y400" s="148"/>
    </row>
    <row r="401" spans="1:26" s="17" customFormat="1" x14ac:dyDescent="0.2">
      <c r="A401" s="149">
        <v>39990</v>
      </c>
      <c r="B401" s="150" t="s">
        <v>1032</v>
      </c>
      <c r="C401" s="150" t="s">
        <v>223</v>
      </c>
      <c r="D401" s="150" t="s">
        <v>134</v>
      </c>
      <c r="E401" s="151" t="s">
        <v>143</v>
      </c>
      <c r="F401" s="152">
        <v>38884</v>
      </c>
      <c r="G401" s="153">
        <v>2006</v>
      </c>
      <c r="H401" s="149" t="s">
        <v>1033</v>
      </c>
      <c r="I401" s="149" t="str">
        <f t="shared" si="18"/>
        <v>WV</v>
      </c>
      <c r="J401" s="149" t="str">
        <f t="shared" si="19"/>
        <v>NY</v>
      </c>
      <c r="K401" s="149" t="str">
        <f t="shared" si="20"/>
        <v>Northeast</v>
      </c>
      <c r="L401" s="149" t="str">
        <f>INDEX('State '!$A$1:$C$62,MATCH($I401,'State '!$B:$B,0),3)</f>
        <v>Northeast</v>
      </c>
      <c r="M401" s="149" t="str">
        <f>INDEX('State '!$A$1:$C$62,MATCH($J401,'State '!$B:$B,0),3)</f>
        <v>Northeast</v>
      </c>
      <c r="N401" s="149"/>
      <c r="O401" s="156">
        <v>31.15</v>
      </c>
      <c r="P401" s="155">
        <v>23.67</v>
      </c>
      <c r="Q401" s="155">
        <v>200</v>
      </c>
      <c r="R401" s="156" t="s">
        <v>3199</v>
      </c>
      <c r="S401" s="157" t="s">
        <v>135</v>
      </c>
      <c r="T401" s="154" t="s">
        <v>381</v>
      </c>
      <c r="U401" s="158" t="s">
        <v>1034</v>
      </c>
      <c r="V401" s="149"/>
      <c r="W401" s="148"/>
      <c r="X401" s="148"/>
      <c r="Y401" s="148"/>
    </row>
    <row r="402" spans="1:26" s="17" customFormat="1" x14ac:dyDescent="0.2">
      <c r="A402" s="149">
        <v>39990</v>
      </c>
      <c r="B402" s="150" t="s">
        <v>995</v>
      </c>
      <c r="C402" s="150" t="s">
        <v>309</v>
      </c>
      <c r="D402" s="150" t="s">
        <v>140</v>
      </c>
      <c r="E402" s="151" t="s">
        <v>143</v>
      </c>
      <c r="F402" s="152">
        <v>38895</v>
      </c>
      <c r="G402" s="159">
        <v>2006</v>
      </c>
      <c r="H402" s="149" t="s">
        <v>8</v>
      </c>
      <c r="I402" s="149" t="str">
        <f t="shared" si="18"/>
        <v>OH</v>
      </c>
      <c r="J402" s="149" t="str">
        <f t="shared" si="19"/>
        <v>OH</v>
      </c>
      <c r="K402" s="149" t="str">
        <f t="shared" si="20"/>
        <v>Northeast</v>
      </c>
      <c r="L402" s="149" t="str">
        <f>INDEX('State '!$A$1:$C$62,MATCH($I402,'State '!$B:$B,0),3)</f>
        <v>Northeast</v>
      </c>
      <c r="M402" s="149" t="str">
        <f>INDEX('State '!$A$1:$C$62,MATCH($J402,'State '!$B:$B,0),3)</f>
        <v>Northeast</v>
      </c>
      <c r="N402" s="149"/>
      <c r="O402" s="156">
        <v>41</v>
      </c>
      <c r="P402" s="155">
        <v>24</v>
      </c>
      <c r="Q402" s="155">
        <v>100</v>
      </c>
      <c r="R402" s="156" t="s">
        <v>3216</v>
      </c>
      <c r="S402" s="157" t="s">
        <v>138</v>
      </c>
      <c r="T402" s="154" t="s">
        <v>187</v>
      </c>
      <c r="U402" s="158" t="s">
        <v>382</v>
      </c>
      <c r="V402" s="149"/>
      <c r="W402" s="148"/>
      <c r="X402" s="148"/>
      <c r="Y402" s="148"/>
    </row>
    <row r="403" spans="1:26" s="17" customFormat="1" x14ac:dyDescent="0.2">
      <c r="A403" s="149">
        <v>39990</v>
      </c>
      <c r="B403" s="150" t="s">
        <v>1018</v>
      </c>
      <c r="C403" s="150" t="s">
        <v>315</v>
      </c>
      <c r="D403" s="150" t="s">
        <v>134</v>
      </c>
      <c r="E403" s="151" t="s">
        <v>143</v>
      </c>
      <c r="F403" s="152">
        <v>38899</v>
      </c>
      <c r="G403" s="159">
        <v>2006</v>
      </c>
      <c r="H403" s="149" t="s">
        <v>29</v>
      </c>
      <c r="I403" s="149" t="str">
        <f t="shared" si="18"/>
        <v>WY</v>
      </c>
      <c r="J403" s="149" t="str">
        <f t="shared" si="19"/>
        <v>WY</v>
      </c>
      <c r="K403" s="149" t="str">
        <f t="shared" si="20"/>
        <v>Mountain</v>
      </c>
      <c r="L403" s="149" t="str">
        <f>INDEX('State '!$A$1:$C$62,MATCH($I403,'State '!$B:$B,0),3)</f>
        <v>Mountain</v>
      </c>
      <c r="M403" s="149" t="str">
        <f>INDEX('State '!$A$1:$C$62,MATCH($J403,'State '!$B:$B,0),3)</f>
        <v>Mountain</v>
      </c>
      <c r="N403" s="149"/>
      <c r="O403" s="156">
        <v>20</v>
      </c>
      <c r="P403" s="155">
        <v>21</v>
      </c>
      <c r="Q403" s="155">
        <v>300</v>
      </c>
      <c r="R403" s="156">
        <v>10</v>
      </c>
      <c r="S403" s="157" t="s">
        <v>138</v>
      </c>
      <c r="T403" s="154" t="s">
        <v>187</v>
      </c>
      <c r="U403" s="158" t="s">
        <v>382</v>
      </c>
      <c r="V403" s="149"/>
      <c r="W403" s="159"/>
      <c r="X403" s="159"/>
      <c r="Y403" s="151"/>
    </row>
    <row r="404" spans="1:26" s="17" customFormat="1" x14ac:dyDescent="0.2">
      <c r="A404" s="149">
        <v>39990</v>
      </c>
      <c r="B404" s="150" t="s">
        <v>986</v>
      </c>
      <c r="C404" s="150" t="s">
        <v>312</v>
      </c>
      <c r="D404" s="150" t="s">
        <v>140</v>
      </c>
      <c r="E404" s="151" t="s">
        <v>143</v>
      </c>
      <c r="F404" s="152">
        <v>38930</v>
      </c>
      <c r="G404" s="153">
        <v>2006</v>
      </c>
      <c r="H404" s="149" t="s">
        <v>6</v>
      </c>
      <c r="I404" s="149" t="str">
        <f t="shared" si="18"/>
        <v>TX</v>
      </c>
      <c r="J404" s="149" t="str">
        <f t="shared" si="19"/>
        <v>TX</v>
      </c>
      <c r="K404" s="149" t="str">
        <f t="shared" si="20"/>
        <v>South Central</v>
      </c>
      <c r="L404" s="149" t="str">
        <f>INDEX('State '!$A$1:$C$62,MATCH($I404,'State '!$B:$B,0),3)</f>
        <v>South Central</v>
      </c>
      <c r="M404" s="149" t="str">
        <f>INDEX('State '!$A$1:$C$62,MATCH($J404,'State '!$B:$B,0),3)</f>
        <v>South Central</v>
      </c>
      <c r="N404" s="149"/>
      <c r="O404" s="156">
        <v>20</v>
      </c>
      <c r="P404" s="155"/>
      <c r="Q404" s="155">
        <v>150</v>
      </c>
      <c r="R404" s="156">
        <v>36</v>
      </c>
      <c r="S404" s="157" t="s">
        <v>138</v>
      </c>
      <c r="T404" s="154" t="s">
        <v>187</v>
      </c>
      <c r="U404" s="158" t="s">
        <v>382</v>
      </c>
      <c r="V404" s="149"/>
      <c r="W404" s="148"/>
      <c r="X404" s="148"/>
      <c r="Y404" s="148"/>
    </row>
    <row r="405" spans="1:26" s="17" customFormat="1" x14ac:dyDescent="0.2">
      <c r="A405" s="149">
        <v>39990</v>
      </c>
      <c r="B405" s="162" t="s">
        <v>1025</v>
      </c>
      <c r="C405" s="162" t="s">
        <v>240</v>
      </c>
      <c r="D405" s="162" t="s">
        <v>136</v>
      </c>
      <c r="E405" s="162" t="s">
        <v>143</v>
      </c>
      <c r="F405" s="163">
        <v>38961</v>
      </c>
      <c r="G405" s="164">
        <v>2006</v>
      </c>
      <c r="H405" s="149" t="s">
        <v>6</v>
      </c>
      <c r="I405" s="149" t="str">
        <f t="shared" si="18"/>
        <v>TX</v>
      </c>
      <c r="J405" s="149" t="str">
        <f t="shared" si="19"/>
        <v>TX</v>
      </c>
      <c r="K405" s="149" t="str">
        <f t="shared" si="20"/>
        <v>South Central</v>
      </c>
      <c r="L405" s="149" t="str">
        <f>INDEX('State '!$A$1:$C$62,MATCH($I405,'State '!$B:$B,0),3)</f>
        <v>South Central</v>
      </c>
      <c r="M405" s="149" t="str">
        <f>INDEX('State '!$A$1:$C$62,MATCH($J405,'State '!$B:$B,0),3)</f>
        <v>South Central</v>
      </c>
      <c r="N405" s="149"/>
      <c r="O405" s="156">
        <v>110</v>
      </c>
      <c r="P405" s="156">
        <v>97</v>
      </c>
      <c r="Q405" s="156">
        <v>600</v>
      </c>
      <c r="R405" s="155">
        <v>42</v>
      </c>
      <c r="S405" s="149" t="s">
        <v>138</v>
      </c>
      <c r="T405" s="149" t="s">
        <v>187</v>
      </c>
      <c r="U405" s="149" t="s">
        <v>382</v>
      </c>
      <c r="V405" s="149"/>
      <c r="W405" s="148"/>
      <c r="X405" s="148"/>
      <c r="Y405" s="148"/>
    </row>
    <row r="406" spans="1:26" s="17" customFormat="1" x14ac:dyDescent="0.2">
      <c r="A406" s="149">
        <v>39990</v>
      </c>
      <c r="B406" s="150" t="s">
        <v>1016</v>
      </c>
      <c r="C406" s="150" t="s">
        <v>282</v>
      </c>
      <c r="D406" s="150" t="s">
        <v>140</v>
      </c>
      <c r="E406" s="151" t="s">
        <v>143</v>
      </c>
      <c r="F406" s="152">
        <v>38991</v>
      </c>
      <c r="G406" s="153">
        <v>2006</v>
      </c>
      <c r="H406" s="149" t="s">
        <v>0</v>
      </c>
      <c r="I406" s="149" t="str">
        <f t="shared" si="18"/>
        <v>LA</v>
      </c>
      <c r="J406" s="149" t="str">
        <f t="shared" si="19"/>
        <v>LA</v>
      </c>
      <c r="K406" s="149" t="str">
        <f t="shared" si="20"/>
        <v>South Central</v>
      </c>
      <c r="L406" s="149" t="str">
        <f>INDEX('State '!$A$1:$C$62,MATCH($I406,'State '!$B:$B,0),3)</f>
        <v>South Central</v>
      </c>
      <c r="M406" s="149" t="str">
        <f>INDEX('State '!$A$1:$C$62,MATCH($J406,'State '!$B:$B,0),3)</f>
        <v>South Central</v>
      </c>
      <c r="N406" s="149"/>
      <c r="O406" s="156">
        <v>25</v>
      </c>
      <c r="P406" s="155">
        <v>16</v>
      </c>
      <c r="Q406" s="155">
        <v>100</v>
      </c>
      <c r="R406" s="156">
        <v>24</v>
      </c>
      <c r="S406" s="157" t="s">
        <v>138</v>
      </c>
      <c r="T406" s="154" t="s">
        <v>187</v>
      </c>
      <c r="U406" s="158" t="s">
        <v>382</v>
      </c>
      <c r="V406" s="149"/>
      <c r="W406" s="148"/>
      <c r="X406" s="148"/>
      <c r="Y406" s="148"/>
    </row>
    <row r="407" spans="1:26" s="17" customFormat="1" x14ac:dyDescent="0.2">
      <c r="A407" s="149">
        <v>39990</v>
      </c>
      <c r="B407" s="162" t="s">
        <v>1010</v>
      </c>
      <c r="C407" s="162" t="s">
        <v>312</v>
      </c>
      <c r="D407" s="162" t="s">
        <v>136</v>
      </c>
      <c r="E407" s="162" t="s">
        <v>143</v>
      </c>
      <c r="F407" s="163">
        <v>38991</v>
      </c>
      <c r="G407" s="155">
        <v>2006</v>
      </c>
      <c r="H407" s="149" t="s">
        <v>6</v>
      </c>
      <c r="I407" s="149" t="str">
        <f t="shared" si="18"/>
        <v>TX</v>
      </c>
      <c r="J407" s="149" t="str">
        <f t="shared" si="19"/>
        <v>TX</v>
      </c>
      <c r="K407" s="149" t="str">
        <f t="shared" si="20"/>
        <v>South Central</v>
      </c>
      <c r="L407" s="149" t="str">
        <f>INDEX('State '!$A$1:$C$62,MATCH($I407,'State '!$B:$B,0),3)</f>
        <v>South Central</v>
      </c>
      <c r="M407" s="149" t="str">
        <f>INDEX('State '!$A$1:$C$62,MATCH($J407,'State '!$B:$B,0),3)</f>
        <v>South Central</v>
      </c>
      <c r="N407" s="149"/>
      <c r="O407" s="156">
        <v>25</v>
      </c>
      <c r="P407" s="156">
        <v>25</v>
      </c>
      <c r="Q407" s="156">
        <v>225</v>
      </c>
      <c r="R407" s="155">
        <v>30</v>
      </c>
      <c r="S407" s="149" t="s">
        <v>138</v>
      </c>
      <c r="T407" s="149" t="s">
        <v>187</v>
      </c>
      <c r="U407" s="149" t="s">
        <v>382</v>
      </c>
      <c r="V407" s="149"/>
      <c r="W407" s="148"/>
      <c r="X407" s="148"/>
      <c r="Y407" s="148"/>
    </row>
    <row r="408" spans="1:26" s="17" customFormat="1" x14ac:dyDescent="0.2">
      <c r="A408" s="149">
        <v>39990</v>
      </c>
      <c r="B408" s="150" t="s">
        <v>1000</v>
      </c>
      <c r="C408" s="150" t="s">
        <v>218</v>
      </c>
      <c r="D408" s="150" t="s">
        <v>140</v>
      </c>
      <c r="E408" s="162" t="s">
        <v>143</v>
      </c>
      <c r="F408" s="163">
        <v>39022</v>
      </c>
      <c r="G408" s="164">
        <v>2006</v>
      </c>
      <c r="H408" s="149" t="s">
        <v>803</v>
      </c>
      <c r="I408" s="149" t="str">
        <f t="shared" si="18"/>
        <v>PA</v>
      </c>
      <c r="J408" s="149" t="str">
        <f t="shared" si="19"/>
        <v>DE</v>
      </c>
      <c r="K408" s="149" t="str">
        <f t="shared" si="20"/>
        <v>Northeast</v>
      </c>
      <c r="L408" s="149" t="str">
        <f>INDEX('State '!$A$1:$C$62,MATCH($I408,'State '!$B:$B,0),3)</f>
        <v>Northeast</v>
      </c>
      <c r="M408" s="149" t="str">
        <f>INDEX('State '!$A$1:$C$62,MATCH($J408,'State '!$B:$B,0),3)</f>
        <v>Northeast</v>
      </c>
      <c r="N408" s="149"/>
      <c r="O408" s="156">
        <v>17.37</v>
      </c>
      <c r="P408" s="156">
        <v>35</v>
      </c>
      <c r="Q408" s="155">
        <v>26.2</v>
      </c>
      <c r="R408" s="155" t="s">
        <v>3201</v>
      </c>
      <c r="S408" s="149" t="s">
        <v>135</v>
      </c>
      <c r="T408" s="149" t="s">
        <v>381</v>
      </c>
      <c r="U408" s="149" t="s">
        <v>804</v>
      </c>
      <c r="V408" s="149"/>
      <c r="W408" s="148"/>
      <c r="X408" s="148"/>
      <c r="Y408" s="148"/>
    </row>
    <row r="409" spans="1:26" s="17" customFormat="1" x14ac:dyDescent="0.2">
      <c r="A409" s="149">
        <v>39990</v>
      </c>
      <c r="B409" s="150" t="s">
        <v>1014</v>
      </c>
      <c r="C409" s="150" t="s">
        <v>231</v>
      </c>
      <c r="D409" s="150" t="s">
        <v>134</v>
      </c>
      <c r="E409" s="151" t="s">
        <v>143</v>
      </c>
      <c r="F409" s="152">
        <v>39022</v>
      </c>
      <c r="G409" s="153">
        <v>2006</v>
      </c>
      <c r="H409" s="149" t="s">
        <v>19</v>
      </c>
      <c r="I409" s="149" t="str">
        <f t="shared" si="18"/>
        <v>VA</v>
      </c>
      <c r="J409" s="149" t="str">
        <f t="shared" si="19"/>
        <v>VA</v>
      </c>
      <c r="K409" s="149" t="str">
        <f t="shared" si="20"/>
        <v>Northeast</v>
      </c>
      <c r="L409" s="149" t="str">
        <f>INDEX('State '!$A$1:$C$62,MATCH($I409,'State '!$B:$B,0),3)</f>
        <v>Northeast</v>
      </c>
      <c r="M409" s="149" t="str">
        <f>INDEX('State '!$A$1:$C$62,MATCH($J409,'State '!$B:$B,0),3)</f>
        <v>Northeast</v>
      </c>
      <c r="N409" s="149"/>
      <c r="O409" s="156">
        <v>53</v>
      </c>
      <c r="P409" s="155">
        <v>32</v>
      </c>
      <c r="Q409" s="155">
        <v>235</v>
      </c>
      <c r="R409" s="156">
        <v>20</v>
      </c>
      <c r="S409" s="157" t="s">
        <v>135</v>
      </c>
      <c r="T409" s="154" t="s">
        <v>381</v>
      </c>
      <c r="U409" s="158" t="s">
        <v>1015</v>
      </c>
      <c r="V409" s="149"/>
      <c r="W409" s="148"/>
      <c r="X409" s="148"/>
      <c r="Y409" s="148"/>
    </row>
    <row r="410" spans="1:26" s="17" customFormat="1" ht="85.9" customHeight="1" x14ac:dyDescent="0.2">
      <c r="A410" s="171">
        <v>39990</v>
      </c>
      <c r="B410" s="150" t="s">
        <v>1007</v>
      </c>
      <c r="C410" s="150" t="s">
        <v>313</v>
      </c>
      <c r="D410" s="150" t="s">
        <v>134</v>
      </c>
      <c r="E410" s="151" t="s">
        <v>143</v>
      </c>
      <c r="F410" s="152">
        <v>39022</v>
      </c>
      <c r="G410" s="153">
        <v>2006</v>
      </c>
      <c r="H410" s="149" t="s">
        <v>13</v>
      </c>
      <c r="I410" s="149" t="str">
        <f t="shared" si="18"/>
        <v>CA</v>
      </c>
      <c r="J410" s="149" t="str">
        <f t="shared" si="19"/>
        <v>CA</v>
      </c>
      <c r="K410" s="149" t="str">
        <f t="shared" si="20"/>
        <v>Pacific</v>
      </c>
      <c r="L410" s="149" t="str">
        <f>INDEX('State '!$A$1:$C$62,MATCH($I410,'State '!$B:$B,0),3)</f>
        <v>Pacific</v>
      </c>
      <c r="M410" s="149" t="str">
        <f>INDEX('State '!$A$1:$C$62,MATCH($J410,'State '!$B:$B,0),3)</f>
        <v>Pacific</v>
      </c>
      <c r="N410" s="149"/>
      <c r="O410" s="156">
        <v>11</v>
      </c>
      <c r="P410" s="155">
        <v>6</v>
      </c>
      <c r="Q410" s="155">
        <v>50</v>
      </c>
      <c r="R410" s="156">
        <v>24</v>
      </c>
      <c r="S410" s="157" t="s">
        <v>138</v>
      </c>
      <c r="T410" s="154" t="s">
        <v>187</v>
      </c>
      <c r="U410" s="158" t="s">
        <v>382</v>
      </c>
      <c r="V410" s="149"/>
      <c r="W410" s="148"/>
      <c r="X410" s="148"/>
      <c r="Y410" s="182"/>
      <c r="Z410"/>
    </row>
    <row r="411" spans="1:26" s="17" customFormat="1" x14ac:dyDescent="0.2">
      <c r="A411" s="149">
        <v>39990</v>
      </c>
      <c r="B411" s="150" t="s">
        <v>1916</v>
      </c>
      <c r="C411" s="150" t="s">
        <v>1913</v>
      </c>
      <c r="D411" s="150" t="s">
        <v>140</v>
      </c>
      <c r="E411" s="151" t="s">
        <v>143</v>
      </c>
      <c r="F411" s="152">
        <v>39022</v>
      </c>
      <c r="G411" s="159">
        <v>2006</v>
      </c>
      <c r="H411" s="149" t="s">
        <v>44</v>
      </c>
      <c r="I411" s="149" t="str">
        <f t="shared" si="18"/>
        <v>ON</v>
      </c>
      <c r="J411" s="149" t="str">
        <f t="shared" si="19"/>
        <v>ON</v>
      </c>
      <c r="K411" s="149" t="str">
        <f t="shared" si="20"/>
        <v>Canada</v>
      </c>
      <c r="L411" s="149" t="str">
        <f>INDEX('State '!$A$1:$C$62,MATCH($I411,'State '!$B:$B,0),3)</f>
        <v>Canada</v>
      </c>
      <c r="M411" s="149" t="str">
        <f>INDEX('State '!$A$1:$C$62,MATCH($J411,'State '!$B:$B,0),3)</f>
        <v>Canada</v>
      </c>
      <c r="N411" s="149"/>
      <c r="O411" s="156">
        <v>120</v>
      </c>
      <c r="P411" s="155">
        <v>22</v>
      </c>
      <c r="Q411" s="155">
        <v>372</v>
      </c>
      <c r="R411" s="156"/>
      <c r="S411" s="157" t="s">
        <v>1914</v>
      </c>
      <c r="T411" s="154" t="s">
        <v>813</v>
      </c>
      <c r="U411" s="158" t="s">
        <v>382</v>
      </c>
      <c r="V411" s="149"/>
      <c r="W411" s="148"/>
      <c r="X411" s="148"/>
      <c r="Y411" s="148"/>
    </row>
    <row r="412" spans="1:26" s="17" customFormat="1" x14ac:dyDescent="0.2">
      <c r="A412" s="149">
        <v>39990</v>
      </c>
      <c r="B412" s="162" t="s">
        <v>985</v>
      </c>
      <c r="C412" s="162" t="s">
        <v>3071</v>
      </c>
      <c r="D412" s="162" t="s">
        <v>134</v>
      </c>
      <c r="E412" s="162" t="s">
        <v>143</v>
      </c>
      <c r="F412" s="163">
        <v>39036</v>
      </c>
      <c r="G412" s="155">
        <v>2006</v>
      </c>
      <c r="H412" s="149" t="s">
        <v>29</v>
      </c>
      <c r="I412" s="149" t="str">
        <f t="shared" si="18"/>
        <v>WY</v>
      </c>
      <c r="J412" s="149" t="str">
        <f t="shared" si="19"/>
        <v>WY</v>
      </c>
      <c r="K412" s="149" t="str">
        <f t="shared" si="20"/>
        <v>Mountain</v>
      </c>
      <c r="L412" s="149" t="str">
        <f>INDEX('State '!$A$1:$C$62,MATCH($I412,'State '!$B:$B,0),3)</f>
        <v>Mountain</v>
      </c>
      <c r="M412" s="149" t="str">
        <f>INDEX('State '!$A$1:$C$62,MATCH($J412,'State '!$B:$B,0),3)</f>
        <v>Mountain</v>
      </c>
      <c r="N412" s="149"/>
      <c r="O412" s="156">
        <v>11.3</v>
      </c>
      <c r="P412" s="156">
        <v>20.8</v>
      </c>
      <c r="Q412" s="156">
        <v>300</v>
      </c>
      <c r="R412" s="155">
        <v>20</v>
      </c>
      <c r="S412" s="149" t="s">
        <v>135</v>
      </c>
      <c r="T412" s="149" t="s">
        <v>381</v>
      </c>
      <c r="U412" s="149" t="s">
        <v>944</v>
      </c>
      <c r="V412" s="149"/>
      <c r="W412" s="148"/>
      <c r="X412" s="148"/>
      <c r="Y412" s="148"/>
    </row>
    <row r="413" spans="1:26" s="17" customFormat="1" x14ac:dyDescent="0.2">
      <c r="A413" s="149">
        <v>39990</v>
      </c>
      <c r="B413" s="150" t="s">
        <v>1019</v>
      </c>
      <c r="C413" s="150" t="s">
        <v>206</v>
      </c>
      <c r="D413" s="150" t="s">
        <v>140</v>
      </c>
      <c r="E413" s="151" t="s">
        <v>143</v>
      </c>
      <c r="F413" s="152">
        <v>39037</v>
      </c>
      <c r="G413" s="159">
        <v>2006</v>
      </c>
      <c r="H413" s="149" t="s">
        <v>399</v>
      </c>
      <c r="I413" s="149" t="str">
        <f t="shared" si="18"/>
        <v>PA</v>
      </c>
      <c r="J413" s="149" t="str">
        <f t="shared" si="19"/>
        <v>NJ</v>
      </c>
      <c r="K413" s="149" t="str">
        <f t="shared" si="20"/>
        <v>Northeast</v>
      </c>
      <c r="L413" s="149" t="str">
        <f>INDEX('State '!$A$1:$C$62,MATCH($I413,'State '!$B:$B,0),3)</f>
        <v>Northeast</v>
      </c>
      <c r="M413" s="149" t="str">
        <f>INDEX('State '!$A$1:$C$62,MATCH($J413,'State '!$B:$B,0),3)</f>
        <v>Northeast</v>
      </c>
      <c r="N413" s="149"/>
      <c r="O413" s="156">
        <v>39</v>
      </c>
      <c r="P413" s="155">
        <v>6</v>
      </c>
      <c r="Q413" s="155">
        <v>101</v>
      </c>
      <c r="R413" s="156">
        <v>30</v>
      </c>
      <c r="S413" s="157" t="s">
        <v>135</v>
      </c>
      <c r="T413" s="154" t="s">
        <v>381</v>
      </c>
      <c r="U413" s="158" t="s">
        <v>1020</v>
      </c>
      <c r="V413" s="149"/>
      <c r="W413" s="148"/>
      <c r="X413" s="148"/>
      <c r="Y413" s="148"/>
    </row>
    <row r="414" spans="1:26" s="17" customFormat="1" x14ac:dyDescent="0.2">
      <c r="A414" s="149">
        <v>39990</v>
      </c>
      <c r="B414" s="162" t="s">
        <v>975</v>
      </c>
      <c r="C414" s="162" t="s">
        <v>261</v>
      </c>
      <c r="D414" s="162" t="s">
        <v>140</v>
      </c>
      <c r="E414" s="162" t="s">
        <v>143</v>
      </c>
      <c r="F414" s="163">
        <v>39043</v>
      </c>
      <c r="G414" s="164">
        <v>2006</v>
      </c>
      <c r="H414" s="149" t="s">
        <v>7</v>
      </c>
      <c r="I414" s="149" t="str">
        <f t="shared" si="18"/>
        <v>PA</v>
      </c>
      <c r="J414" s="149" t="str">
        <f t="shared" si="19"/>
        <v>PA</v>
      </c>
      <c r="K414" s="149" t="str">
        <f t="shared" si="20"/>
        <v>Northeast</v>
      </c>
      <c r="L414" s="149" t="str">
        <f>INDEX('State '!$A$1:$C$62,MATCH($I414,'State '!$B:$B,0),3)</f>
        <v>Northeast</v>
      </c>
      <c r="M414" s="149" t="str">
        <f>INDEX('State '!$A$1:$C$62,MATCH($J414,'State '!$B:$B,0),3)</f>
        <v>Northeast</v>
      </c>
      <c r="N414" s="149"/>
      <c r="O414" s="156">
        <v>84.5</v>
      </c>
      <c r="P414" s="156">
        <v>43.4</v>
      </c>
      <c r="Q414" s="156">
        <v>8.5</v>
      </c>
      <c r="R414" s="155">
        <v>20</v>
      </c>
      <c r="S414" s="149" t="s">
        <v>135</v>
      </c>
      <c r="T414" s="149" t="s">
        <v>381</v>
      </c>
      <c r="U414" s="149" t="s">
        <v>976</v>
      </c>
      <c r="V414" s="149"/>
      <c r="W414" s="148"/>
      <c r="X414" s="148"/>
      <c r="Y414" s="148"/>
    </row>
    <row r="415" spans="1:26" s="17" customFormat="1" x14ac:dyDescent="0.2">
      <c r="A415" s="149">
        <v>39990</v>
      </c>
      <c r="B415" s="162" t="s">
        <v>990</v>
      </c>
      <c r="C415" s="79" t="s">
        <v>1991</v>
      </c>
      <c r="D415" s="162" t="s">
        <v>140</v>
      </c>
      <c r="E415" s="162" t="s">
        <v>143</v>
      </c>
      <c r="F415" s="163">
        <v>39050</v>
      </c>
      <c r="G415" s="155">
        <v>2006</v>
      </c>
      <c r="H415" s="149" t="s">
        <v>991</v>
      </c>
      <c r="I415" s="149" t="str">
        <f t="shared" si="18"/>
        <v>OK</v>
      </c>
      <c r="J415" s="149" t="str">
        <f t="shared" si="19"/>
        <v>MO</v>
      </c>
      <c r="K415" s="149" t="str">
        <f t="shared" si="20"/>
        <v>South Central, Midwest</v>
      </c>
      <c r="L415" s="149" t="str">
        <f>INDEX('State '!$A$1:$C$62,MATCH($I415,'State '!$B:$B,0),3)</f>
        <v>South Central</v>
      </c>
      <c r="M415" s="149" t="str">
        <f>INDEX('State '!$A$1:$C$62,MATCH($J415,'State '!$B:$B,0),3)</f>
        <v>Midwest</v>
      </c>
      <c r="N415" s="149"/>
      <c r="O415" s="156">
        <v>1.7</v>
      </c>
      <c r="P415" s="156">
        <v>2</v>
      </c>
      <c r="Q415" s="156">
        <v>25</v>
      </c>
      <c r="R415" s="155" t="s">
        <v>3222</v>
      </c>
      <c r="S415" s="149" t="s">
        <v>135</v>
      </c>
      <c r="T415" s="149" t="s">
        <v>381</v>
      </c>
      <c r="U415" s="149" t="s">
        <v>992</v>
      </c>
      <c r="V415" s="149"/>
      <c r="W415" s="148"/>
      <c r="X415" s="148"/>
      <c r="Y415" s="148"/>
    </row>
    <row r="416" spans="1:26" s="17" customFormat="1" x14ac:dyDescent="0.2">
      <c r="A416" s="149">
        <v>39990</v>
      </c>
      <c r="B416" s="162" t="s">
        <v>996</v>
      </c>
      <c r="C416" s="162" t="s">
        <v>293</v>
      </c>
      <c r="D416" s="162" t="s">
        <v>134</v>
      </c>
      <c r="E416" s="162" t="s">
        <v>143</v>
      </c>
      <c r="F416" s="163">
        <v>39052</v>
      </c>
      <c r="G416" s="164">
        <v>2006</v>
      </c>
      <c r="H416" s="149" t="s">
        <v>25</v>
      </c>
      <c r="I416" s="149" t="str">
        <f t="shared" si="18"/>
        <v>CO</v>
      </c>
      <c r="J416" s="149" t="str">
        <f t="shared" si="19"/>
        <v>CO</v>
      </c>
      <c r="K416" s="149" t="str">
        <f t="shared" si="20"/>
        <v>Mountain</v>
      </c>
      <c r="L416" s="149" t="str">
        <f>INDEX('State '!$A$1:$C$62,MATCH($I416,'State '!$B:$B,0),3)</f>
        <v>Mountain</v>
      </c>
      <c r="M416" s="149" t="str">
        <f>INDEX('State '!$A$1:$C$62,MATCH($J416,'State '!$B:$B,0),3)</f>
        <v>Mountain</v>
      </c>
      <c r="N416" s="149"/>
      <c r="O416" s="156">
        <v>21.4</v>
      </c>
      <c r="P416" s="156">
        <v>25.07</v>
      </c>
      <c r="Q416" s="156">
        <v>48.3</v>
      </c>
      <c r="R416" s="155">
        <v>10</v>
      </c>
      <c r="S416" s="149" t="s">
        <v>135</v>
      </c>
      <c r="T416" s="149" t="s">
        <v>381</v>
      </c>
      <c r="U416" s="149" t="s">
        <v>997</v>
      </c>
      <c r="V416" s="149"/>
      <c r="W416" s="148"/>
      <c r="X416" s="148"/>
      <c r="Y416" s="148"/>
    </row>
    <row r="417" spans="1:25" s="17" customFormat="1" x14ac:dyDescent="0.2">
      <c r="A417" s="149">
        <v>39990</v>
      </c>
      <c r="B417" s="150" t="s">
        <v>1024</v>
      </c>
      <c r="C417" s="150" t="s">
        <v>240</v>
      </c>
      <c r="D417" s="150" t="s">
        <v>140</v>
      </c>
      <c r="E417" s="151" t="s">
        <v>143</v>
      </c>
      <c r="F417" s="152">
        <v>39052</v>
      </c>
      <c r="G417" s="153">
        <v>2006</v>
      </c>
      <c r="H417" s="149" t="s">
        <v>6</v>
      </c>
      <c r="I417" s="149" t="str">
        <f t="shared" si="18"/>
        <v>TX</v>
      </c>
      <c r="J417" s="149" t="str">
        <f t="shared" si="19"/>
        <v>TX</v>
      </c>
      <c r="K417" s="149" t="str">
        <f t="shared" si="20"/>
        <v>South Central</v>
      </c>
      <c r="L417" s="149" t="str">
        <f>INDEX('State '!$A$1:$C$62,MATCH($I417,'State '!$B:$B,0),3)</f>
        <v>South Central</v>
      </c>
      <c r="M417" s="149" t="str">
        <f>INDEX('State '!$A$1:$C$62,MATCH($J417,'State '!$B:$B,0),3)</f>
        <v>South Central</v>
      </c>
      <c r="N417" s="149"/>
      <c r="O417" s="156">
        <v>65</v>
      </c>
      <c r="P417" s="155">
        <v>32</v>
      </c>
      <c r="Q417" s="155">
        <v>500</v>
      </c>
      <c r="R417" s="156">
        <v>42</v>
      </c>
      <c r="S417" s="157" t="s">
        <v>138</v>
      </c>
      <c r="T417" s="154" t="s">
        <v>187</v>
      </c>
      <c r="U417" s="158" t="s">
        <v>382</v>
      </c>
      <c r="V417" s="149"/>
      <c r="W417" s="148"/>
      <c r="X417" s="148"/>
      <c r="Y417" s="148"/>
    </row>
    <row r="418" spans="1:25" s="17" customFormat="1" ht="25.5" x14ac:dyDescent="0.2">
      <c r="A418" s="149">
        <v>39990</v>
      </c>
      <c r="B418" s="150" t="s">
        <v>1011</v>
      </c>
      <c r="C418" s="150" t="s">
        <v>231</v>
      </c>
      <c r="D418" s="150" t="s">
        <v>140</v>
      </c>
      <c r="E418" s="151" t="s">
        <v>143</v>
      </c>
      <c r="F418" s="152">
        <v>39052</v>
      </c>
      <c r="G418" s="153">
        <v>2006</v>
      </c>
      <c r="H418" s="149" t="s">
        <v>2463</v>
      </c>
      <c r="I418" s="149" t="str">
        <f t="shared" si="18"/>
        <v>TN</v>
      </c>
      <c r="J418" s="149" t="str">
        <f t="shared" si="19"/>
        <v>NC</v>
      </c>
      <c r="K418" s="149" t="str">
        <f t="shared" si="20"/>
        <v>Midwest, Northeast, Southeast</v>
      </c>
      <c r="L418" s="149" t="str">
        <f>INDEX('State '!$A$1:$C$62,MATCH($I418,'State '!$B:$B,0),3)</f>
        <v>Midwest</v>
      </c>
      <c r="M418" s="149" t="str">
        <f>INDEX('State '!$A$1:$C$62,MATCH($J418,'State '!$B:$B,0),3)</f>
        <v>Southeast</v>
      </c>
      <c r="N418" s="149" t="s">
        <v>5</v>
      </c>
      <c r="O418" s="156">
        <v>15.5</v>
      </c>
      <c r="P418" s="155">
        <v>13</v>
      </c>
      <c r="Q418" s="155">
        <v>20</v>
      </c>
      <c r="R418" s="156">
        <v>24</v>
      </c>
      <c r="S418" s="157" t="s">
        <v>135</v>
      </c>
      <c r="T418" s="154" t="s">
        <v>381</v>
      </c>
      <c r="U418" s="158" t="s">
        <v>784</v>
      </c>
      <c r="V418" s="149"/>
      <c r="W418" s="148"/>
      <c r="X418" s="148"/>
      <c r="Y418" s="148"/>
    </row>
    <row r="419" spans="1:25" s="17" customFormat="1" x14ac:dyDescent="0.2">
      <c r="A419" s="149">
        <v>39990</v>
      </c>
      <c r="B419" s="150" t="s">
        <v>979</v>
      </c>
      <c r="C419" s="150" t="s">
        <v>235</v>
      </c>
      <c r="D419" s="150" t="s">
        <v>134</v>
      </c>
      <c r="E419" s="151" t="s">
        <v>143</v>
      </c>
      <c r="F419" s="152">
        <v>39052</v>
      </c>
      <c r="G419" s="153">
        <v>2006</v>
      </c>
      <c r="H419" s="149" t="s">
        <v>18</v>
      </c>
      <c r="I419" s="149" t="str">
        <f t="shared" si="18"/>
        <v>FL</v>
      </c>
      <c r="J419" s="149" t="str">
        <f t="shared" si="19"/>
        <v>FL</v>
      </c>
      <c r="K419" s="149" t="str">
        <f t="shared" si="20"/>
        <v>Southeast</v>
      </c>
      <c r="L419" s="149" t="str">
        <f>INDEX('State '!$A$1:$C$62,MATCH($I419,'State '!$B:$B,0),3)</f>
        <v>Southeast</v>
      </c>
      <c r="M419" s="149" t="str">
        <f>INDEX('State '!$A$1:$C$62,MATCH($J419,'State '!$B:$B,0),3)</f>
        <v>Southeast</v>
      </c>
      <c r="N419" s="149"/>
      <c r="O419" s="156">
        <v>19.600000000000001</v>
      </c>
      <c r="P419" s="155">
        <v>0.3</v>
      </c>
      <c r="Q419" s="155">
        <v>100</v>
      </c>
      <c r="R419" s="156">
        <v>24</v>
      </c>
      <c r="S419" s="157" t="s">
        <v>135</v>
      </c>
      <c r="T419" s="154" t="s">
        <v>381</v>
      </c>
      <c r="U419" s="158" t="s">
        <v>980</v>
      </c>
      <c r="V419" s="149"/>
      <c r="W419" s="148"/>
      <c r="X419" s="148"/>
      <c r="Y419" s="148"/>
    </row>
    <row r="420" spans="1:25" s="17" customFormat="1" x14ac:dyDescent="0.2">
      <c r="A420" s="149">
        <v>39990</v>
      </c>
      <c r="B420" s="150" t="s">
        <v>981</v>
      </c>
      <c r="C420" s="150" t="s">
        <v>310</v>
      </c>
      <c r="D420" s="150" t="s">
        <v>136</v>
      </c>
      <c r="E420" s="151" t="s">
        <v>143</v>
      </c>
      <c r="F420" s="152">
        <v>39052</v>
      </c>
      <c r="G420" s="153">
        <v>2006</v>
      </c>
      <c r="H420" s="149" t="s">
        <v>49</v>
      </c>
      <c r="I420" s="149" t="str">
        <f t="shared" si="18"/>
        <v>IN</v>
      </c>
      <c r="J420" s="149" t="str">
        <f t="shared" si="19"/>
        <v>IN</v>
      </c>
      <c r="K420" s="149" t="str">
        <f t="shared" si="20"/>
        <v>Midwest</v>
      </c>
      <c r="L420" s="149" t="str">
        <f>INDEX('State '!$A$1:$C$62,MATCH($I420,'State '!$B:$B,0),3)</f>
        <v>Midwest</v>
      </c>
      <c r="M420" s="149" t="str">
        <f>INDEX('State '!$A$1:$C$62,MATCH($J420,'State '!$B:$B,0),3)</f>
        <v>Midwest</v>
      </c>
      <c r="N420" s="149"/>
      <c r="O420" s="156">
        <v>17</v>
      </c>
      <c r="P420" s="155">
        <v>25</v>
      </c>
      <c r="Q420" s="155">
        <v>80</v>
      </c>
      <c r="R420" s="156">
        <v>16</v>
      </c>
      <c r="S420" s="157" t="s">
        <v>138</v>
      </c>
      <c r="T420" s="154" t="s">
        <v>187</v>
      </c>
      <c r="U420" s="158" t="s">
        <v>382</v>
      </c>
      <c r="V420" s="149"/>
      <c r="W420" s="148"/>
      <c r="X420" s="148"/>
      <c r="Y420" s="148"/>
    </row>
    <row r="421" spans="1:25" s="17" customFormat="1" x14ac:dyDescent="0.2">
      <c r="A421" s="149">
        <v>40380</v>
      </c>
      <c r="B421" s="150" t="s">
        <v>983</v>
      </c>
      <c r="C421" s="150" t="s">
        <v>311</v>
      </c>
      <c r="D421" s="150" t="s">
        <v>134</v>
      </c>
      <c r="E421" s="151" t="s">
        <v>143</v>
      </c>
      <c r="F421" s="152">
        <v>39052</v>
      </c>
      <c r="G421" s="153">
        <v>2006</v>
      </c>
      <c r="H421" s="149" t="s">
        <v>0</v>
      </c>
      <c r="I421" s="149" t="str">
        <f t="shared" si="18"/>
        <v>LA</v>
      </c>
      <c r="J421" s="149" t="str">
        <f t="shared" si="19"/>
        <v>LA</v>
      </c>
      <c r="K421" s="149" t="str">
        <f t="shared" si="20"/>
        <v>South Central</v>
      </c>
      <c r="L421" s="149" t="str">
        <f>INDEX('State '!$A$1:$C$62,MATCH($I421,'State '!$B:$B,0),3)</f>
        <v>South Central</v>
      </c>
      <c r="M421" s="149" t="str">
        <f>INDEX('State '!$A$1:$C$62,MATCH($J421,'State '!$B:$B,0),3)</f>
        <v>South Central</v>
      </c>
      <c r="N421" s="149"/>
      <c r="O421" s="156">
        <v>30</v>
      </c>
      <c r="P421" s="155">
        <v>23</v>
      </c>
      <c r="Q421" s="155">
        <v>1000</v>
      </c>
      <c r="R421" s="156">
        <v>30</v>
      </c>
      <c r="S421" s="157" t="s">
        <v>135</v>
      </c>
      <c r="T421" s="154" t="s">
        <v>381</v>
      </c>
      <c r="U421" s="158" t="s">
        <v>984</v>
      </c>
      <c r="V421" s="149"/>
      <c r="W421" s="148"/>
      <c r="X421" s="148"/>
      <c r="Y421" s="148"/>
    </row>
    <row r="422" spans="1:25" s="17" customFormat="1" x14ac:dyDescent="0.2">
      <c r="A422" s="149">
        <v>39990</v>
      </c>
      <c r="B422" s="150" t="s">
        <v>2068</v>
      </c>
      <c r="C422" s="150" t="s">
        <v>256</v>
      </c>
      <c r="D422" s="150" t="s">
        <v>140</v>
      </c>
      <c r="E422" s="151" t="s">
        <v>143</v>
      </c>
      <c r="F422" s="152">
        <v>39052</v>
      </c>
      <c r="G422" s="159">
        <v>2006</v>
      </c>
      <c r="H422" s="149" t="s">
        <v>50</v>
      </c>
      <c r="I422" s="149" t="str">
        <f t="shared" si="18"/>
        <v>WA</v>
      </c>
      <c r="J422" s="149" t="str">
        <f t="shared" si="19"/>
        <v>WA</v>
      </c>
      <c r="K422" s="149" t="str">
        <f t="shared" si="20"/>
        <v>Pacific</v>
      </c>
      <c r="L422" s="149" t="str">
        <f>INDEX('State '!$A$1:$C$62,MATCH($I422,'State '!$B:$B,0),3)</f>
        <v>Pacific</v>
      </c>
      <c r="M422" s="149" t="str">
        <f>INDEX('State '!$A$1:$C$62,MATCH($J422,'State '!$B:$B,0),3)</f>
        <v>Pacific</v>
      </c>
      <c r="N422" s="149"/>
      <c r="O422" s="156">
        <v>333</v>
      </c>
      <c r="P422" s="155">
        <v>80</v>
      </c>
      <c r="Q422" s="155">
        <v>360</v>
      </c>
      <c r="R422" s="156" t="s">
        <v>3217</v>
      </c>
      <c r="S422" s="157" t="s">
        <v>135</v>
      </c>
      <c r="T422" s="154" t="s">
        <v>381</v>
      </c>
      <c r="U422" s="158" t="s">
        <v>1026</v>
      </c>
      <c r="V422" s="149"/>
      <c r="W422" s="148"/>
      <c r="X422" s="148"/>
      <c r="Y422" s="148"/>
    </row>
    <row r="423" spans="1:25" s="17" customFormat="1" x14ac:dyDescent="0.2">
      <c r="A423" s="149">
        <v>42598</v>
      </c>
      <c r="B423" s="150" t="s">
        <v>2142</v>
      </c>
      <c r="C423" s="150" t="s">
        <v>206</v>
      </c>
      <c r="D423" s="150" t="s">
        <v>2139</v>
      </c>
      <c r="E423" s="151" t="s">
        <v>143</v>
      </c>
      <c r="F423" s="152">
        <v>39063</v>
      </c>
      <c r="G423" s="153">
        <v>2006</v>
      </c>
      <c r="H423" s="149" t="s">
        <v>1327</v>
      </c>
      <c r="I423" s="149" t="str">
        <f t="shared" si="18"/>
        <v>NY</v>
      </c>
      <c r="J423" s="149" t="str">
        <f t="shared" si="19"/>
        <v>PA</v>
      </c>
      <c r="K423" s="149" t="str">
        <f t="shared" si="20"/>
        <v>Northeast</v>
      </c>
      <c r="L423" s="149" t="str">
        <f>INDEX('State '!$A$1:$C$62,MATCH($I423,'State '!$B:$B,0),3)</f>
        <v>Northeast</v>
      </c>
      <c r="M423" s="149" t="str">
        <f>INDEX('State '!$A$1:$C$62,MATCH($J423,'State '!$B:$B,0),3)</f>
        <v>Northeast</v>
      </c>
      <c r="N423" s="149"/>
      <c r="O423" s="156"/>
      <c r="P423" s="156">
        <v>24</v>
      </c>
      <c r="Q423" s="155">
        <v>-487</v>
      </c>
      <c r="R423" s="155" t="s">
        <v>1822</v>
      </c>
      <c r="S423" s="149" t="s">
        <v>135</v>
      </c>
      <c r="T423" s="149" t="s">
        <v>381</v>
      </c>
      <c r="U423" s="158" t="s">
        <v>2143</v>
      </c>
      <c r="V423" s="149"/>
      <c r="W423" s="148"/>
      <c r="X423" s="148"/>
      <c r="Y423" s="148"/>
    </row>
    <row r="424" spans="1:25" s="17" customFormat="1" x14ac:dyDescent="0.2">
      <c r="A424" s="149">
        <v>42598</v>
      </c>
      <c r="B424" s="150" t="s">
        <v>2141</v>
      </c>
      <c r="C424" s="150" t="s">
        <v>229</v>
      </c>
      <c r="D424" s="150" t="s">
        <v>134</v>
      </c>
      <c r="E424" s="151" t="s">
        <v>143</v>
      </c>
      <c r="F424" s="152">
        <v>39063</v>
      </c>
      <c r="G424" s="153">
        <v>2006</v>
      </c>
      <c r="H424" s="149" t="s">
        <v>1327</v>
      </c>
      <c r="I424" s="149" t="str">
        <f t="shared" si="18"/>
        <v>NY</v>
      </c>
      <c r="J424" s="149" t="str">
        <f t="shared" si="19"/>
        <v>PA</v>
      </c>
      <c r="K424" s="149" t="str">
        <f t="shared" si="20"/>
        <v>Northeast</v>
      </c>
      <c r="L424" s="149" t="str">
        <f>INDEX('State '!$A$1:$C$62,MATCH($I424,'State '!$B:$B,0),3)</f>
        <v>Northeast</v>
      </c>
      <c r="M424" s="149" t="str">
        <f>INDEX('State '!$A$1:$C$62,MATCH($J424,'State '!$B:$B,0),3)</f>
        <v>Northeast</v>
      </c>
      <c r="N424" s="149"/>
      <c r="O424" s="156"/>
      <c r="P424" s="156">
        <v>24</v>
      </c>
      <c r="Q424" s="155">
        <v>487</v>
      </c>
      <c r="R424" s="155" t="s">
        <v>1822</v>
      </c>
      <c r="S424" s="149" t="s">
        <v>135</v>
      </c>
      <c r="T424" s="149" t="s">
        <v>381</v>
      </c>
      <c r="U424" s="158" t="s">
        <v>2144</v>
      </c>
      <c r="V424" s="149"/>
      <c r="W424" s="148"/>
      <c r="X424" s="148"/>
      <c r="Y424" s="148"/>
    </row>
    <row r="425" spans="1:25" s="17" customFormat="1" x14ac:dyDescent="0.2">
      <c r="A425" s="149">
        <v>39990</v>
      </c>
      <c r="B425" s="150" t="s">
        <v>1030</v>
      </c>
      <c r="C425" s="150" t="s">
        <v>229</v>
      </c>
      <c r="D425" s="150" t="s">
        <v>134</v>
      </c>
      <c r="E425" s="151" t="s">
        <v>143</v>
      </c>
      <c r="F425" s="152">
        <v>39063</v>
      </c>
      <c r="G425" s="159">
        <v>2006</v>
      </c>
      <c r="H425" s="149" t="s">
        <v>10</v>
      </c>
      <c r="I425" s="149" t="str">
        <f t="shared" si="18"/>
        <v>NY</v>
      </c>
      <c r="J425" s="149" t="str">
        <f t="shared" si="19"/>
        <v>NY</v>
      </c>
      <c r="K425" s="149" t="str">
        <f t="shared" si="20"/>
        <v>Northeast</v>
      </c>
      <c r="L425" s="149" t="str">
        <f>INDEX('State '!$A$1:$C$62,MATCH($I425,'State '!$B:$B,0),3)</f>
        <v>Northeast</v>
      </c>
      <c r="M425" s="149" t="str">
        <f>INDEX('State '!$A$1:$C$62,MATCH($J425,'State '!$B:$B,0),3)</f>
        <v>Northeast</v>
      </c>
      <c r="N425" s="149"/>
      <c r="O425" s="156">
        <v>10</v>
      </c>
      <c r="P425" s="155">
        <v>6</v>
      </c>
      <c r="Q425" s="155">
        <v>500</v>
      </c>
      <c r="R425" s="156">
        <v>20</v>
      </c>
      <c r="S425" s="157" t="s">
        <v>135</v>
      </c>
      <c r="T425" s="154" t="s">
        <v>381</v>
      </c>
      <c r="U425" s="158" t="s">
        <v>861</v>
      </c>
      <c r="V425" s="149"/>
      <c r="W425" s="148"/>
      <c r="X425" s="148"/>
      <c r="Y425" s="148"/>
    </row>
    <row r="426" spans="1:25" s="17" customFormat="1" x14ac:dyDescent="0.2">
      <c r="A426" s="149">
        <v>39990</v>
      </c>
      <c r="B426" s="150" t="s">
        <v>987</v>
      </c>
      <c r="C426" s="150" t="s">
        <v>1725</v>
      </c>
      <c r="D426" s="150" t="s">
        <v>140</v>
      </c>
      <c r="E426" s="151" t="s">
        <v>143</v>
      </c>
      <c r="F426" s="152">
        <v>39066</v>
      </c>
      <c r="G426" s="153">
        <v>2006</v>
      </c>
      <c r="H426" s="149" t="s">
        <v>988</v>
      </c>
      <c r="I426" s="149" t="str">
        <f t="shared" si="18"/>
        <v>MI</v>
      </c>
      <c r="J426" s="149" t="str">
        <f t="shared" si="19"/>
        <v>WI</v>
      </c>
      <c r="K426" s="149" t="str">
        <f t="shared" si="20"/>
        <v>Midwest</v>
      </c>
      <c r="L426" s="149" t="str">
        <f>INDEX('State '!$A$1:$C$62,MATCH($I426,'State '!$B:$B,0),3)</f>
        <v>Midwest</v>
      </c>
      <c r="M426" s="149" t="str">
        <f>INDEX('State '!$A$1:$C$62,MATCH($J426,'State '!$B:$B,0),3)</f>
        <v>Midwest</v>
      </c>
      <c r="N426" s="149"/>
      <c r="O426" s="156">
        <v>48.1</v>
      </c>
      <c r="P426" s="155">
        <v>6.86</v>
      </c>
      <c r="Q426" s="155">
        <v>168.2</v>
      </c>
      <c r="R426" s="156" t="s">
        <v>3185</v>
      </c>
      <c r="S426" s="157" t="s">
        <v>135</v>
      </c>
      <c r="T426" s="154" t="s">
        <v>381</v>
      </c>
      <c r="U426" s="158" t="s">
        <v>989</v>
      </c>
      <c r="V426" s="149"/>
      <c r="W426" s="148"/>
      <c r="X426" s="148"/>
      <c r="Y426" s="148"/>
    </row>
    <row r="427" spans="1:25" s="17" customFormat="1" x14ac:dyDescent="0.2">
      <c r="A427" s="149">
        <v>39990</v>
      </c>
      <c r="B427" s="162" t="s">
        <v>1027</v>
      </c>
      <c r="C427" s="162" t="s">
        <v>240</v>
      </c>
      <c r="D427" s="162" t="s">
        <v>136</v>
      </c>
      <c r="E427" s="162" t="s">
        <v>143</v>
      </c>
      <c r="F427" s="163">
        <v>39066</v>
      </c>
      <c r="G427" s="164">
        <v>2006</v>
      </c>
      <c r="H427" s="149" t="s">
        <v>6</v>
      </c>
      <c r="I427" s="149" t="str">
        <f t="shared" si="18"/>
        <v>TX</v>
      </c>
      <c r="J427" s="149" t="str">
        <f t="shared" si="19"/>
        <v>TX</v>
      </c>
      <c r="K427" s="149" t="str">
        <f t="shared" si="20"/>
        <v>South Central</v>
      </c>
      <c r="L427" s="149" t="str">
        <f>INDEX('State '!$A$1:$C$62,MATCH($I427,'State '!$B:$B,0),3)</f>
        <v>South Central</v>
      </c>
      <c r="M427" s="149" t="str">
        <f>INDEX('State '!$A$1:$C$62,MATCH($J427,'State '!$B:$B,0),3)</f>
        <v>South Central</v>
      </c>
      <c r="N427" s="149"/>
      <c r="O427" s="156">
        <v>48</v>
      </c>
      <c r="P427" s="156">
        <v>24</v>
      </c>
      <c r="Q427" s="156">
        <v>400</v>
      </c>
      <c r="R427" s="155">
        <v>24</v>
      </c>
      <c r="S427" s="149" t="s">
        <v>138</v>
      </c>
      <c r="T427" s="149" t="s">
        <v>187</v>
      </c>
      <c r="U427" s="149" t="s">
        <v>382</v>
      </c>
      <c r="V427" s="149"/>
      <c r="W427" s="148"/>
      <c r="X427" s="148"/>
      <c r="Y427" s="148"/>
    </row>
    <row r="428" spans="1:25" s="17" customFormat="1" x14ac:dyDescent="0.2">
      <c r="A428" s="149">
        <v>39990</v>
      </c>
      <c r="B428" s="162" t="s">
        <v>1008</v>
      </c>
      <c r="C428" s="162" t="s">
        <v>239</v>
      </c>
      <c r="D428" s="162" t="s">
        <v>140</v>
      </c>
      <c r="E428" s="162" t="s">
        <v>143</v>
      </c>
      <c r="F428" s="163">
        <v>39066</v>
      </c>
      <c r="G428" s="164">
        <v>2006</v>
      </c>
      <c r="H428" s="149" t="s">
        <v>429</v>
      </c>
      <c r="I428" s="149" t="str">
        <f t="shared" si="18"/>
        <v>TX</v>
      </c>
      <c r="J428" s="149" t="str">
        <f t="shared" si="19"/>
        <v>LA</v>
      </c>
      <c r="K428" s="149" t="str">
        <f t="shared" si="20"/>
        <v>South Central</v>
      </c>
      <c r="L428" s="149" t="str">
        <f>INDEX('State '!$A$1:$C$62,MATCH($I428,'State '!$B:$B,0),3)</f>
        <v>South Central</v>
      </c>
      <c r="M428" s="149" t="str">
        <f>INDEX('State '!$A$1:$C$62,MATCH($J428,'State '!$B:$B,0),3)</f>
        <v>South Central</v>
      </c>
      <c r="N428" s="149"/>
      <c r="O428" s="156">
        <v>47.9</v>
      </c>
      <c r="P428" s="156">
        <v>20.5</v>
      </c>
      <c r="Q428" s="156">
        <v>122.4</v>
      </c>
      <c r="R428" s="155">
        <v>42</v>
      </c>
      <c r="S428" s="149" t="s">
        <v>135</v>
      </c>
      <c r="T428" s="149" t="s">
        <v>381</v>
      </c>
      <c r="U428" s="149" t="s">
        <v>1009</v>
      </c>
      <c r="V428" s="149"/>
      <c r="W428" s="148"/>
      <c r="X428" s="148"/>
      <c r="Y428" s="148"/>
    </row>
    <row r="429" spans="1:25" s="17" customFormat="1" x14ac:dyDescent="0.2">
      <c r="A429" s="149">
        <v>39990</v>
      </c>
      <c r="B429" s="150" t="s">
        <v>1001</v>
      </c>
      <c r="C429" s="150" t="s">
        <v>237</v>
      </c>
      <c r="D429" s="150" t="s">
        <v>140</v>
      </c>
      <c r="E429" s="151" t="s">
        <v>143</v>
      </c>
      <c r="F429" s="152">
        <v>39066</v>
      </c>
      <c r="G429" s="159">
        <v>2006</v>
      </c>
      <c r="H429" s="149" t="s">
        <v>29</v>
      </c>
      <c r="I429" s="149" t="str">
        <f t="shared" si="18"/>
        <v>WY</v>
      </c>
      <c r="J429" s="149" t="str">
        <f t="shared" si="19"/>
        <v>WY</v>
      </c>
      <c r="K429" s="149" t="str">
        <f t="shared" si="20"/>
        <v>Mountain</v>
      </c>
      <c r="L429" s="149" t="str">
        <f>INDEX('State '!$A$1:$C$62,MATCH($I429,'State '!$B:$B,0),3)</f>
        <v>Mountain</v>
      </c>
      <c r="M429" s="149" t="str">
        <f>INDEX('State '!$A$1:$C$62,MATCH($J429,'State '!$B:$B,0),3)</f>
        <v>Mountain</v>
      </c>
      <c r="N429" s="149"/>
      <c r="O429" s="156">
        <v>51.5</v>
      </c>
      <c r="P429" s="155">
        <v>27.1</v>
      </c>
      <c r="Q429" s="155">
        <v>550</v>
      </c>
      <c r="R429" s="156">
        <v>36</v>
      </c>
      <c r="S429" s="157" t="s">
        <v>135</v>
      </c>
      <c r="T429" s="154" t="s">
        <v>381</v>
      </c>
      <c r="U429" s="158" t="s">
        <v>1002</v>
      </c>
      <c r="V429" s="149"/>
      <c r="W429" s="148"/>
      <c r="X429" s="148"/>
      <c r="Y429" s="148"/>
    </row>
    <row r="430" spans="1:25" s="17" customFormat="1" x14ac:dyDescent="0.2">
      <c r="A430" s="149">
        <v>39990</v>
      </c>
      <c r="B430" s="162" t="s">
        <v>1005</v>
      </c>
      <c r="C430" s="162" t="s">
        <v>1939</v>
      </c>
      <c r="D430" s="162" t="s">
        <v>140</v>
      </c>
      <c r="E430" s="162" t="s">
        <v>143</v>
      </c>
      <c r="F430" s="163">
        <v>39071</v>
      </c>
      <c r="G430" s="155">
        <v>2006</v>
      </c>
      <c r="H430" s="149" t="s">
        <v>23</v>
      </c>
      <c r="I430" s="149" t="str">
        <f t="shared" si="18"/>
        <v>KY</v>
      </c>
      <c r="J430" s="149" t="str">
        <f t="shared" si="19"/>
        <v>KY</v>
      </c>
      <c r="K430" s="149" t="str">
        <f t="shared" si="20"/>
        <v>Midwest</v>
      </c>
      <c r="L430" s="149" t="str">
        <f>INDEX('State '!$A$1:$C$62,MATCH($I430,'State '!$B:$B,0),3)</f>
        <v>Midwest</v>
      </c>
      <c r="M430" s="149" t="str">
        <f>INDEX('State '!$A$1:$C$62,MATCH($J430,'State '!$B:$B,0),3)</f>
        <v>Midwest</v>
      </c>
      <c r="N430" s="149"/>
      <c r="O430" s="156">
        <v>14.17</v>
      </c>
      <c r="P430" s="156">
        <v>27.5</v>
      </c>
      <c r="Q430" s="156">
        <v>80</v>
      </c>
      <c r="R430" s="155" t="s">
        <v>3225</v>
      </c>
      <c r="S430" s="149" t="s">
        <v>135</v>
      </c>
      <c r="T430" s="149" t="s">
        <v>381</v>
      </c>
      <c r="U430" s="149" t="s">
        <v>1006</v>
      </c>
      <c r="V430" s="149"/>
      <c r="W430" s="148"/>
      <c r="X430" s="148"/>
      <c r="Y430" s="148"/>
    </row>
    <row r="431" spans="1:25" s="17" customFormat="1" x14ac:dyDescent="0.2">
      <c r="A431" s="149">
        <v>39990</v>
      </c>
      <c r="B431" s="162" t="s">
        <v>982</v>
      </c>
      <c r="C431" s="162" t="s">
        <v>2065</v>
      </c>
      <c r="D431" s="162" t="s">
        <v>140</v>
      </c>
      <c r="E431" s="162" t="s">
        <v>143</v>
      </c>
      <c r="F431" s="163">
        <v>39082</v>
      </c>
      <c r="G431" s="164">
        <v>2006</v>
      </c>
      <c r="H431" s="149" t="s">
        <v>6</v>
      </c>
      <c r="I431" s="149" t="str">
        <f t="shared" si="18"/>
        <v>TX</v>
      </c>
      <c r="J431" s="149" t="str">
        <f t="shared" si="19"/>
        <v>TX</v>
      </c>
      <c r="K431" s="149" t="str">
        <f t="shared" si="20"/>
        <v>South Central</v>
      </c>
      <c r="L431" s="149" t="str">
        <f>INDEX('State '!$A$1:$C$62,MATCH($I431,'State '!$B:$B,0),3)</f>
        <v>South Central</v>
      </c>
      <c r="M431" s="149" t="str">
        <f>INDEX('State '!$A$1:$C$62,MATCH($J431,'State '!$B:$B,0),3)</f>
        <v>South Central</v>
      </c>
      <c r="N431" s="149"/>
      <c r="O431" s="156">
        <v>16</v>
      </c>
      <c r="P431" s="156"/>
      <c r="Q431" s="156">
        <v>139</v>
      </c>
      <c r="R431" s="155">
        <v>30</v>
      </c>
      <c r="S431" s="149" t="s">
        <v>135</v>
      </c>
      <c r="T431" s="149" t="s">
        <v>381</v>
      </c>
      <c r="U431" s="149" t="s">
        <v>382</v>
      </c>
      <c r="V431" s="149"/>
      <c r="W431" s="148"/>
      <c r="X431" s="148"/>
      <c r="Y431" s="148"/>
    </row>
    <row r="432" spans="1:25" s="17" customFormat="1" x14ac:dyDescent="0.2">
      <c r="A432" s="149">
        <v>40367</v>
      </c>
      <c r="B432" s="150" t="s">
        <v>921</v>
      </c>
      <c r="C432" s="150" t="s">
        <v>302</v>
      </c>
      <c r="D432" s="150" t="s">
        <v>134</v>
      </c>
      <c r="E432" s="151" t="s">
        <v>143</v>
      </c>
      <c r="F432" s="152">
        <v>39083</v>
      </c>
      <c r="G432" s="159">
        <v>2007</v>
      </c>
      <c r="H432" s="149" t="s">
        <v>6</v>
      </c>
      <c r="I432" s="149" t="str">
        <f t="shared" si="18"/>
        <v>TX</v>
      </c>
      <c r="J432" s="149" t="str">
        <f t="shared" si="19"/>
        <v>TX</v>
      </c>
      <c r="K432" s="149" t="str">
        <f t="shared" si="20"/>
        <v>South Central</v>
      </c>
      <c r="L432" s="149" t="str">
        <f>INDEX('State '!$A$1:$C$62,MATCH($I432,'State '!$B:$B,0),3)</f>
        <v>South Central</v>
      </c>
      <c r="M432" s="149" t="str">
        <f>INDEX('State '!$A$1:$C$62,MATCH($J432,'State '!$B:$B,0),3)</f>
        <v>South Central</v>
      </c>
      <c r="N432" s="149"/>
      <c r="O432" s="156">
        <v>90</v>
      </c>
      <c r="P432" s="155">
        <v>65</v>
      </c>
      <c r="Q432" s="155">
        <v>30</v>
      </c>
      <c r="R432" s="156">
        <v>20</v>
      </c>
      <c r="S432" s="157" t="s">
        <v>138</v>
      </c>
      <c r="T432" s="154" t="s">
        <v>187</v>
      </c>
      <c r="U432" s="158" t="s">
        <v>382</v>
      </c>
      <c r="V432" s="149"/>
      <c r="W432" s="148"/>
      <c r="X432" s="148"/>
      <c r="Y432" s="148"/>
    </row>
    <row r="433" spans="1:26" s="17" customFormat="1" x14ac:dyDescent="0.2">
      <c r="A433" s="149">
        <v>39990</v>
      </c>
      <c r="B433" s="162" t="s">
        <v>947</v>
      </c>
      <c r="C433" s="162" t="s">
        <v>286</v>
      </c>
      <c r="D433" s="162" t="s">
        <v>140</v>
      </c>
      <c r="E433" s="162" t="s">
        <v>143</v>
      </c>
      <c r="F433" s="163">
        <v>39083</v>
      </c>
      <c r="G433" s="155">
        <v>2007</v>
      </c>
      <c r="H433" s="149" t="s">
        <v>46</v>
      </c>
      <c r="I433" s="149" t="str">
        <f t="shared" si="18"/>
        <v>KS</v>
      </c>
      <c r="J433" s="149" t="str">
        <f t="shared" si="19"/>
        <v>KS</v>
      </c>
      <c r="K433" s="149" t="str">
        <f t="shared" si="20"/>
        <v>South Central</v>
      </c>
      <c r="L433" s="149" t="str">
        <f>INDEX('State '!$A$1:$C$62,MATCH($I433,'State '!$B:$B,0),3)</f>
        <v>South Central</v>
      </c>
      <c r="M433" s="149" t="str">
        <f>INDEX('State '!$A$1:$C$62,MATCH($J433,'State '!$B:$B,0),3)</f>
        <v>South Central</v>
      </c>
      <c r="N433" s="149"/>
      <c r="O433" s="156">
        <v>4.96</v>
      </c>
      <c r="P433" s="156"/>
      <c r="Q433" s="156">
        <v>160</v>
      </c>
      <c r="R433" s="155">
        <v>24</v>
      </c>
      <c r="S433" s="149" t="s">
        <v>135</v>
      </c>
      <c r="T433" s="149" t="s">
        <v>381</v>
      </c>
      <c r="U433" s="149" t="s">
        <v>948</v>
      </c>
      <c r="V433" s="149"/>
      <c r="W433" s="148"/>
      <c r="X433" s="148"/>
      <c r="Y433" s="148"/>
    </row>
    <row r="434" spans="1:26" s="17" customFormat="1" x14ac:dyDescent="0.2">
      <c r="A434" s="149">
        <v>40367</v>
      </c>
      <c r="B434" s="162" t="s">
        <v>943</v>
      </c>
      <c r="C434" s="162" t="s">
        <v>3071</v>
      </c>
      <c r="D434" s="162" t="s">
        <v>134</v>
      </c>
      <c r="E434" s="162" t="s">
        <v>143</v>
      </c>
      <c r="F434" s="163">
        <v>39121</v>
      </c>
      <c r="G434" s="155">
        <v>2007</v>
      </c>
      <c r="H434" s="149" t="s">
        <v>29</v>
      </c>
      <c r="I434" s="149" t="str">
        <f t="shared" si="18"/>
        <v>WY</v>
      </c>
      <c r="J434" s="149" t="str">
        <f t="shared" si="19"/>
        <v>WY</v>
      </c>
      <c r="K434" s="149" t="str">
        <f t="shared" si="20"/>
        <v>Mountain</v>
      </c>
      <c r="L434" s="149" t="str">
        <f>INDEX('State '!$A$1:$C$62,MATCH($I434,'State '!$B:$B,0),3)</f>
        <v>Mountain</v>
      </c>
      <c r="M434" s="149" t="str">
        <f>INDEX('State '!$A$1:$C$62,MATCH($J434,'State '!$B:$B,0),3)</f>
        <v>Mountain</v>
      </c>
      <c r="N434" s="149"/>
      <c r="O434" s="156">
        <v>11.3</v>
      </c>
      <c r="P434" s="156">
        <v>20.8</v>
      </c>
      <c r="Q434" s="156">
        <v>330</v>
      </c>
      <c r="R434" s="155">
        <v>20</v>
      </c>
      <c r="S434" s="149" t="s">
        <v>135</v>
      </c>
      <c r="T434" s="149" t="s">
        <v>381</v>
      </c>
      <c r="U434" s="149" t="s">
        <v>944</v>
      </c>
      <c r="V434" s="149"/>
      <c r="W434" s="148"/>
      <c r="X434" s="148"/>
      <c r="Y434" s="148"/>
    </row>
    <row r="435" spans="1:26" s="17" customFormat="1" x14ac:dyDescent="0.2">
      <c r="A435" s="149">
        <v>39990</v>
      </c>
      <c r="B435" s="150" t="s">
        <v>881</v>
      </c>
      <c r="C435" s="150" t="s">
        <v>257</v>
      </c>
      <c r="D435" s="150" t="s">
        <v>140</v>
      </c>
      <c r="E435" s="151" t="s">
        <v>143</v>
      </c>
      <c r="F435" s="152">
        <v>39128</v>
      </c>
      <c r="G435" s="153">
        <v>2007</v>
      </c>
      <c r="H435" s="149" t="s">
        <v>0</v>
      </c>
      <c r="I435" s="149" t="str">
        <f t="shared" si="18"/>
        <v>LA</v>
      </c>
      <c r="J435" s="149" t="str">
        <f t="shared" si="19"/>
        <v>LA</v>
      </c>
      <c r="K435" s="149" t="str">
        <f t="shared" si="20"/>
        <v>South Central</v>
      </c>
      <c r="L435" s="149" t="str">
        <f>INDEX('State '!$A$1:$C$62,MATCH($I435,'State '!$B:$B,0),3)</f>
        <v>South Central</v>
      </c>
      <c r="M435" s="149" t="str">
        <f>INDEX('State '!$A$1:$C$62,MATCH($J435,'State '!$B:$B,0),3)</f>
        <v>South Central</v>
      </c>
      <c r="N435" s="149"/>
      <c r="O435" s="156">
        <v>18.079999999999998</v>
      </c>
      <c r="P435" s="155">
        <v>17.5</v>
      </c>
      <c r="Q435" s="155">
        <v>140</v>
      </c>
      <c r="R435" s="156">
        <v>12</v>
      </c>
      <c r="S435" s="157" t="s">
        <v>135</v>
      </c>
      <c r="T435" s="154" t="s">
        <v>381</v>
      </c>
      <c r="U435" s="158" t="s">
        <v>882</v>
      </c>
      <c r="V435" s="149"/>
      <c r="W435" s="148"/>
      <c r="X435" s="148"/>
      <c r="Y435" s="148"/>
    </row>
    <row r="436" spans="1:26" s="17" customFormat="1" x14ac:dyDescent="0.2">
      <c r="A436" s="149">
        <v>39990</v>
      </c>
      <c r="B436" s="150" t="s">
        <v>928</v>
      </c>
      <c r="C436" s="150" t="s">
        <v>246</v>
      </c>
      <c r="D436" s="150" t="s">
        <v>136</v>
      </c>
      <c r="E436" s="151" t="s">
        <v>143</v>
      </c>
      <c r="F436" s="152">
        <v>39128</v>
      </c>
      <c r="G436" s="153">
        <v>2007</v>
      </c>
      <c r="H436" s="149" t="s">
        <v>690</v>
      </c>
      <c r="I436" s="149" t="str">
        <f t="shared" si="18"/>
        <v>WY</v>
      </c>
      <c r="J436" s="149" t="str">
        <f t="shared" si="19"/>
        <v>CO</v>
      </c>
      <c r="K436" s="149" t="str">
        <f t="shared" si="20"/>
        <v>Mountain</v>
      </c>
      <c r="L436" s="149" t="str">
        <f>INDEX('State '!$A$1:$C$62,MATCH($I436,'State '!$B:$B,0),3)</f>
        <v>Mountain</v>
      </c>
      <c r="M436" s="149" t="str">
        <f>INDEX('State '!$A$1:$C$62,MATCH($J436,'State '!$B:$B,0),3)</f>
        <v>Mountain</v>
      </c>
      <c r="N436" s="149"/>
      <c r="O436" s="156">
        <v>400</v>
      </c>
      <c r="P436" s="155">
        <v>192</v>
      </c>
      <c r="Q436" s="155">
        <v>750</v>
      </c>
      <c r="R436" s="156">
        <v>42</v>
      </c>
      <c r="S436" s="157" t="s">
        <v>135</v>
      </c>
      <c r="T436" s="154" t="s">
        <v>381</v>
      </c>
      <c r="U436" s="158" t="s">
        <v>929</v>
      </c>
      <c r="V436" s="149"/>
      <c r="W436" s="148"/>
      <c r="X436" s="148"/>
      <c r="Y436" s="148"/>
    </row>
    <row r="437" spans="1:26" s="17" customFormat="1" x14ac:dyDescent="0.2">
      <c r="A437" s="171">
        <v>39990</v>
      </c>
      <c r="B437" s="150" t="s">
        <v>961</v>
      </c>
      <c r="C437" s="150" t="s">
        <v>282</v>
      </c>
      <c r="D437" s="150" t="s">
        <v>140</v>
      </c>
      <c r="E437" s="151" t="s">
        <v>143</v>
      </c>
      <c r="F437" s="152">
        <v>39142</v>
      </c>
      <c r="G437" s="153">
        <v>2007</v>
      </c>
      <c r="H437" s="149" t="s">
        <v>0</v>
      </c>
      <c r="I437" s="149" t="str">
        <f t="shared" si="18"/>
        <v>LA</v>
      </c>
      <c r="J437" s="149" t="str">
        <f t="shared" si="19"/>
        <v>LA</v>
      </c>
      <c r="K437" s="149" t="str">
        <f t="shared" si="20"/>
        <v>South Central</v>
      </c>
      <c r="L437" s="149" t="str">
        <f>INDEX('State '!$A$1:$C$62,MATCH($I437,'State '!$B:$B,0),3)</f>
        <v>South Central</v>
      </c>
      <c r="M437" s="149" t="str">
        <f>INDEX('State '!$A$1:$C$62,MATCH($J437,'State '!$B:$B,0),3)</f>
        <v>South Central</v>
      </c>
      <c r="N437" s="149"/>
      <c r="O437" s="156">
        <v>5</v>
      </c>
      <c r="P437" s="155"/>
      <c r="Q437" s="155">
        <v>100</v>
      </c>
      <c r="R437" s="156"/>
      <c r="S437" s="157" t="s">
        <v>138</v>
      </c>
      <c r="T437" s="154" t="s">
        <v>187</v>
      </c>
      <c r="U437" s="158" t="s">
        <v>382</v>
      </c>
      <c r="V437" s="149"/>
      <c r="W437" s="148"/>
      <c r="X437" s="148"/>
      <c r="Y437" s="148"/>
      <c r="Z437"/>
    </row>
    <row r="438" spans="1:26" s="17" customFormat="1" x14ac:dyDescent="0.2">
      <c r="A438" s="149">
        <v>39990</v>
      </c>
      <c r="B438" s="150" t="s">
        <v>963</v>
      </c>
      <c r="C438" s="150" t="s">
        <v>261</v>
      </c>
      <c r="D438" s="150" t="s">
        <v>134</v>
      </c>
      <c r="E438" s="151" t="s">
        <v>143</v>
      </c>
      <c r="F438" s="152">
        <v>39142</v>
      </c>
      <c r="G438" s="153">
        <v>2007</v>
      </c>
      <c r="H438" s="149" t="s">
        <v>33</v>
      </c>
      <c r="I438" s="149" t="str">
        <f t="shared" si="18"/>
        <v>WV</v>
      </c>
      <c r="J438" s="149" t="str">
        <f t="shared" si="19"/>
        <v>WV</v>
      </c>
      <c r="K438" s="149" t="str">
        <f t="shared" si="20"/>
        <v>Northeast</v>
      </c>
      <c r="L438" s="149" t="str">
        <f>INDEX('State '!$A$1:$C$62,MATCH($I438,'State '!$B:$B,0),3)</f>
        <v>Northeast</v>
      </c>
      <c r="M438" s="149" t="str">
        <f>INDEX('State '!$A$1:$C$62,MATCH($J438,'State '!$B:$B,0),3)</f>
        <v>Northeast</v>
      </c>
      <c r="N438" s="149"/>
      <c r="O438" s="156">
        <v>48.6</v>
      </c>
      <c r="P438" s="155">
        <v>13</v>
      </c>
      <c r="Q438" s="155">
        <v>175</v>
      </c>
      <c r="R438" s="156">
        <v>20</v>
      </c>
      <c r="S438" s="157" t="s">
        <v>135</v>
      </c>
      <c r="T438" s="154" t="s">
        <v>381</v>
      </c>
      <c r="U438" s="158" t="s">
        <v>964</v>
      </c>
      <c r="V438" s="149"/>
      <c r="W438" s="148"/>
      <c r="X438" s="148"/>
      <c r="Y438" s="148"/>
    </row>
    <row r="439" spans="1:26" s="17" customFormat="1" x14ac:dyDescent="0.2">
      <c r="A439" s="149">
        <v>39990</v>
      </c>
      <c r="B439" s="150" t="s">
        <v>1843</v>
      </c>
      <c r="C439" s="150" t="s">
        <v>257</v>
      </c>
      <c r="D439" s="150" t="s">
        <v>134</v>
      </c>
      <c r="E439" s="151" t="s">
        <v>143</v>
      </c>
      <c r="F439" s="152">
        <v>39156</v>
      </c>
      <c r="G439" s="153">
        <v>2007</v>
      </c>
      <c r="H439" s="149" t="s">
        <v>6</v>
      </c>
      <c r="I439" s="149" t="str">
        <f t="shared" si="18"/>
        <v>TX</v>
      </c>
      <c r="J439" s="149" t="str">
        <f t="shared" si="19"/>
        <v>TX</v>
      </c>
      <c r="K439" s="149" t="str">
        <f t="shared" si="20"/>
        <v>South Central</v>
      </c>
      <c r="L439" s="149" t="str">
        <f>INDEX('State '!$A$1:$C$62,MATCH($I439,'State '!$B:$B,0),3)</f>
        <v>South Central</v>
      </c>
      <c r="M439" s="149" t="str">
        <f>INDEX('State '!$A$1:$C$62,MATCH($J439,'State '!$B:$B,0),3)</f>
        <v>South Central</v>
      </c>
      <c r="N439" s="149"/>
      <c r="O439" s="156">
        <v>12.7</v>
      </c>
      <c r="P439" s="155">
        <v>14.4</v>
      </c>
      <c r="Q439" s="155">
        <v>60</v>
      </c>
      <c r="R439" s="156">
        <v>16</v>
      </c>
      <c r="S439" s="157" t="s">
        <v>135</v>
      </c>
      <c r="T439" s="154" t="s">
        <v>381</v>
      </c>
      <c r="U439" s="158" t="s">
        <v>894</v>
      </c>
      <c r="V439" s="149"/>
      <c r="W439" s="148"/>
      <c r="X439" s="148"/>
      <c r="Y439" s="148"/>
    </row>
    <row r="440" spans="1:26" s="17" customFormat="1" x14ac:dyDescent="0.2">
      <c r="A440" s="149">
        <v>39990</v>
      </c>
      <c r="B440" s="150" t="s">
        <v>577</v>
      </c>
      <c r="C440" s="150" t="s">
        <v>219</v>
      </c>
      <c r="D440" s="150" t="s">
        <v>134</v>
      </c>
      <c r="E440" s="151" t="s">
        <v>143</v>
      </c>
      <c r="F440" s="152">
        <v>39172</v>
      </c>
      <c r="G440" s="153">
        <v>2007</v>
      </c>
      <c r="H440" s="149" t="s">
        <v>6</v>
      </c>
      <c r="I440" s="149" t="str">
        <f t="shared" si="18"/>
        <v>TX</v>
      </c>
      <c r="J440" s="149" t="str">
        <f t="shared" si="19"/>
        <v>TX</v>
      </c>
      <c r="K440" s="149" t="str">
        <f t="shared" si="20"/>
        <v>South Central</v>
      </c>
      <c r="L440" s="149" t="str">
        <f>INDEX('State '!$A$1:$C$62,MATCH($I440,'State '!$B:$B,0),3)</f>
        <v>South Central</v>
      </c>
      <c r="M440" s="149" t="str">
        <f>INDEX('State '!$A$1:$C$62,MATCH($J440,'State '!$B:$B,0),3)</f>
        <v>South Central</v>
      </c>
      <c r="N440" s="149"/>
      <c r="O440" s="156">
        <v>65</v>
      </c>
      <c r="P440" s="155">
        <v>56</v>
      </c>
      <c r="Q440" s="155">
        <v>250</v>
      </c>
      <c r="R440" s="156">
        <v>24</v>
      </c>
      <c r="S440" s="157" t="s">
        <v>138</v>
      </c>
      <c r="T440" s="154" t="s">
        <v>187</v>
      </c>
      <c r="U440" s="158" t="s">
        <v>382</v>
      </c>
      <c r="V440" s="149"/>
      <c r="W440" s="148"/>
      <c r="X440" s="148"/>
      <c r="Y440" s="148"/>
    </row>
    <row r="441" spans="1:26" s="17" customFormat="1" x14ac:dyDescent="0.2">
      <c r="A441" s="149">
        <v>39990</v>
      </c>
      <c r="B441" s="150" t="s">
        <v>958</v>
      </c>
      <c r="C441" s="150" t="s">
        <v>261</v>
      </c>
      <c r="D441" s="150" t="s">
        <v>134</v>
      </c>
      <c r="E441" s="151" t="s">
        <v>143</v>
      </c>
      <c r="F441" s="152">
        <v>39173</v>
      </c>
      <c r="G441" s="153">
        <v>2007</v>
      </c>
      <c r="H441" s="149" t="s">
        <v>959</v>
      </c>
      <c r="I441" s="149" t="str">
        <f t="shared" si="18"/>
        <v>VA</v>
      </c>
      <c r="J441" s="149" t="str">
        <f t="shared" si="19"/>
        <v>MD</v>
      </c>
      <c r="K441" s="149" t="str">
        <f t="shared" si="20"/>
        <v>Northeast</v>
      </c>
      <c r="L441" s="149" t="str">
        <f>INDEX('State '!$A$1:$C$62,MATCH($I441,'State '!$B:$B,0),3)</f>
        <v>Northeast</v>
      </c>
      <c r="M441" s="149" t="str">
        <f>INDEX('State '!$A$1:$C$62,MATCH($J441,'State '!$B:$B,0),3)</f>
        <v>Northeast</v>
      </c>
      <c r="N441" s="149"/>
      <c r="O441" s="156">
        <v>55</v>
      </c>
      <c r="P441" s="155">
        <v>33.5</v>
      </c>
      <c r="Q441" s="155">
        <v>175</v>
      </c>
      <c r="R441" s="156">
        <v>24</v>
      </c>
      <c r="S441" s="157" t="s">
        <v>135</v>
      </c>
      <c r="T441" s="154" t="s">
        <v>381</v>
      </c>
      <c r="U441" s="158" t="s">
        <v>960</v>
      </c>
      <c r="V441" s="149"/>
      <c r="W441" s="148"/>
      <c r="X441" s="148"/>
      <c r="Y441" s="148"/>
    </row>
    <row r="442" spans="1:26" s="17" customFormat="1" x14ac:dyDescent="0.2">
      <c r="A442" s="149">
        <v>39990</v>
      </c>
      <c r="B442" s="162" t="s">
        <v>966</v>
      </c>
      <c r="C442" s="162" t="s">
        <v>301</v>
      </c>
      <c r="D442" s="162" t="s">
        <v>140</v>
      </c>
      <c r="E442" s="162" t="s">
        <v>143</v>
      </c>
      <c r="F442" s="163">
        <v>39173</v>
      </c>
      <c r="G442" s="164">
        <v>2007</v>
      </c>
      <c r="H442" s="149" t="s">
        <v>0</v>
      </c>
      <c r="I442" s="149" t="str">
        <f t="shared" si="18"/>
        <v>LA</v>
      </c>
      <c r="J442" s="149" t="str">
        <f t="shared" si="19"/>
        <v>LA</v>
      </c>
      <c r="K442" s="149" t="str">
        <f t="shared" si="20"/>
        <v>South Central</v>
      </c>
      <c r="L442" s="149" t="str">
        <f>INDEX('State '!$A$1:$C$62,MATCH($I442,'State '!$B:$B,0),3)</f>
        <v>South Central</v>
      </c>
      <c r="M442" s="149" t="str">
        <f>INDEX('State '!$A$1:$C$62,MATCH($J442,'State '!$B:$B,0),3)</f>
        <v>South Central</v>
      </c>
      <c r="N442" s="149"/>
      <c r="O442" s="156">
        <v>90</v>
      </c>
      <c r="P442" s="156">
        <v>74</v>
      </c>
      <c r="Q442" s="156">
        <v>200</v>
      </c>
      <c r="R442" s="155" t="s">
        <v>3182</v>
      </c>
      <c r="S442" s="149" t="s">
        <v>138</v>
      </c>
      <c r="T442" s="149" t="s">
        <v>187</v>
      </c>
      <c r="U442" s="149" t="s">
        <v>382</v>
      </c>
      <c r="V442" s="149"/>
      <c r="W442" s="148"/>
      <c r="X442" s="148"/>
      <c r="Y442" s="148"/>
    </row>
    <row r="443" spans="1:26" s="17" customFormat="1" x14ac:dyDescent="0.2">
      <c r="A443" s="149">
        <v>39990</v>
      </c>
      <c r="B443" s="162" t="s">
        <v>891</v>
      </c>
      <c r="C443" s="162" t="s">
        <v>301</v>
      </c>
      <c r="D443" s="162" t="s">
        <v>140</v>
      </c>
      <c r="E443" s="162" t="s">
        <v>143</v>
      </c>
      <c r="F443" s="163">
        <v>39173</v>
      </c>
      <c r="G443" s="164">
        <v>2007</v>
      </c>
      <c r="H443" s="149" t="s">
        <v>6</v>
      </c>
      <c r="I443" s="149" t="str">
        <f t="shared" si="18"/>
        <v>TX</v>
      </c>
      <c r="J443" s="149" t="str">
        <f t="shared" si="19"/>
        <v>TX</v>
      </c>
      <c r="K443" s="149" t="str">
        <f t="shared" si="20"/>
        <v>South Central</v>
      </c>
      <c r="L443" s="149" t="str">
        <f>INDEX('State '!$A$1:$C$62,MATCH($I443,'State '!$B:$B,0),3)</f>
        <v>South Central</v>
      </c>
      <c r="M443" s="149" t="str">
        <f>INDEX('State '!$A$1:$C$62,MATCH($J443,'State '!$B:$B,0),3)</f>
        <v>South Central</v>
      </c>
      <c r="N443" s="149"/>
      <c r="O443" s="156">
        <v>20</v>
      </c>
      <c r="P443" s="156"/>
      <c r="Q443" s="156">
        <v>125</v>
      </c>
      <c r="R443" s="155">
        <v>24</v>
      </c>
      <c r="S443" s="149" t="s">
        <v>138</v>
      </c>
      <c r="T443" s="149" t="s">
        <v>187</v>
      </c>
      <c r="U443" s="149" t="s">
        <v>382</v>
      </c>
      <c r="V443" s="149"/>
      <c r="W443" s="148"/>
      <c r="X443" s="148"/>
      <c r="Y443" s="148"/>
    </row>
    <row r="444" spans="1:26" s="17" customFormat="1" x14ac:dyDescent="0.2">
      <c r="A444" s="149">
        <v>39990</v>
      </c>
      <c r="B444" s="162" t="s">
        <v>904</v>
      </c>
      <c r="C444" s="162" t="s">
        <v>240</v>
      </c>
      <c r="D444" s="162" t="s">
        <v>140</v>
      </c>
      <c r="E444" s="162" t="s">
        <v>143</v>
      </c>
      <c r="F444" s="163">
        <v>39173</v>
      </c>
      <c r="G444" s="164">
        <v>2007</v>
      </c>
      <c r="H444" s="149" t="s">
        <v>6</v>
      </c>
      <c r="I444" s="149" t="str">
        <f t="shared" si="18"/>
        <v>TX</v>
      </c>
      <c r="J444" s="149" t="str">
        <f t="shared" si="19"/>
        <v>TX</v>
      </c>
      <c r="K444" s="149" t="str">
        <f t="shared" si="20"/>
        <v>South Central</v>
      </c>
      <c r="L444" s="149" t="str">
        <f>INDEX('State '!$A$1:$C$62,MATCH($I444,'State '!$B:$B,0),3)</f>
        <v>South Central</v>
      </c>
      <c r="M444" s="149" t="str">
        <f>INDEX('State '!$A$1:$C$62,MATCH($J444,'State '!$B:$B,0),3)</f>
        <v>South Central</v>
      </c>
      <c r="N444" s="149"/>
      <c r="O444" s="156">
        <v>360</v>
      </c>
      <c r="P444" s="156">
        <v>135</v>
      </c>
      <c r="Q444" s="156">
        <v>700</v>
      </c>
      <c r="R444" s="155">
        <v>42</v>
      </c>
      <c r="S444" s="149" t="s">
        <v>138</v>
      </c>
      <c r="T444" s="149" t="s">
        <v>187</v>
      </c>
      <c r="U444" s="149" t="s">
        <v>382</v>
      </c>
      <c r="V444" s="149"/>
      <c r="W444" s="148"/>
      <c r="X444" s="148"/>
      <c r="Y444" s="148"/>
    </row>
    <row r="445" spans="1:26" s="17" customFormat="1" x14ac:dyDescent="0.2">
      <c r="A445" s="149">
        <v>39990</v>
      </c>
      <c r="B445" s="162" t="s">
        <v>922</v>
      </c>
      <c r="C445" s="162" t="s">
        <v>303</v>
      </c>
      <c r="D445" s="162" t="s">
        <v>134</v>
      </c>
      <c r="E445" s="162" t="s">
        <v>143</v>
      </c>
      <c r="F445" s="163">
        <v>39203</v>
      </c>
      <c r="G445" s="164">
        <v>2007</v>
      </c>
      <c r="H445" s="149" t="s">
        <v>2</v>
      </c>
      <c r="I445" s="149" t="str">
        <f t="shared" si="18"/>
        <v>OR</v>
      </c>
      <c r="J445" s="149" t="str">
        <f t="shared" si="19"/>
        <v>OR</v>
      </c>
      <c r="K445" s="149" t="str">
        <f t="shared" si="20"/>
        <v>Pacific</v>
      </c>
      <c r="L445" s="149" t="str">
        <f>INDEX('State '!$A$1:$C$62,MATCH($I445,'State '!$B:$B,0),3)</f>
        <v>Pacific</v>
      </c>
      <c r="M445" s="149" t="str">
        <f>INDEX('State '!$A$1:$C$62,MATCH($J445,'State '!$B:$B,0),3)</f>
        <v>Pacific</v>
      </c>
      <c r="N445" s="149"/>
      <c r="O445" s="156">
        <v>0.5</v>
      </c>
      <c r="P445" s="156">
        <v>0.1</v>
      </c>
      <c r="Q445" s="156"/>
      <c r="R445" s="155">
        <v>20</v>
      </c>
      <c r="S445" s="149" t="s">
        <v>135</v>
      </c>
      <c r="T445" s="149" t="s">
        <v>381</v>
      </c>
      <c r="U445" s="149" t="s">
        <v>923</v>
      </c>
      <c r="V445" s="149"/>
      <c r="W445" s="148"/>
      <c r="X445" s="148"/>
      <c r="Y445" s="148"/>
    </row>
    <row r="446" spans="1:26" s="17" customFormat="1" x14ac:dyDescent="0.2">
      <c r="A446" s="149">
        <v>39990</v>
      </c>
      <c r="B446" s="150" t="s">
        <v>956</v>
      </c>
      <c r="C446" s="150" t="s">
        <v>215</v>
      </c>
      <c r="D446" s="150" t="s">
        <v>136</v>
      </c>
      <c r="E446" s="151" t="s">
        <v>143</v>
      </c>
      <c r="F446" s="152">
        <v>39203</v>
      </c>
      <c r="G446" s="159">
        <v>2007</v>
      </c>
      <c r="H446" s="149" t="s">
        <v>957</v>
      </c>
      <c r="I446" s="149" t="str">
        <f t="shared" si="18"/>
        <v>GA</v>
      </c>
      <c r="J446" s="149" t="str">
        <f t="shared" si="19"/>
        <v>FL</v>
      </c>
      <c r="K446" s="149" t="str">
        <f t="shared" si="20"/>
        <v>Southeast</v>
      </c>
      <c r="L446" s="149" t="str">
        <f>INDEX('State '!$A$1:$C$62,MATCH($I446,'State '!$B:$B,0),3)</f>
        <v>Southeast</v>
      </c>
      <c r="M446" s="149" t="str">
        <f>INDEX('State '!$A$1:$C$62,MATCH($J446,'State '!$B:$B,0),3)</f>
        <v>Southeast</v>
      </c>
      <c r="N446" s="149"/>
      <c r="O446" s="156">
        <v>240</v>
      </c>
      <c r="P446" s="155">
        <v>167</v>
      </c>
      <c r="Q446" s="155">
        <v>335</v>
      </c>
      <c r="R446" s="156">
        <v>24</v>
      </c>
      <c r="S446" s="157" t="s">
        <v>135</v>
      </c>
      <c r="T446" s="154" t="s">
        <v>381</v>
      </c>
      <c r="U446" s="158" t="s">
        <v>859</v>
      </c>
      <c r="V446" s="149"/>
      <c r="W446" s="148"/>
      <c r="X446" s="148"/>
      <c r="Y446" s="148"/>
    </row>
    <row r="447" spans="1:26" s="17" customFormat="1" x14ac:dyDescent="0.2">
      <c r="A447" s="149">
        <v>39990</v>
      </c>
      <c r="B447" s="150" t="s">
        <v>883</v>
      </c>
      <c r="C447" s="150" t="s">
        <v>256</v>
      </c>
      <c r="D447" s="150" t="s">
        <v>140</v>
      </c>
      <c r="E447" s="151" t="s">
        <v>143</v>
      </c>
      <c r="F447" s="152">
        <v>39217</v>
      </c>
      <c r="G447" s="159">
        <v>2007</v>
      </c>
      <c r="H447" s="149" t="s">
        <v>25</v>
      </c>
      <c r="I447" s="149" t="str">
        <f t="shared" si="18"/>
        <v>CO</v>
      </c>
      <c r="J447" s="149" t="str">
        <f t="shared" si="19"/>
        <v>CO</v>
      </c>
      <c r="K447" s="149" t="str">
        <f t="shared" si="20"/>
        <v>Mountain</v>
      </c>
      <c r="L447" s="149" t="str">
        <f>INDEX('State '!$A$1:$C$62,MATCH($I447,'State '!$B:$B,0),3)</f>
        <v>Mountain</v>
      </c>
      <c r="M447" s="149" t="str">
        <f>INDEX('State '!$A$1:$C$62,MATCH($J447,'State '!$B:$B,0),3)</f>
        <v>Mountain</v>
      </c>
      <c r="N447" s="149"/>
      <c r="O447" s="156">
        <v>57.8</v>
      </c>
      <c r="P447" s="155">
        <v>38</v>
      </c>
      <c r="Q447" s="155">
        <v>450</v>
      </c>
      <c r="R447" s="156">
        <v>30</v>
      </c>
      <c r="S447" s="157" t="s">
        <v>135</v>
      </c>
      <c r="T447" s="154" t="s">
        <v>381</v>
      </c>
      <c r="U447" s="158" t="s">
        <v>884</v>
      </c>
      <c r="V447" s="149"/>
      <c r="W447" s="148"/>
      <c r="X447" s="148"/>
      <c r="Y447" s="148"/>
    </row>
    <row r="448" spans="1:26" s="17" customFormat="1" x14ac:dyDescent="0.2">
      <c r="A448" s="149">
        <v>39990</v>
      </c>
      <c r="B448" s="150" t="s">
        <v>954</v>
      </c>
      <c r="C448" s="150" t="s">
        <v>282</v>
      </c>
      <c r="D448" s="150" t="s">
        <v>140</v>
      </c>
      <c r="E448" s="151" t="s">
        <v>143</v>
      </c>
      <c r="F448" s="152">
        <v>39234</v>
      </c>
      <c r="G448" s="159">
        <v>2007</v>
      </c>
      <c r="H448" s="149" t="s">
        <v>0</v>
      </c>
      <c r="I448" s="149" t="str">
        <f t="shared" si="18"/>
        <v>LA</v>
      </c>
      <c r="J448" s="149" t="str">
        <f t="shared" si="19"/>
        <v>LA</v>
      </c>
      <c r="K448" s="149" t="str">
        <f t="shared" si="20"/>
        <v>South Central</v>
      </c>
      <c r="L448" s="149" t="str">
        <f>INDEX('State '!$A$1:$C$62,MATCH($I448,'State '!$B:$B,0),3)</f>
        <v>South Central</v>
      </c>
      <c r="M448" s="149" t="str">
        <f>INDEX('State '!$A$1:$C$62,MATCH($J448,'State '!$B:$B,0),3)</f>
        <v>South Central</v>
      </c>
      <c r="N448" s="149"/>
      <c r="O448" s="156">
        <v>17</v>
      </c>
      <c r="P448" s="155"/>
      <c r="Q448" s="155">
        <v>200</v>
      </c>
      <c r="R448" s="156"/>
      <c r="S448" s="157" t="s">
        <v>138</v>
      </c>
      <c r="T448" s="154" t="s">
        <v>187</v>
      </c>
      <c r="U448" s="158" t="s">
        <v>382</v>
      </c>
      <c r="V448" s="149"/>
      <c r="W448" s="148"/>
      <c r="X448" s="148"/>
      <c r="Y448" s="148"/>
    </row>
    <row r="449" spans="1:25" s="17" customFormat="1" x14ac:dyDescent="0.2">
      <c r="A449" s="149">
        <v>39990</v>
      </c>
      <c r="B449" s="150" t="s">
        <v>972</v>
      </c>
      <c r="C449" s="150" t="s">
        <v>206</v>
      </c>
      <c r="D449" s="150" t="s">
        <v>136</v>
      </c>
      <c r="E449" s="151" t="s">
        <v>143</v>
      </c>
      <c r="F449" s="152">
        <v>39264</v>
      </c>
      <c r="G449" s="159">
        <v>2007</v>
      </c>
      <c r="H449" s="149" t="s">
        <v>47</v>
      </c>
      <c r="I449" s="149" t="str">
        <f t="shared" si="18"/>
        <v>GM</v>
      </c>
      <c r="J449" s="149" t="str">
        <f t="shared" si="19"/>
        <v>GM</v>
      </c>
      <c r="K449" s="149" t="str">
        <f t="shared" si="20"/>
        <v>Gulf of Mexico</v>
      </c>
      <c r="L449" s="149" t="str">
        <f>INDEX('State '!$A$1:$C$62,MATCH($I449,'State '!$B:$B,0),3)</f>
        <v>Gulf of Mexico</v>
      </c>
      <c r="M449" s="149" t="str">
        <f>INDEX('State '!$A$1:$C$62,MATCH($J449,'State '!$B:$B,0),3)</f>
        <v>Gulf of Mexico</v>
      </c>
      <c r="N449" s="149"/>
      <c r="O449" s="156">
        <v>40</v>
      </c>
      <c r="P449" s="155">
        <v>1</v>
      </c>
      <c r="Q449" s="155">
        <v>1000</v>
      </c>
      <c r="R449" s="156" t="s">
        <v>1264</v>
      </c>
      <c r="S449" s="157" t="s">
        <v>135</v>
      </c>
      <c r="T449" s="154" t="s">
        <v>973</v>
      </c>
      <c r="U449" s="158" t="s">
        <v>974</v>
      </c>
      <c r="V449" s="149"/>
      <c r="W449" s="148"/>
      <c r="X449" s="148"/>
      <c r="Y449" s="148"/>
    </row>
    <row r="450" spans="1:25" s="17" customFormat="1" x14ac:dyDescent="0.2">
      <c r="A450" s="149">
        <v>39990</v>
      </c>
      <c r="B450" s="150" t="s">
        <v>919</v>
      </c>
      <c r="C450" s="150" t="s">
        <v>2065</v>
      </c>
      <c r="D450" s="150" t="s">
        <v>134</v>
      </c>
      <c r="E450" s="151" t="s">
        <v>143</v>
      </c>
      <c r="F450" s="152">
        <v>39309</v>
      </c>
      <c r="G450" s="153">
        <v>2007</v>
      </c>
      <c r="H450" s="149" t="s">
        <v>6</v>
      </c>
      <c r="I450" s="149" t="str">
        <f t="shared" si="18"/>
        <v>TX</v>
      </c>
      <c r="J450" s="149" t="str">
        <f t="shared" si="19"/>
        <v>TX</v>
      </c>
      <c r="K450" s="149" t="str">
        <f t="shared" si="20"/>
        <v>South Central</v>
      </c>
      <c r="L450" s="149" t="str">
        <f>INDEX('State '!$A$1:$C$62,MATCH($I450,'State '!$B:$B,0),3)</f>
        <v>South Central</v>
      </c>
      <c r="M450" s="149" t="str">
        <f>INDEX('State '!$A$1:$C$62,MATCH($J450,'State '!$B:$B,0),3)</f>
        <v>South Central</v>
      </c>
      <c r="N450" s="149"/>
      <c r="O450" s="156">
        <v>9.84</v>
      </c>
      <c r="P450" s="155">
        <v>8.6999999999999993</v>
      </c>
      <c r="Q450" s="155">
        <v>140</v>
      </c>
      <c r="R450" s="156">
        <v>30</v>
      </c>
      <c r="S450" s="157" t="s">
        <v>135</v>
      </c>
      <c r="T450" s="154" t="s">
        <v>381</v>
      </c>
      <c r="U450" s="158" t="s">
        <v>920</v>
      </c>
      <c r="V450" s="149"/>
      <c r="W450" s="148"/>
      <c r="X450" s="148"/>
      <c r="Y450" s="148"/>
    </row>
    <row r="451" spans="1:25" s="17" customFormat="1" x14ac:dyDescent="0.2">
      <c r="A451" s="149">
        <v>39990</v>
      </c>
      <c r="B451" s="150" t="s">
        <v>945</v>
      </c>
      <c r="C451" s="79" t="s">
        <v>1991</v>
      </c>
      <c r="D451" s="150" t="s">
        <v>134</v>
      </c>
      <c r="E451" s="151" t="s">
        <v>143</v>
      </c>
      <c r="F451" s="152">
        <v>39326</v>
      </c>
      <c r="G451" s="159">
        <v>2007</v>
      </c>
      <c r="H451" s="149" t="s">
        <v>37</v>
      </c>
      <c r="I451" s="149" t="str">
        <f t="shared" ref="I451:I514" si="21">LEFT($H451,2)</f>
        <v>OK</v>
      </c>
      <c r="J451" s="149" t="str">
        <f t="shared" ref="J451:J514" si="22">RIGHT($H451,2)</f>
        <v>OK</v>
      </c>
      <c r="K451" s="149" t="str">
        <f t="shared" ref="K451:K514" si="23">IF($L451=$M451,L451,CONCATENATE($L451,", ",IF(ISBLANK(N451),"",CONCATENATE(N451,", ")),$M451))</f>
        <v>South Central</v>
      </c>
      <c r="L451" s="149" t="str">
        <f>INDEX('State '!$A$1:$C$62,MATCH($I451,'State '!$B:$B,0),3)</f>
        <v>South Central</v>
      </c>
      <c r="M451" s="149" t="str">
        <f>INDEX('State '!$A$1:$C$62,MATCH($J451,'State '!$B:$B,0),3)</f>
        <v>South Central</v>
      </c>
      <c r="N451" s="149"/>
      <c r="O451" s="156">
        <v>11.2</v>
      </c>
      <c r="P451" s="155">
        <v>14.5</v>
      </c>
      <c r="Q451" s="155">
        <v>175</v>
      </c>
      <c r="R451" s="156">
        <v>20</v>
      </c>
      <c r="S451" s="157" t="s">
        <v>135</v>
      </c>
      <c r="T451" s="154" t="s">
        <v>381</v>
      </c>
      <c r="U451" s="158" t="s">
        <v>382</v>
      </c>
      <c r="V451" s="149"/>
      <c r="W451" s="148"/>
      <c r="X451" s="148"/>
      <c r="Y451" s="148"/>
    </row>
    <row r="452" spans="1:25" s="17" customFormat="1" x14ac:dyDescent="0.2">
      <c r="A452" s="149">
        <v>39990</v>
      </c>
      <c r="B452" s="150" t="s">
        <v>898</v>
      </c>
      <c r="C452" s="150" t="s">
        <v>206</v>
      </c>
      <c r="D452" s="150" t="s">
        <v>140</v>
      </c>
      <c r="E452" s="151" t="s">
        <v>143</v>
      </c>
      <c r="F452" s="152">
        <v>39339</v>
      </c>
      <c r="G452" s="159">
        <v>2007</v>
      </c>
      <c r="H452" s="149" t="s">
        <v>47</v>
      </c>
      <c r="I452" s="149" t="str">
        <f t="shared" si="21"/>
        <v>GM</v>
      </c>
      <c r="J452" s="149" t="str">
        <f t="shared" si="22"/>
        <v>GM</v>
      </c>
      <c r="K452" s="149" t="str">
        <f t="shared" si="23"/>
        <v>Gulf of Mexico</v>
      </c>
      <c r="L452" s="149" t="str">
        <f>INDEX('State '!$A$1:$C$62,MATCH($I452,'State '!$B:$B,0),3)</f>
        <v>Gulf of Mexico</v>
      </c>
      <c r="M452" s="149" t="str">
        <f>INDEX('State '!$A$1:$C$62,MATCH($J452,'State '!$B:$B,0),3)</f>
        <v>Gulf of Mexico</v>
      </c>
      <c r="N452" s="149"/>
      <c r="O452" s="156">
        <v>22</v>
      </c>
      <c r="P452" s="155">
        <v>6.23</v>
      </c>
      <c r="Q452" s="155">
        <v>200</v>
      </c>
      <c r="R452" s="156">
        <v>24</v>
      </c>
      <c r="S452" s="157" t="s">
        <v>135</v>
      </c>
      <c r="T452" s="154" t="s">
        <v>381</v>
      </c>
      <c r="U452" s="158" t="s">
        <v>899</v>
      </c>
      <c r="V452" s="149"/>
      <c r="W452" s="148"/>
      <c r="X452" s="148"/>
      <c r="Y452" s="148"/>
    </row>
    <row r="453" spans="1:25" s="17" customFormat="1" x14ac:dyDescent="0.2">
      <c r="A453" s="149">
        <v>39990</v>
      </c>
      <c r="B453" s="162" t="s">
        <v>952</v>
      </c>
      <c r="C453" s="162" t="s">
        <v>215</v>
      </c>
      <c r="D453" s="162" t="s">
        <v>140</v>
      </c>
      <c r="E453" s="162" t="s">
        <v>143</v>
      </c>
      <c r="F453" s="163">
        <v>39342</v>
      </c>
      <c r="G453" s="155">
        <v>2007</v>
      </c>
      <c r="H453" s="149" t="s">
        <v>17</v>
      </c>
      <c r="I453" s="149" t="str">
        <f t="shared" si="21"/>
        <v>AL</v>
      </c>
      <c r="J453" s="149" t="str">
        <f t="shared" si="22"/>
        <v>AL</v>
      </c>
      <c r="K453" s="149" t="str">
        <f t="shared" si="23"/>
        <v>South Central</v>
      </c>
      <c r="L453" s="149" t="str">
        <f>INDEX('State '!$A$1:$C$62,MATCH($I453,'State '!$B:$B,0),3)</f>
        <v>South Central</v>
      </c>
      <c r="M453" s="149" t="str">
        <f>INDEX('State '!$A$1:$C$62,MATCH($J453,'State '!$B:$B,0),3)</f>
        <v>South Central</v>
      </c>
      <c r="N453" s="149"/>
      <c r="O453" s="156">
        <v>10.4</v>
      </c>
      <c r="P453" s="156">
        <v>9.61</v>
      </c>
      <c r="Q453" s="156"/>
      <c r="R453" s="155"/>
      <c r="S453" s="149" t="s">
        <v>135</v>
      </c>
      <c r="T453" s="149" t="s">
        <v>381</v>
      </c>
      <c r="U453" s="149" t="s">
        <v>953</v>
      </c>
      <c r="V453" s="149"/>
      <c r="W453" s="148"/>
      <c r="X453" s="148"/>
      <c r="Y453" s="148"/>
    </row>
    <row r="454" spans="1:25" s="17" customFormat="1" x14ac:dyDescent="0.2">
      <c r="A454" s="149">
        <v>39990</v>
      </c>
      <c r="B454" s="150" t="s">
        <v>967</v>
      </c>
      <c r="C454" s="150" t="s">
        <v>258</v>
      </c>
      <c r="D454" s="150" t="s">
        <v>140</v>
      </c>
      <c r="E454" s="151" t="s">
        <v>143</v>
      </c>
      <c r="F454" s="152">
        <v>39346</v>
      </c>
      <c r="G454" s="153">
        <v>2007</v>
      </c>
      <c r="H454" s="149" t="s">
        <v>968</v>
      </c>
      <c r="I454" s="149" t="str">
        <f t="shared" si="21"/>
        <v>CO</v>
      </c>
      <c r="J454" s="149" t="str">
        <f t="shared" si="22"/>
        <v>OK</v>
      </c>
      <c r="K454" s="149" t="str">
        <f t="shared" si="23"/>
        <v>Mountain, South Central</v>
      </c>
      <c r="L454" s="149" t="str">
        <f>INDEX('State '!$A$1:$C$62,MATCH($I454,'State '!$B:$B,0),3)</f>
        <v>Mountain</v>
      </c>
      <c r="M454" s="149" t="str">
        <f>INDEX('State '!$A$1:$C$62,MATCH($J454,'State '!$B:$B,0),3)</f>
        <v>South Central</v>
      </c>
      <c r="N454" s="149"/>
      <c r="O454" s="156">
        <v>11.89</v>
      </c>
      <c r="P454" s="155">
        <v>11</v>
      </c>
      <c r="Q454" s="155">
        <v>29</v>
      </c>
      <c r="R454" s="156"/>
      <c r="S454" s="157" t="s">
        <v>135</v>
      </c>
      <c r="T454" s="154" t="s">
        <v>381</v>
      </c>
      <c r="U454" s="158" t="s">
        <v>969</v>
      </c>
      <c r="V454" s="149"/>
      <c r="W454" s="148"/>
      <c r="X454" s="148"/>
      <c r="Y454" s="148"/>
    </row>
    <row r="455" spans="1:25" s="17" customFormat="1" x14ac:dyDescent="0.2">
      <c r="A455" s="149">
        <v>39990</v>
      </c>
      <c r="B455" s="162" t="s">
        <v>946</v>
      </c>
      <c r="C455" s="162" t="s">
        <v>307</v>
      </c>
      <c r="D455" s="162" t="s">
        <v>134</v>
      </c>
      <c r="E455" s="162" t="s">
        <v>143</v>
      </c>
      <c r="F455" s="163">
        <v>39355</v>
      </c>
      <c r="G455" s="155">
        <v>2007</v>
      </c>
      <c r="H455" s="149" t="s">
        <v>429</v>
      </c>
      <c r="I455" s="149" t="str">
        <f t="shared" si="21"/>
        <v>TX</v>
      </c>
      <c r="J455" s="149" t="str">
        <f t="shared" si="22"/>
        <v>LA</v>
      </c>
      <c r="K455" s="149" t="str">
        <f t="shared" si="23"/>
        <v>South Central</v>
      </c>
      <c r="L455" s="149" t="str">
        <f>INDEX('State '!$A$1:$C$62,MATCH($I455,'State '!$B:$B,0),3)</f>
        <v>South Central</v>
      </c>
      <c r="M455" s="149" t="str">
        <f>INDEX('State '!$A$1:$C$62,MATCH($J455,'State '!$B:$B,0),3)</f>
        <v>South Central</v>
      </c>
      <c r="N455" s="149"/>
      <c r="O455" s="156">
        <v>16</v>
      </c>
      <c r="P455" s="156"/>
      <c r="Q455" s="156">
        <v>50</v>
      </c>
      <c r="R455" s="155"/>
      <c r="S455" s="149" t="s">
        <v>135</v>
      </c>
      <c r="T455" s="149" t="s">
        <v>381</v>
      </c>
      <c r="U455" s="149" t="s">
        <v>894</v>
      </c>
      <c r="V455" s="149"/>
      <c r="W455" s="148"/>
      <c r="X455" s="148"/>
      <c r="Y455" s="148"/>
    </row>
    <row r="456" spans="1:25" s="17" customFormat="1" x14ac:dyDescent="0.2">
      <c r="A456" s="149">
        <v>39990</v>
      </c>
      <c r="B456" s="150" t="s">
        <v>885</v>
      </c>
      <c r="C456" s="150" t="s">
        <v>300</v>
      </c>
      <c r="D456" s="150" t="s">
        <v>136</v>
      </c>
      <c r="E456" s="151" t="s">
        <v>143</v>
      </c>
      <c r="F456" s="152">
        <v>39356</v>
      </c>
      <c r="G456" s="153">
        <v>2007</v>
      </c>
      <c r="H456" s="149" t="s">
        <v>6</v>
      </c>
      <c r="I456" s="149" t="str">
        <f t="shared" si="21"/>
        <v>TX</v>
      </c>
      <c r="J456" s="149" t="str">
        <f t="shared" si="22"/>
        <v>TX</v>
      </c>
      <c r="K456" s="149" t="str">
        <f t="shared" si="23"/>
        <v>South Central</v>
      </c>
      <c r="L456" s="149" t="str">
        <f>INDEX('State '!$A$1:$C$62,MATCH($I456,'State '!$B:$B,0),3)</f>
        <v>South Central</v>
      </c>
      <c r="M456" s="149" t="str">
        <f>INDEX('State '!$A$1:$C$62,MATCH($J456,'State '!$B:$B,0),3)</f>
        <v>South Central</v>
      </c>
      <c r="N456" s="149"/>
      <c r="O456" s="156">
        <v>60</v>
      </c>
      <c r="P456" s="155">
        <v>63</v>
      </c>
      <c r="Q456" s="155">
        <v>450</v>
      </c>
      <c r="R456" s="156">
        <v>24</v>
      </c>
      <c r="S456" s="157" t="s">
        <v>138</v>
      </c>
      <c r="T456" s="154" t="s">
        <v>187</v>
      </c>
      <c r="U456" s="158" t="s">
        <v>382</v>
      </c>
      <c r="V456" s="149"/>
      <c r="W456" s="148"/>
      <c r="X456" s="148"/>
      <c r="Y456" s="148"/>
    </row>
    <row r="457" spans="1:25" s="17" customFormat="1" x14ac:dyDescent="0.2">
      <c r="A457" s="149">
        <v>39990</v>
      </c>
      <c r="B457" s="150" t="s">
        <v>900</v>
      </c>
      <c r="C457" s="150" t="s">
        <v>260</v>
      </c>
      <c r="D457" s="150" t="s">
        <v>140</v>
      </c>
      <c r="E457" s="151" t="s">
        <v>143</v>
      </c>
      <c r="F457" s="152">
        <v>39386</v>
      </c>
      <c r="G457" s="153">
        <v>2007</v>
      </c>
      <c r="H457" s="149" t="s">
        <v>901</v>
      </c>
      <c r="I457" s="149" t="str">
        <f t="shared" si="21"/>
        <v>IA</v>
      </c>
      <c r="J457" s="149" t="str">
        <f t="shared" si="22"/>
        <v>MN</v>
      </c>
      <c r="K457" s="149" t="str">
        <f t="shared" si="23"/>
        <v>Midwest</v>
      </c>
      <c r="L457" s="149" t="str">
        <f>INDEX('State '!$A$1:$C$62,MATCH($I457,'State '!$B:$B,0),3)</f>
        <v>Midwest</v>
      </c>
      <c r="M457" s="149" t="str">
        <f>INDEX('State '!$A$1:$C$62,MATCH($J457,'State '!$B:$B,0),3)</f>
        <v>Midwest</v>
      </c>
      <c r="N457" s="149"/>
      <c r="O457" s="156">
        <v>129.19999999999999</v>
      </c>
      <c r="P457" s="155">
        <v>79</v>
      </c>
      <c r="Q457" s="155">
        <v>374.23</v>
      </c>
      <c r="R457" s="156" t="s">
        <v>3214</v>
      </c>
      <c r="S457" s="157" t="s">
        <v>135</v>
      </c>
      <c r="T457" s="154" t="s">
        <v>381</v>
      </c>
      <c r="U457" s="158" t="s">
        <v>902</v>
      </c>
      <c r="V457" s="149"/>
      <c r="W457" s="148"/>
      <c r="X457" s="148"/>
      <c r="Y457" s="148"/>
    </row>
    <row r="458" spans="1:25" s="17" customFormat="1" ht="25.5" x14ac:dyDescent="0.2">
      <c r="A458" s="149">
        <v>39990</v>
      </c>
      <c r="B458" s="150" t="s">
        <v>895</v>
      </c>
      <c r="C458" s="150" t="s">
        <v>260</v>
      </c>
      <c r="D458" s="150" t="s">
        <v>140</v>
      </c>
      <c r="E458" s="151" t="s">
        <v>143</v>
      </c>
      <c r="F458" s="152">
        <v>39386</v>
      </c>
      <c r="G458" s="153">
        <v>2007</v>
      </c>
      <c r="H458" s="149" t="s">
        <v>896</v>
      </c>
      <c r="I458" s="149" t="str">
        <f t="shared" si="21"/>
        <v>KS</v>
      </c>
      <c r="J458" s="149" t="str">
        <f t="shared" si="22"/>
        <v>IA</v>
      </c>
      <c r="K458" s="149" t="str">
        <f t="shared" si="23"/>
        <v>South Central, Mountain, Midwest</v>
      </c>
      <c r="L458" s="149" t="str">
        <f>INDEX('State '!$A$1:$C$62,MATCH($I458,'State '!$B:$B,0),3)</f>
        <v>South Central</v>
      </c>
      <c r="M458" s="149" t="str">
        <f>INDEX('State '!$A$1:$C$62,MATCH($J458,'State '!$B:$B,0),3)</f>
        <v>Midwest</v>
      </c>
      <c r="N458" s="149" t="s">
        <v>2459</v>
      </c>
      <c r="O458" s="156">
        <v>8.98</v>
      </c>
      <c r="P458" s="155">
        <v>6</v>
      </c>
      <c r="Q458" s="155">
        <v>44.2</v>
      </c>
      <c r="R458" s="156"/>
      <c r="S458" s="157" t="s">
        <v>135</v>
      </c>
      <c r="T458" s="154" t="s">
        <v>381</v>
      </c>
      <c r="U458" s="158" t="s">
        <v>897</v>
      </c>
      <c r="V458" s="149"/>
      <c r="W458" s="148"/>
      <c r="X458" s="148"/>
      <c r="Y458" s="148"/>
    </row>
    <row r="459" spans="1:25" s="17" customFormat="1" x14ac:dyDescent="0.2">
      <c r="A459" s="149">
        <v>39990</v>
      </c>
      <c r="B459" s="150" t="s">
        <v>962</v>
      </c>
      <c r="C459" s="150" t="s">
        <v>308</v>
      </c>
      <c r="D459" s="150" t="s">
        <v>134</v>
      </c>
      <c r="E459" s="151" t="s">
        <v>143</v>
      </c>
      <c r="F459" s="152">
        <v>39387</v>
      </c>
      <c r="G459" s="153">
        <v>2007</v>
      </c>
      <c r="H459" s="149" t="s">
        <v>13</v>
      </c>
      <c r="I459" s="149" t="str">
        <f t="shared" si="21"/>
        <v>CA</v>
      </c>
      <c r="J459" s="149" t="str">
        <f t="shared" si="22"/>
        <v>CA</v>
      </c>
      <c r="K459" s="149" t="str">
        <f t="shared" si="23"/>
        <v>Pacific</v>
      </c>
      <c r="L459" s="149" t="str">
        <f>INDEX('State '!$A$1:$C$62,MATCH($I459,'State '!$B:$B,0),3)</f>
        <v>Pacific</v>
      </c>
      <c r="M459" s="149" t="str">
        <f>INDEX('State '!$A$1:$C$62,MATCH($J459,'State '!$B:$B,0),3)</f>
        <v>Pacific</v>
      </c>
      <c r="N459" s="149"/>
      <c r="O459" s="156">
        <v>30</v>
      </c>
      <c r="P459" s="155">
        <v>6.4</v>
      </c>
      <c r="Q459" s="155">
        <v>100</v>
      </c>
      <c r="R459" s="156">
        <v>24</v>
      </c>
      <c r="S459" s="157" t="s">
        <v>138</v>
      </c>
      <c r="T459" s="154" t="s">
        <v>187</v>
      </c>
      <c r="U459" s="158" t="s">
        <v>382</v>
      </c>
      <c r="V459" s="149"/>
      <c r="W459" s="148"/>
      <c r="X459" s="148"/>
      <c r="Y459" s="148"/>
    </row>
    <row r="460" spans="1:25" s="17" customFormat="1" x14ac:dyDescent="0.2">
      <c r="A460" s="149">
        <v>39990</v>
      </c>
      <c r="B460" s="150" t="s">
        <v>949</v>
      </c>
      <c r="C460" s="150" t="s">
        <v>206</v>
      </c>
      <c r="D460" s="150" t="s">
        <v>140</v>
      </c>
      <c r="E460" s="151" t="s">
        <v>143</v>
      </c>
      <c r="F460" s="152">
        <v>39387</v>
      </c>
      <c r="G460" s="159">
        <v>2007</v>
      </c>
      <c r="H460" s="149" t="s">
        <v>950</v>
      </c>
      <c r="I460" s="149" t="str">
        <f t="shared" si="21"/>
        <v>NY</v>
      </c>
      <c r="J460" s="149" t="str">
        <f t="shared" si="22"/>
        <v>MA</v>
      </c>
      <c r="K460" s="149" t="str">
        <f t="shared" si="23"/>
        <v>Northeast</v>
      </c>
      <c r="L460" s="149" t="str">
        <f>INDEX('State '!$A$1:$C$62,MATCH($I460,'State '!$B:$B,0),3)</f>
        <v>Northeast</v>
      </c>
      <c r="M460" s="149" t="str">
        <f>INDEX('State '!$A$1:$C$62,MATCH($J460,'State '!$B:$B,0),3)</f>
        <v>Northeast</v>
      </c>
      <c r="N460" s="149"/>
      <c r="O460" s="156">
        <v>110.8</v>
      </c>
      <c r="P460" s="155"/>
      <c r="Q460" s="155">
        <v>136</v>
      </c>
      <c r="R460" s="156">
        <v>24</v>
      </c>
      <c r="S460" s="157" t="s">
        <v>135</v>
      </c>
      <c r="T460" s="154" t="s">
        <v>381</v>
      </c>
      <c r="U460" s="158" t="s">
        <v>951</v>
      </c>
      <c r="V460" s="149"/>
      <c r="W460" s="148"/>
      <c r="X460" s="148"/>
      <c r="Y460" s="148"/>
    </row>
    <row r="461" spans="1:25" s="17" customFormat="1" x14ac:dyDescent="0.2">
      <c r="A461" s="149">
        <v>39990</v>
      </c>
      <c r="B461" s="150" t="s">
        <v>955</v>
      </c>
      <c r="C461" s="150" t="s">
        <v>228</v>
      </c>
      <c r="D461" s="150" t="s">
        <v>140</v>
      </c>
      <c r="E461" s="151" t="s">
        <v>143</v>
      </c>
      <c r="F461" s="152">
        <v>39387</v>
      </c>
      <c r="G461" s="159">
        <v>2007</v>
      </c>
      <c r="H461" s="149" t="s">
        <v>31</v>
      </c>
      <c r="I461" s="149" t="str">
        <f t="shared" si="21"/>
        <v>NV</v>
      </c>
      <c r="J461" s="149" t="str">
        <f t="shared" si="22"/>
        <v>NV</v>
      </c>
      <c r="K461" s="149" t="str">
        <f t="shared" si="23"/>
        <v>Mountain</v>
      </c>
      <c r="L461" s="149" t="str">
        <f>INDEX('State '!$A$1:$C$62,MATCH($I461,'State '!$B:$B,0),3)</f>
        <v>Mountain</v>
      </c>
      <c r="M461" s="149" t="str">
        <f>INDEX('State '!$A$1:$C$62,MATCH($J461,'State '!$B:$B,0),3)</f>
        <v>Mountain</v>
      </c>
      <c r="N461" s="149"/>
      <c r="O461" s="156">
        <v>5.27</v>
      </c>
      <c r="P461" s="155">
        <v>4.3</v>
      </c>
      <c r="Q461" s="155">
        <v>8.9</v>
      </c>
      <c r="R461" s="156">
        <v>20</v>
      </c>
      <c r="S461" s="157" t="s">
        <v>135</v>
      </c>
      <c r="T461" s="154" t="s">
        <v>381</v>
      </c>
      <c r="U461" s="158" t="s">
        <v>382</v>
      </c>
      <c r="V461" s="149"/>
      <c r="W461" s="148"/>
      <c r="X461" s="148"/>
      <c r="Y461" s="148"/>
    </row>
    <row r="462" spans="1:25" s="17" customFormat="1" x14ac:dyDescent="0.2">
      <c r="A462" s="149">
        <v>39990</v>
      </c>
      <c r="B462" s="150" t="s">
        <v>970</v>
      </c>
      <c r="C462" s="150" t="s">
        <v>263</v>
      </c>
      <c r="D462" s="150" t="s">
        <v>140</v>
      </c>
      <c r="E462" s="151" t="s">
        <v>143</v>
      </c>
      <c r="F462" s="152">
        <v>39387</v>
      </c>
      <c r="G462" s="159">
        <v>2007</v>
      </c>
      <c r="H462" s="149" t="s">
        <v>21</v>
      </c>
      <c r="I462" s="149" t="str">
        <f t="shared" si="21"/>
        <v>UT</v>
      </c>
      <c r="J462" s="149" t="str">
        <f t="shared" si="22"/>
        <v>UT</v>
      </c>
      <c r="K462" s="149" t="str">
        <f t="shared" si="23"/>
        <v>Mountain</v>
      </c>
      <c r="L462" s="149" t="str">
        <f>INDEX('State '!$A$1:$C$62,MATCH($I462,'State '!$B:$B,0),3)</f>
        <v>Mountain</v>
      </c>
      <c r="M462" s="149" t="str">
        <f>INDEX('State '!$A$1:$C$62,MATCH($J462,'State '!$B:$B,0),3)</f>
        <v>Mountain</v>
      </c>
      <c r="N462" s="149"/>
      <c r="O462" s="156">
        <v>107.7</v>
      </c>
      <c r="P462" s="155">
        <v>59</v>
      </c>
      <c r="Q462" s="155">
        <v>175</v>
      </c>
      <c r="R462" s="156">
        <v>24</v>
      </c>
      <c r="S462" s="157" t="s">
        <v>135</v>
      </c>
      <c r="T462" s="154" t="s">
        <v>381</v>
      </c>
      <c r="U462" s="158" t="s">
        <v>971</v>
      </c>
      <c r="V462" s="149"/>
      <c r="W462" s="148"/>
      <c r="X462" s="148"/>
      <c r="Y462" s="148"/>
    </row>
    <row r="463" spans="1:25" s="17" customFormat="1" x14ac:dyDescent="0.2">
      <c r="A463" s="149">
        <v>39990</v>
      </c>
      <c r="B463" s="150" t="s">
        <v>1915</v>
      </c>
      <c r="C463" s="150" t="s">
        <v>1913</v>
      </c>
      <c r="D463" s="150" t="s">
        <v>140</v>
      </c>
      <c r="E463" s="151" t="s">
        <v>143</v>
      </c>
      <c r="F463" s="152">
        <v>39387</v>
      </c>
      <c r="G463" s="159">
        <v>2007</v>
      </c>
      <c r="H463" s="149" t="s">
        <v>44</v>
      </c>
      <c r="I463" s="149" t="str">
        <f t="shared" si="21"/>
        <v>ON</v>
      </c>
      <c r="J463" s="149" t="str">
        <f t="shared" si="22"/>
        <v>ON</v>
      </c>
      <c r="K463" s="149" t="str">
        <f t="shared" si="23"/>
        <v>Canada</v>
      </c>
      <c r="L463" s="149" t="str">
        <f>INDEX('State '!$A$1:$C$62,MATCH($I463,'State '!$B:$B,0),3)</f>
        <v>Canada</v>
      </c>
      <c r="M463" s="149" t="str">
        <f>INDEX('State '!$A$1:$C$62,MATCH($J463,'State '!$B:$B,0),3)</f>
        <v>Canada</v>
      </c>
      <c r="N463" s="149"/>
      <c r="O463" s="156">
        <v>80</v>
      </c>
      <c r="P463" s="155">
        <v>11</v>
      </c>
      <c r="Q463" s="155">
        <v>488</v>
      </c>
      <c r="R463" s="156"/>
      <c r="S463" s="157" t="s">
        <v>1914</v>
      </c>
      <c r="T463" s="154" t="s">
        <v>813</v>
      </c>
      <c r="U463" s="158" t="s">
        <v>382</v>
      </c>
      <c r="V463" s="149"/>
      <c r="W463" s="148"/>
      <c r="X463" s="148"/>
      <c r="Y463" s="148"/>
    </row>
    <row r="464" spans="1:25" s="17" customFormat="1" x14ac:dyDescent="0.2">
      <c r="A464" s="149">
        <v>39990</v>
      </c>
      <c r="B464" s="150" t="s">
        <v>916</v>
      </c>
      <c r="C464" s="150" t="s">
        <v>1875</v>
      </c>
      <c r="D464" s="150" t="s">
        <v>140</v>
      </c>
      <c r="E464" s="151" t="s">
        <v>143</v>
      </c>
      <c r="F464" s="152">
        <v>39395</v>
      </c>
      <c r="G464" s="159">
        <v>2007</v>
      </c>
      <c r="H464" s="149" t="s">
        <v>917</v>
      </c>
      <c r="I464" s="149" t="str">
        <f t="shared" si="21"/>
        <v>NC</v>
      </c>
      <c r="J464" s="149" t="str">
        <f t="shared" si="22"/>
        <v>MD</v>
      </c>
      <c r="K464" s="149" t="str">
        <f t="shared" si="23"/>
        <v>Southeast, Northeast</v>
      </c>
      <c r="L464" s="149" t="str">
        <f>INDEX('State '!$A$1:$C$62,MATCH($I464,'State '!$B:$B,0),3)</f>
        <v>Southeast</v>
      </c>
      <c r="M464" s="149" t="str">
        <f>INDEX('State '!$A$1:$C$62,MATCH($J464,'State '!$B:$B,0),3)</f>
        <v>Northeast</v>
      </c>
      <c r="N464" s="149"/>
      <c r="O464" s="156">
        <v>76.400000000000006</v>
      </c>
      <c r="P464" s="155">
        <v>19.37</v>
      </c>
      <c r="Q464" s="155">
        <v>165</v>
      </c>
      <c r="R464" s="156" t="s">
        <v>421</v>
      </c>
      <c r="S464" s="157" t="s">
        <v>135</v>
      </c>
      <c r="T464" s="154" t="s">
        <v>381</v>
      </c>
      <c r="U464" s="158" t="s">
        <v>918</v>
      </c>
      <c r="V464" s="149"/>
      <c r="W464" s="148"/>
      <c r="X464" s="148"/>
      <c r="Y464" s="148"/>
    </row>
    <row r="465" spans="1:25" s="17" customFormat="1" x14ac:dyDescent="0.2">
      <c r="A465" s="149">
        <v>39990</v>
      </c>
      <c r="B465" s="150" t="s">
        <v>938</v>
      </c>
      <c r="C465" s="150" t="s">
        <v>274</v>
      </c>
      <c r="D465" s="150" t="s">
        <v>140</v>
      </c>
      <c r="E465" s="151" t="s">
        <v>143</v>
      </c>
      <c r="F465" s="152">
        <v>39399</v>
      </c>
      <c r="G465" s="159">
        <v>2007</v>
      </c>
      <c r="H465" s="149" t="s">
        <v>700</v>
      </c>
      <c r="I465" s="149" t="str">
        <f t="shared" si="21"/>
        <v>IL</v>
      </c>
      <c r="J465" s="149" t="str">
        <f t="shared" si="22"/>
        <v>ON</v>
      </c>
      <c r="K465" s="149" t="str">
        <f t="shared" si="23"/>
        <v>Midwest, Canada</v>
      </c>
      <c r="L465" s="149" t="str">
        <f>INDEX('State '!$A$1:$C$62,MATCH($I465,'State '!$B:$B,0),3)</f>
        <v>Midwest</v>
      </c>
      <c r="M465" s="149" t="str">
        <f>INDEX('State '!$A$1:$C$62,MATCH($J465,'State '!$B:$B,0),3)</f>
        <v>Canada</v>
      </c>
      <c r="N465" s="149"/>
      <c r="O465" s="156">
        <v>70.400000000000006</v>
      </c>
      <c r="P465" s="155"/>
      <c r="Q465" s="155">
        <v>245</v>
      </c>
      <c r="R465" s="156">
        <v>42</v>
      </c>
      <c r="S465" s="157" t="s">
        <v>135</v>
      </c>
      <c r="T465" s="154" t="s">
        <v>381</v>
      </c>
      <c r="U465" s="158" t="s">
        <v>939</v>
      </c>
      <c r="V465" s="149"/>
      <c r="W465" s="148"/>
      <c r="X465" s="148"/>
      <c r="Y465" s="148"/>
    </row>
    <row r="466" spans="1:25" s="17" customFormat="1" x14ac:dyDescent="0.2">
      <c r="A466" s="149">
        <v>39990</v>
      </c>
      <c r="B466" s="150" t="s">
        <v>926</v>
      </c>
      <c r="C466" s="150" t="s">
        <v>221</v>
      </c>
      <c r="D466" s="150" t="s">
        <v>134</v>
      </c>
      <c r="E466" s="151" t="s">
        <v>143</v>
      </c>
      <c r="F466" s="152">
        <v>39401</v>
      </c>
      <c r="G466" s="153">
        <v>2007</v>
      </c>
      <c r="H466" s="149" t="s">
        <v>29</v>
      </c>
      <c r="I466" s="149" t="str">
        <f t="shared" si="21"/>
        <v>WY</v>
      </c>
      <c r="J466" s="149" t="str">
        <f t="shared" si="22"/>
        <v>WY</v>
      </c>
      <c r="K466" s="149" t="str">
        <f t="shared" si="23"/>
        <v>Mountain</v>
      </c>
      <c r="L466" s="149" t="str">
        <f>INDEX('State '!$A$1:$C$62,MATCH($I466,'State '!$B:$B,0),3)</f>
        <v>Mountain</v>
      </c>
      <c r="M466" s="149" t="str">
        <f>INDEX('State '!$A$1:$C$62,MATCH($J466,'State '!$B:$B,0),3)</f>
        <v>Mountain</v>
      </c>
      <c r="N466" s="149"/>
      <c r="O466" s="156">
        <v>15.2</v>
      </c>
      <c r="P466" s="155">
        <v>2.6</v>
      </c>
      <c r="Q466" s="155">
        <v>150</v>
      </c>
      <c r="R466" s="156">
        <v>16</v>
      </c>
      <c r="S466" s="157" t="s">
        <v>135</v>
      </c>
      <c r="T466" s="154" t="s">
        <v>381</v>
      </c>
      <c r="U466" s="158" t="s">
        <v>927</v>
      </c>
      <c r="V466" s="149"/>
      <c r="W466" s="148"/>
      <c r="X466" s="148"/>
      <c r="Y466" s="148"/>
    </row>
    <row r="467" spans="1:25" s="17" customFormat="1" x14ac:dyDescent="0.2">
      <c r="A467" s="149">
        <v>39990</v>
      </c>
      <c r="B467" s="150" t="s">
        <v>903</v>
      </c>
      <c r="C467" s="150" t="s">
        <v>288</v>
      </c>
      <c r="D467" s="150" t="s">
        <v>140</v>
      </c>
      <c r="E467" s="151" t="s">
        <v>143</v>
      </c>
      <c r="F467" s="152">
        <v>39406</v>
      </c>
      <c r="G467" s="159">
        <v>2007</v>
      </c>
      <c r="H467" s="149" t="s">
        <v>429</v>
      </c>
      <c r="I467" s="149" t="str">
        <f t="shared" si="21"/>
        <v>TX</v>
      </c>
      <c r="J467" s="149" t="str">
        <f t="shared" si="22"/>
        <v>LA</v>
      </c>
      <c r="K467" s="149" t="str">
        <f t="shared" si="23"/>
        <v>South Central</v>
      </c>
      <c r="L467" s="149" t="str">
        <f>INDEX('State '!$A$1:$C$62,MATCH($I467,'State '!$B:$B,0),3)</f>
        <v>South Central</v>
      </c>
      <c r="M467" s="149" t="str">
        <f>INDEX('State '!$A$1:$C$62,MATCH($J467,'State '!$B:$B,0),3)</f>
        <v>South Central</v>
      </c>
      <c r="N467" s="149"/>
      <c r="O467" s="156">
        <v>178.9</v>
      </c>
      <c r="P467" s="155">
        <v>45</v>
      </c>
      <c r="Q467" s="155">
        <v>625</v>
      </c>
      <c r="R467" s="156">
        <v>36</v>
      </c>
      <c r="S467" s="157" t="s">
        <v>135</v>
      </c>
      <c r="T467" s="154" t="s">
        <v>381</v>
      </c>
      <c r="U467" s="158" t="s">
        <v>822</v>
      </c>
      <c r="V467" s="149"/>
      <c r="W467" s="148"/>
      <c r="X467" s="148"/>
      <c r="Y467" s="148"/>
    </row>
    <row r="468" spans="1:25" s="17" customFormat="1" x14ac:dyDescent="0.2">
      <c r="A468" s="149">
        <v>39990</v>
      </c>
      <c r="B468" s="150" t="s">
        <v>892</v>
      </c>
      <c r="C468" s="150" t="s">
        <v>199</v>
      </c>
      <c r="D468" s="150" t="s">
        <v>140</v>
      </c>
      <c r="E468" s="151" t="s">
        <v>143</v>
      </c>
      <c r="F468" s="152">
        <v>39416</v>
      </c>
      <c r="G468" s="159">
        <v>2007</v>
      </c>
      <c r="H468" s="149" t="s">
        <v>893</v>
      </c>
      <c r="I468" s="149" t="str">
        <f t="shared" si="21"/>
        <v>PA</v>
      </c>
      <c r="J468" s="149" t="str">
        <f t="shared" si="22"/>
        <v>NJ</v>
      </c>
      <c r="K468" s="149" t="str">
        <f t="shared" si="23"/>
        <v>Northeast</v>
      </c>
      <c r="L468" s="149" t="str">
        <f>INDEX('State '!$A$1:$C$62,MATCH($I468,'State '!$B:$B,0),3)</f>
        <v>Northeast</v>
      </c>
      <c r="M468" s="149" t="str">
        <f>INDEX('State '!$A$1:$C$62,MATCH($J468,'State '!$B:$B,0),3)</f>
        <v>Northeast</v>
      </c>
      <c r="N468" s="149"/>
      <c r="O468" s="156">
        <v>116.7</v>
      </c>
      <c r="P468" s="155">
        <v>21.64</v>
      </c>
      <c r="Q468" s="155">
        <v>150</v>
      </c>
      <c r="R468" s="156">
        <v>36</v>
      </c>
      <c r="S468" s="157" t="s">
        <v>135</v>
      </c>
      <c r="T468" s="154" t="s">
        <v>381</v>
      </c>
      <c r="U468" s="158" t="s">
        <v>843</v>
      </c>
      <c r="V468" s="149"/>
      <c r="W468" s="148"/>
      <c r="X468" s="148"/>
      <c r="Y468" s="148"/>
    </row>
    <row r="469" spans="1:25" s="17" customFormat="1" x14ac:dyDescent="0.2">
      <c r="A469" s="149">
        <v>39990</v>
      </c>
      <c r="B469" s="150" t="s">
        <v>905</v>
      </c>
      <c r="C469" s="150" t="s">
        <v>200</v>
      </c>
      <c r="D469" s="150" t="s">
        <v>134</v>
      </c>
      <c r="E469" s="151" t="s">
        <v>143</v>
      </c>
      <c r="F469" s="152">
        <v>39417</v>
      </c>
      <c r="G469" s="153">
        <v>2007</v>
      </c>
      <c r="H469" s="149" t="s">
        <v>36</v>
      </c>
      <c r="I469" s="149" t="str">
        <f t="shared" si="21"/>
        <v>MA</v>
      </c>
      <c r="J469" s="149" t="str">
        <f t="shared" si="22"/>
        <v>MA</v>
      </c>
      <c r="K469" s="149" t="str">
        <f t="shared" si="23"/>
        <v>Northeast</v>
      </c>
      <c r="L469" s="149" t="str">
        <f>INDEX('State '!$A$1:$C$62,MATCH($I469,'State '!$B:$B,0),3)</f>
        <v>Northeast</v>
      </c>
      <c r="M469" s="149" t="str">
        <f>INDEX('State '!$A$1:$C$62,MATCH($J469,'State '!$B:$B,0),3)</f>
        <v>Northeast</v>
      </c>
      <c r="N469" s="149"/>
      <c r="O469" s="156">
        <v>15</v>
      </c>
      <c r="P469" s="155">
        <v>3.8</v>
      </c>
      <c r="Q469" s="155">
        <v>38</v>
      </c>
      <c r="R469" s="156">
        <v>18</v>
      </c>
      <c r="S469" s="157" t="s">
        <v>135</v>
      </c>
      <c r="T469" s="154" t="s">
        <v>381</v>
      </c>
      <c r="U469" s="158" t="s">
        <v>906</v>
      </c>
      <c r="V469" s="149"/>
      <c r="W469" s="148"/>
      <c r="X469" s="148"/>
      <c r="Y469" s="148"/>
    </row>
    <row r="470" spans="1:25" s="17" customFormat="1" x14ac:dyDescent="0.2">
      <c r="A470" s="149">
        <v>39990</v>
      </c>
      <c r="B470" s="150" t="s">
        <v>965</v>
      </c>
      <c r="C470" s="150" t="s">
        <v>309</v>
      </c>
      <c r="D470" s="150" t="s">
        <v>140</v>
      </c>
      <c r="E470" s="151" t="s">
        <v>143</v>
      </c>
      <c r="F470" s="152">
        <v>39417</v>
      </c>
      <c r="G470" s="159">
        <v>2007</v>
      </c>
      <c r="H470" s="149" t="s">
        <v>8</v>
      </c>
      <c r="I470" s="149" t="str">
        <f t="shared" si="21"/>
        <v>OH</v>
      </c>
      <c r="J470" s="149" t="str">
        <f t="shared" si="22"/>
        <v>OH</v>
      </c>
      <c r="K470" s="149" t="str">
        <f t="shared" si="23"/>
        <v>Northeast</v>
      </c>
      <c r="L470" s="149" t="str">
        <f>INDEX('State '!$A$1:$C$62,MATCH($I470,'State '!$B:$B,0),3)</f>
        <v>Northeast</v>
      </c>
      <c r="M470" s="149" t="str">
        <f>INDEX('State '!$A$1:$C$62,MATCH($J470,'State '!$B:$B,0),3)</f>
        <v>Northeast</v>
      </c>
      <c r="N470" s="149"/>
      <c r="O470" s="156">
        <v>13.5</v>
      </c>
      <c r="P470" s="155">
        <v>10</v>
      </c>
      <c r="Q470" s="155">
        <v>100</v>
      </c>
      <c r="R470" s="156">
        <v>16</v>
      </c>
      <c r="S470" s="157" t="s">
        <v>138</v>
      </c>
      <c r="T470" s="154" t="s">
        <v>187</v>
      </c>
      <c r="U470" s="158" t="s">
        <v>382</v>
      </c>
      <c r="V470" s="149"/>
      <c r="W470" s="148"/>
      <c r="X470" s="148"/>
      <c r="Y470" s="148"/>
    </row>
    <row r="471" spans="1:25" s="17" customFormat="1" x14ac:dyDescent="0.2">
      <c r="A471" s="149">
        <v>39990</v>
      </c>
      <c r="B471" s="150" t="s">
        <v>940</v>
      </c>
      <c r="C471" s="150" t="s">
        <v>237</v>
      </c>
      <c r="D471" s="150" t="s">
        <v>140</v>
      </c>
      <c r="E471" s="151" t="s">
        <v>143</v>
      </c>
      <c r="F471" s="152">
        <v>39417</v>
      </c>
      <c r="G471" s="159">
        <v>2007</v>
      </c>
      <c r="H471" s="149" t="s">
        <v>29</v>
      </c>
      <c r="I471" s="149" t="str">
        <f t="shared" si="21"/>
        <v>WY</v>
      </c>
      <c r="J471" s="149" t="str">
        <f t="shared" si="22"/>
        <v>WY</v>
      </c>
      <c r="K471" s="149" t="str">
        <f t="shared" si="23"/>
        <v>Mountain</v>
      </c>
      <c r="L471" s="149" t="str">
        <f>INDEX('State '!$A$1:$C$62,MATCH($I471,'State '!$B:$B,0),3)</f>
        <v>Mountain</v>
      </c>
      <c r="M471" s="149" t="str">
        <f>INDEX('State '!$A$1:$C$62,MATCH($J471,'State '!$B:$B,0),3)</f>
        <v>Mountain</v>
      </c>
      <c r="N471" s="149"/>
      <c r="O471" s="156">
        <v>202.3</v>
      </c>
      <c r="P471" s="155">
        <v>77</v>
      </c>
      <c r="Q471" s="155">
        <v>750</v>
      </c>
      <c r="R471" s="156">
        <v>36</v>
      </c>
      <c r="S471" s="157" t="s">
        <v>135</v>
      </c>
      <c r="T471" s="154" t="s">
        <v>381</v>
      </c>
      <c r="U471" s="158" t="s">
        <v>941</v>
      </c>
      <c r="V471" s="149"/>
      <c r="W471" s="154"/>
      <c r="X471" s="154"/>
      <c r="Y471" s="154"/>
    </row>
    <row r="472" spans="1:25" s="17" customFormat="1" x14ac:dyDescent="0.2">
      <c r="A472" s="149">
        <v>39990</v>
      </c>
      <c r="B472" s="150" t="s">
        <v>909</v>
      </c>
      <c r="C472" s="150" t="s">
        <v>271</v>
      </c>
      <c r="D472" s="150" t="s">
        <v>140</v>
      </c>
      <c r="E472" s="151" t="s">
        <v>143</v>
      </c>
      <c r="F472" s="152">
        <v>39417</v>
      </c>
      <c r="G472" s="159">
        <v>2007</v>
      </c>
      <c r="H472" s="149" t="s">
        <v>686</v>
      </c>
      <c r="I472" s="149" t="str">
        <f t="shared" si="21"/>
        <v>MT</v>
      </c>
      <c r="J472" s="149" t="str">
        <f t="shared" si="22"/>
        <v>ND</v>
      </c>
      <c r="K472" s="149" t="str">
        <f t="shared" si="23"/>
        <v>Mountain</v>
      </c>
      <c r="L472" s="149" t="str">
        <f>INDEX('State '!$A$1:$C$62,MATCH($I472,'State '!$B:$B,0),3)</f>
        <v>Mountain</v>
      </c>
      <c r="M472" s="149" t="str">
        <f>INDEX('State '!$A$1:$C$62,MATCH($J472,'State '!$B:$B,0),3)</f>
        <v>Mountain</v>
      </c>
      <c r="N472" s="149"/>
      <c r="O472" s="156">
        <v>6</v>
      </c>
      <c r="P472" s="155"/>
      <c r="Q472" s="155">
        <v>41</v>
      </c>
      <c r="R472" s="156"/>
      <c r="S472" s="157" t="s">
        <v>135</v>
      </c>
      <c r="T472" s="154" t="s">
        <v>381</v>
      </c>
      <c r="U472" s="158" t="s">
        <v>910</v>
      </c>
      <c r="V472" s="149"/>
      <c r="W472" s="148"/>
      <c r="X472" s="148"/>
      <c r="Y472" s="148"/>
    </row>
    <row r="473" spans="1:25" s="17" customFormat="1" x14ac:dyDescent="0.2">
      <c r="A473" s="149">
        <v>39990</v>
      </c>
      <c r="B473" s="162" t="s">
        <v>908</v>
      </c>
      <c r="C473" s="162" t="s">
        <v>247</v>
      </c>
      <c r="D473" s="162" t="s">
        <v>140</v>
      </c>
      <c r="E473" s="162" t="s">
        <v>143</v>
      </c>
      <c r="F473" s="163">
        <v>39417</v>
      </c>
      <c r="G473" s="155">
        <v>2007</v>
      </c>
      <c r="H473" s="149" t="s">
        <v>404</v>
      </c>
      <c r="I473" s="149" t="str">
        <f t="shared" si="21"/>
        <v>UT</v>
      </c>
      <c r="J473" s="149" t="str">
        <f t="shared" si="22"/>
        <v>WY</v>
      </c>
      <c r="K473" s="149" t="str">
        <f t="shared" si="23"/>
        <v>Mountain</v>
      </c>
      <c r="L473" s="149" t="str">
        <f>INDEX('State '!$A$1:$C$62,MATCH($I473,'State '!$B:$B,0),3)</f>
        <v>Mountain</v>
      </c>
      <c r="M473" s="149" t="str">
        <f>INDEX('State '!$A$1:$C$62,MATCH($J473,'State '!$B:$B,0),3)</f>
        <v>Mountain</v>
      </c>
      <c r="N473" s="149"/>
      <c r="O473" s="156">
        <v>61</v>
      </c>
      <c r="P473" s="156">
        <v>51.5</v>
      </c>
      <c r="Q473" s="156">
        <v>406</v>
      </c>
      <c r="R473" s="155">
        <v>24</v>
      </c>
      <c r="S473" s="149" t="s">
        <v>135</v>
      </c>
      <c r="T473" s="149" t="s">
        <v>381</v>
      </c>
      <c r="U473" s="149" t="s">
        <v>857</v>
      </c>
      <c r="V473" s="149"/>
      <c r="W473" s="154"/>
      <c r="X473" s="154"/>
      <c r="Y473" s="154"/>
    </row>
    <row r="474" spans="1:25" s="17" customFormat="1" x14ac:dyDescent="0.2">
      <c r="A474" s="149">
        <v>40246</v>
      </c>
      <c r="B474" s="150" t="s">
        <v>936</v>
      </c>
      <c r="C474" s="150" t="s">
        <v>306</v>
      </c>
      <c r="D474" s="150" t="s">
        <v>136</v>
      </c>
      <c r="E474" s="151" t="s">
        <v>143</v>
      </c>
      <c r="F474" s="152">
        <v>39419</v>
      </c>
      <c r="G474" s="153">
        <v>2007</v>
      </c>
      <c r="H474" s="149" t="s">
        <v>41</v>
      </c>
      <c r="I474" s="149" t="str">
        <f t="shared" si="21"/>
        <v>MI</v>
      </c>
      <c r="J474" s="149" t="str">
        <f t="shared" si="22"/>
        <v>MI</v>
      </c>
      <c r="K474" s="149" t="str">
        <f t="shared" si="23"/>
        <v>Midwest</v>
      </c>
      <c r="L474" s="149" t="str">
        <f>INDEX('State '!$A$1:$C$62,MATCH($I474,'State '!$B:$B,0),3)</f>
        <v>Midwest</v>
      </c>
      <c r="M474" s="149" t="str">
        <f>INDEX('State '!$A$1:$C$62,MATCH($J474,'State '!$B:$B,0),3)</f>
        <v>Midwest</v>
      </c>
      <c r="N474" s="149"/>
      <c r="O474" s="156">
        <v>5.0999999999999996</v>
      </c>
      <c r="P474" s="155">
        <v>4.5</v>
      </c>
      <c r="Q474" s="155">
        <v>100</v>
      </c>
      <c r="R474" s="156">
        <v>20</v>
      </c>
      <c r="S474" s="157" t="s">
        <v>138</v>
      </c>
      <c r="T474" s="154" t="s">
        <v>187</v>
      </c>
      <c r="U474" s="158" t="s">
        <v>937</v>
      </c>
      <c r="V474" s="149"/>
      <c r="W474" s="148"/>
      <c r="X474" s="148"/>
      <c r="Y474" s="148"/>
    </row>
    <row r="475" spans="1:25" s="17" customFormat="1" x14ac:dyDescent="0.2">
      <c r="A475" s="149">
        <v>39990</v>
      </c>
      <c r="B475" s="162" t="s">
        <v>942</v>
      </c>
      <c r="C475" s="162" t="s">
        <v>217</v>
      </c>
      <c r="D475" s="162" t="s">
        <v>134</v>
      </c>
      <c r="E475" s="162" t="s">
        <v>143</v>
      </c>
      <c r="F475" s="163">
        <v>39420</v>
      </c>
      <c r="G475" s="155">
        <v>2007</v>
      </c>
      <c r="H475" s="149" t="s">
        <v>0</v>
      </c>
      <c r="I475" s="149" t="str">
        <f t="shared" si="21"/>
        <v>LA</v>
      </c>
      <c r="J475" s="149" t="str">
        <f t="shared" si="22"/>
        <v>LA</v>
      </c>
      <c r="K475" s="149" t="str">
        <f t="shared" si="23"/>
        <v>South Central</v>
      </c>
      <c r="L475" s="149" t="str">
        <f>INDEX('State '!$A$1:$C$62,MATCH($I475,'State '!$B:$B,0),3)</f>
        <v>South Central</v>
      </c>
      <c r="M475" s="149" t="str">
        <f>INDEX('State '!$A$1:$C$62,MATCH($J475,'State '!$B:$B,0),3)</f>
        <v>South Central</v>
      </c>
      <c r="N475" s="149"/>
      <c r="O475" s="156">
        <v>75</v>
      </c>
      <c r="P475" s="156">
        <v>42.83</v>
      </c>
      <c r="Q475" s="156">
        <v>600</v>
      </c>
      <c r="R475" s="155">
        <v>24</v>
      </c>
      <c r="S475" s="149" t="s">
        <v>135</v>
      </c>
      <c r="T475" s="149" t="s">
        <v>381</v>
      </c>
      <c r="U475" s="149" t="s">
        <v>449</v>
      </c>
      <c r="V475" s="149"/>
      <c r="W475" s="148"/>
      <c r="X475" s="148"/>
      <c r="Y475" s="148"/>
    </row>
    <row r="476" spans="1:25" s="17" customFormat="1" x14ac:dyDescent="0.2">
      <c r="A476" s="149">
        <v>39990</v>
      </c>
      <c r="B476" s="162" t="s">
        <v>924</v>
      </c>
      <c r="C476" s="162" t="s">
        <v>1875</v>
      </c>
      <c r="D476" s="162" t="s">
        <v>140</v>
      </c>
      <c r="E476" s="162" t="s">
        <v>143</v>
      </c>
      <c r="F476" s="163">
        <v>39429</v>
      </c>
      <c r="G476" s="155">
        <v>2007</v>
      </c>
      <c r="H476" s="149" t="s">
        <v>402</v>
      </c>
      <c r="I476" s="149" t="str">
        <f t="shared" si="21"/>
        <v>PA</v>
      </c>
      <c r="J476" s="149" t="str">
        <f t="shared" si="22"/>
        <v>NY</v>
      </c>
      <c r="K476" s="149" t="str">
        <f t="shared" si="23"/>
        <v>Northeast</v>
      </c>
      <c r="L476" s="149" t="str">
        <f>INDEX('State '!$A$1:$C$62,MATCH($I476,'State '!$B:$B,0),3)</f>
        <v>Northeast</v>
      </c>
      <c r="M476" s="149" t="str">
        <f>INDEX('State '!$A$1:$C$62,MATCH($J476,'State '!$B:$B,0),3)</f>
        <v>Northeast</v>
      </c>
      <c r="N476" s="149"/>
      <c r="O476" s="156">
        <v>162.1</v>
      </c>
      <c r="P476" s="156">
        <v>15</v>
      </c>
      <c r="Q476" s="156">
        <v>100</v>
      </c>
      <c r="R476" s="155"/>
      <c r="S476" s="149" t="s">
        <v>135</v>
      </c>
      <c r="T476" s="149" t="s">
        <v>381</v>
      </c>
      <c r="U476" s="149" t="s">
        <v>925</v>
      </c>
      <c r="V476" s="149"/>
      <c r="W476" s="148"/>
      <c r="X476" s="148"/>
      <c r="Y476" s="148"/>
    </row>
    <row r="477" spans="1:25" s="17" customFormat="1" x14ac:dyDescent="0.2">
      <c r="A477" s="149">
        <v>39990</v>
      </c>
      <c r="B477" s="150" t="s">
        <v>911</v>
      </c>
      <c r="C477" s="150" t="s">
        <v>200</v>
      </c>
      <c r="D477" s="150" t="s">
        <v>140</v>
      </c>
      <c r="E477" s="151" t="s">
        <v>143</v>
      </c>
      <c r="F477" s="152">
        <v>39431</v>
      </c>
      <c r="G477" s="153">
        <v>2007</v>
      </c>
      <c r="H477" s="149" t="s">
        <v>36</v>
      </c>
      <c r="I477" s="149" t="str">
        <f t="shared" si="21"/>
        <v>MA</v>
      </c>
      <c r="J477" s="149" t="str">
        <f t="shared" si="22"/>
        <v>MA</v>
      </c>
      <c r="K477" s="149" t="str">
        <f t="shared" si="23"/>
        <v>Northeast</v>
      </c>
      <c r="L477" s="149" t="str">
        <f>INDEX('State '!$A$1:$C$62,MATCH($I477,'State '!$B:$B,0),3)</f>
        <v>Northeast</v>
      </c>
      <c r="M477" s="149" t="str">
        <f>INDEX('State '!$A$1:$C$62,MATCH($J477,'State '!$B:$B,0),3)</f>
        <v>Northeast</v>
      </c>
      <c r="N477" s="149"/>
      <c r="O477" s="156">
        <v>179.7</v>
      </c>
      <c r="P477" s="155">
        <v>16.399999999999999</v>
      </c>
      <c r="Q477" s="155">
        <v>800</v>
      </c>
      <c r="R477" s="156">
        <v>24</v>
      </c>
      <c r="S477" s="157" t="s">
        <v>135</v>
      </c>
      <c r="T477" s="154" t="s">
        <v>381</v>
      </c>
      <c r="U477" s="158" t="s">
        <v>912</v>
      </c>
      <c r="V477" s="149"/>
      <c r="W477" s="148"/>
      <c r="X477" s="148"/>
      <c r="Y477" s="148"/>
    </row>
    <row r="478" spans="1:25" s="17" customFormat="1" x14ac:dyDescent="0.2">
      <c r="A478" s="149">
        <v>39990</v>
      </c>
      <c r="B478" s="150" t="s">
        <v>915</v>
      </c>
      <c r="C478" s="150" t="s">
        <v>218</v>
      </c>
      <c r="D478" s="150" t="s">
        <v>140</v>
      </c>
      <c r="E478" s="151" t="s">
        <v>143</v>
      </c>
      <c r="F478" s="152">
        <v>39431</v>
      </c>
      <c r="G478" s="153">
        <v>2007</v>
      </c>
      <c r="H478" s="149" t="s">
        <v>803</v>
      </c>
      <c r="I478" s="149" t="str">
        <f t="shared" si="21"/>
        <v>PA</v>
      </c>
      <c r="J478" s="149" t="str">
        <f t="shared" si="22"/>
        <v>DE</v>
      </c>
      <c r="K478" s="149" t="str">
        <f t="shared" si="23"/>
        <v>Northeast</v>
      </c>
      <c r="L478" s="149" t="str">
        <f>INDEX('State '!$A$1:$C$62,MATCH($I478,'State '!$B:$B,0),3)</f>
        <v>Northeast</v>
      </c>
      <c r="M478" s="149" t="str">
        <f>INDEX('State '!$A$1:$C$62,MATCH($J478,'State '!$B:$B,0),3)</f>
        <v>Northeast</v>
      </c>
      <c r="N478" s="149"/>
      <c r="O478" s="156">
        <v>7.95</v>
      </c>
      <c r="P478" s="155">
        <v>11</v>
      </c>
      <c r="Q478" s="155">
        <v>10.3</v>
      </c>
      <c r="R478" s="156" t="s">
        <v>3202</v>
      </c>
      <c r="S478" s="157" t="s">
        <v>135</v>
      </c>
      <c r="T478" s="154" t="s">
        <v>381</v>
      </c>
      <c r="U478" s="158" t="s">
        <v>804</v>
      </c>
      <c r="V478" s="149"/>
      <c r="W478" s="148"/>
      <c r="X478" s="148"/>
      <c r="Y478" s="148"/>
    </row>
    <row r="479" spans="1:25" s="17" customFormat="1" x14ac:dyDescent="0.2">
      <c r="A479" s="149">
        <v>39990</v>
      </c>
      <c r="B479" s="150" t="s">
        <v>934</v>
      </c>
      <c r="C479" s="150" t="s">
        <v>305</v>
      </c>
      <c r="D479" s="150" t="s">
        <v>136</v>
      </c>
      <c r="E479" s="151" t="s">
        <v>143</v>
      </c>
      <c r="F479" s="152">
        <v>39436</v>
      </c>
      <c r="G479" s="153">
        <v>2007</v>
      </c>
      <c r="H479" s="149" t="s">
        <v>28</v>
      </c>
      <c r="I479" s="149" t="str">
        <f t="shared" si="21"/>
        <v>IL</v>
      </c>
      <c r="J479" s="149" t="str">
        <f t="shared" si="22"/>
        <v>IL</v>
      </c>
      <c r="K479" s="149" t="str">
        <f t="shared" si="23"/>
        <v>Midwest</v>
      </c>
      <c r="L479" s="149" t="str">
        <f>INDEX('State '!$A$1:$C$62,MATCH($I479,'State '!$B:$B,0),3)</f>
        <v>Midwest</v>
      </c>
      <c r="M479" s="149" t="str">
        <f>INDEX('State '!$A$1:$C$62,MATCH($J479,'State '!$B:$B,0),3)</f>
        <v>Midwest</v>
      </c>
      <c r="N479" s="149"/>
      <c r="O479" s="156">
        <v>13.3</v>
      </c>
      <c r="P479" s="155">
        <v>3.1</v>
      </c>
      <c r="Q479" s="155">
        <v>360</v>
      </c>
      <c r="R479" s="156">
        <v>24</v>
      </c>
      <c r="S479" s="157" t="s">
        <v>135</v>
      </c>
      <c r="T479" s="154" t="s">
        <v>381</v>
      </c>
      <c r="U479" s="158" t="s">
        <v>935</v>
      </c>
      <c r="V479" s="149"/>
      <c r="W479" s="148"/>
      <c r="X479" s="148"/>
      <c r="Y479" s="148"/>
    </row>
    <row r="480" spans="1:25" s="17" customFormat="1" x14ac:dyDescent="0.2">
      <c r="A480" s="149">
        <v>39990</v>
      </c>
      <c r="B480" s="150" t="s">
        <v>913</v>
      </c>
      <c r="C480" s="150" t="s">
        <v>235</v>
      </c>
      <c r="D480" s="150" t="s">
        <v>134</v>
      </c>
      <c r="E480" s="151" t="s">
        <v>143</v>
      </c>
      <c r="F480" s="152">
        <v>39438</v>
      </c>
      <c r="G480" s="153">
        <v>2007</v>
      </c>
      <c r="H480" s="149" t="s">
        <v>18</v>
      </c>
      <c r="I480" s="149" t="str">
        <f t="shared" si="21"/>
        <v>FL</v>
      </c>
      <c r="J480" s="149" t="str">
        <f t="shared" si="22"/>
        <v>FL</v>
      </c>
      <c r="K480" s="149" t="str">
        <f t="shared" si="23"/>
        <v>Southeast</v>
      </c>
      <c r="L480" s="149" t="str">
        <f>INDEX('State '!$A$1:$C$62,MATCH($I480,'State '!$B:$B,0),3)</f>
        <v>Southeast</v>
      </c>
      <c r="M480" s="149" t="str">
        <f>INDEX('State '!$A$1:$C$62,MATCH($J480,'State '!$B:$B,0),3)</f>
        <v>Southeast</v>
      </c>
      <c r="N480" s="149"/>
      <c r="O480" s="156">
        <v>63.5</v>
      </c>
      <c r="P480" s="155">
        <v>17.3</v>
      </c>
      <c r="Q480" s="155">
        <v>95</v>
      </c>
      <c r="R480" s="156">
        <v>36</v>
      </c>
      <c r="S480" s="157" t="s">
        <v>135</v>
      </c>
      <c r="T480" s="154" t="s">
        <v>381</v>
      </c>
      <c r="U480" s="158" t="s">
        <v>914</v>
      </c>
      <c r="V480" s="149"/>
      <c r="W480" s="148"/>
      <c r="X480" s="148"/>
      <c r="Y480" s="148"/>
    </row>
    <row r="481" spans="1:25" s="17" customFormat="1" x14ac:dyDescent="0.2">
      <c r="A481" s="149">
        <v>39990</v>
      </c>
      <c r="B481" s="162" t="s">
        <v>907</v>
      </c>
      <c r="C481" s="162" t="s">
        <v>247</v>
      </c>
      <c r="D481" s="162" t="s">
        <v>140</v>
      </c>
      <c r="E481" s="162" t="s">
        <v>143</v>
      </c>
      <c r="F481" s="163">
        <v>39442</v>
      </c>
      <c r="G481" s="155">
        <v>2007</v>
      </c>
      <c r="H481" s="149" t="s">
        <v>404</v>
      </c>
      <c r="I481" s="149" t="str">
        <f t="shared" si="21"/>
        <v>UT</v>
      </c>
      <c r="J481" s="149" t="str">
        <f t="shared" si="22"/>
        <v>WY</v>
      </c>
      <c r="K481" s="149" t="str">
        <f t="shared" si="23"/>
        <v>Mountain</v>
      </c>
      <c r="L481" s="149" t="str">
        <f>INDEX('State '!$A$1:$C$62,MATCH($I481,'State '!$B:$B,0),3)</f>
        <v>Mountain</v>
      </c>
      <c r="M481" s="149" t="str">
        <f>INDEX('State '!$A$1:$C$62,MATCH($J481,'State '!$B:$B,0),3)</f>
        <v>Mountain</v>
      </c>
      <c r="N481" s="149"/>
      <c r="O481" s="156">
        <v>60</v>
      </c>
      <c r="P481" s="156">
        <v>71.5</v>
      </c>
      <c r="Q481" s="156"/>
      <c r="R481" s="155">
        <v>24</v>
      </c>
      <c r="S481" s="149" t="s">
        <v>135</v>
      </c>
      <c r="T481" s="149" t="s">
        <v>381</v>
      </c>
      <c r="U481" s="149" t="s">
        <v>857</v>
      </c>
      <c r="V481" s="149"/>
      <c r="W481" s="154"/>
      <c r="X481" s="148"/>
      <c r="Y481" s="148"/>
    </row>
    <row r="482" spans="1:25" s="17" customFormat="1" x14ac:dyDescent="0.2">
      <c r="A482" s="149">
        <v>39990</v>
      </c>
      <c r="B482" s="150" t="s">
        <v>930</v>
      </c>
      <c r="C482" s="150" t="s">
        <v>246</v>
      </c>
      <c r="D482" s="150" t="s">
        <v>140</v>
      </c>
      <c r="E482" s="151" t="s">
        <v>143</v>
      </c>
      <c r="F482" s="152">
        <v>39447</v>
      </c>
      <c r="G482" s="153">
        <v>2007</v>
      </c>
      <c r="H482" s="149" t="s">
        <v>566</v>
      </c>
      <c r="I482" s="149" t="str">
        <f t="shared" si="21"/>
        <v>CO</v>
      </c>
      <c r="J482" s="149" t="str">
        <f t="shared" si="22"/>
        <v>WY</v>
      </c>
      <c r="K482" s="149" t="str">
        <f t="shared" si="23"/>
        <v>Mountain</v>
      </c>
      <c r="L482" s="149" t="str">
        <f>INDEX('State '!$A$1:$C$62,MATCH($I482,'State '!$B:$B,0),3)</f>
        <v>Mountain</v>
      </c>
      <c r="M482" s="149" t="str">
        <f>INDEX('State '!$A$1:$C$62,MATCH($J482,'State '!$B:$B,0),3)</f>
        <v>Mountain</v>
      </c>
      <c r="N482" s="149"/>
      <c r="O482" s="156">
        <v>160</v>
      </c>
      <c r="P482" s="155"/>
      <c r="Q482" s="155">
        <v>750</v>
      </c>
      <c r="R482" s="156"/>
      <c r="S482" s="157" t="s">
        <v>135</v>
      </c>
      <c r="T482" s="154" t="s">
        <v>381</v>
      </c>
      <c r="U482" s="158" t="s">
        <v>929</v>
      </c>
      <c r="V482" s="149"/>
      <c r="W482" s="148"/>
      <c r="X482" s="148"/>
      <c r="Y482" s="148"/>
    </row>
    <row r="483" spans="1:25" s="17" customFormat="1" x14ac:dyDescent="0.2">
      <c r="A483" s="149">
        <v>39990</v>
      </c>
      <c r="B483" s="162" t="s">
        <v>931</v>
      </c>
      <c r="C483" s="162" t="s">
        <v>304</v>
      </c>
      <c r="D483" s="162" t="s">
        <v>140</v>
      </c>
      <c r="E483" s="162" t="s">
        <v>143</v>
      </c>
      <c r="F483" s="163">
        <v>39447</v>
      </c>
      <c r="G483" s="155">
        <v>2007</v>
      </c>
      <c r="H483" s="149" t="s">
        <v>932</v>
      </c>
      <c r="I483" s="149" t="str">
        <f t="shared" si="21"/>
        <v>NM</v>
      </c>
      <c r="J483" s="149" t="str">
        <f t="shared" si="22"/>
        <v>CO</v>
      </c>
      <c r="K483" s="149" t="str">
        <f t="shared" si="23"/>
        <v>Mountain</v>
      </c>
      <c r="L483" s="149" t="str">
        <f>INDEX('State '!$A$1:$C$62,MATCH($I483,'State '!$B:$B,0),3)</f>
        <v>Mountain</v>
      </c>
      <c r="M483" s="149" t="str">
        <f>INDEX('State '!$A$1:$C$62,MATCH($J483,'State '!$B:$B,0),3)</f>
        <v>Mountain</v>
      </c>
      <c r="N483" s="149"/>
      <c r="O483" s="156">
        <v>58.1</v>
      </c>
      <c r="P483" s="156">
        <v>0.25</v>
      </c>
      <c r="Q483" s="156">
        <v>250</v>
      </c>
      <c r="R483" s="155" t="s">
        <v>3182</v>
      </c>
      <c r="S483" s="149" t="s">
        <v>135</v>
      </c>
      <c r="T483" s="149" t="s">
        <v>381</v>
      </c>
      <c r="U483" s="149" t="s">
        <v>933</v>
      </c>
      <c r="V483" s="149"/>
      <c r="W483" s="148"/>
      <c r="X483" s="148"/>
      <c r="Y483" s="148"/>
    </row>
    <row r="484" spans="1:25" s="17" customFormat="1" x14ac:dyDescent="0.2">
      <c r="A484" s="149">
        <v>39990</v>
      </c>
      <c r="B484" s="150" t="s">
        <v>886</v>
      </c>
      <c r="C484" s="150" t="s">
        <v>257</v>
      </c>
      <c r="D484" s="150" t="s">
        <v>136</v>
      </c>
      <c r="E484" s="151" t="s">
        <v>143</v>
      </c>
      <c r="F484" s="152">
        <v>39483</v>
      </c>
      <c r="G484" s="153">
        <v>2007</v>
      </c>
      <c r="H484" s="149" t="s">
        <v>429</v>
      </c>
      <c r="I484" s="149" t="str">
        <f t="shared" si="21"/>
        <v>TX</v>
      </c>
      <c r="J484" s="149" t="str">
        <f t="shared" si="22"/>
        <v>LA</v>
      </c>
      <c r="K484" s="149" t="str">
        <f t="shared" si="23"/>
        <v>South Central</v>
      </c>
      <c r="L484" s="149" t="str">
        <f>INDEX('State '!$A$1:$C$62,MATCH($I484,'State '!$B:$B,0),3)</f>
        <v>South Central</v>
      </c>
      <c r="M484" s="149" t="str">
        <f>INDEX('State '!$A$1:$C$62,MATCH($J484,'State '!$B:$B,0),3)</f>
        <v>South Central</v>
      </c>
      <c r="N484" s="149"/>
      <c r="O484" s="156">
        <v>425</v>
      </c>
      <c r="P484" s="155">
        <v>172</v>
      </c>
      <c r="Q484" s="155">
        <v>1237</v>
      </c>
      <c r="R484" s="156">
        <v>42</v>
      </c>
      <c r="S484" s="157" t="s">
        <v>135</v>
      </c>
      <c r="T484" s="154" t="s">
        <v>381</v>
      </c>
      <c r="U484" s="158" t="s">
        <v>887</v>
      </c>
      <c r="V484" s="149"/>
      <c r="W484" s="148"/>
      <c r="X484" s="148"/>
      <c r="Y484" s="148"/>
    </row>
    <row r="485" spans="1:25" s="17" customFormat="1" x14ac:dyDescent="0.2">
      <c r="A485" s="149">
        <v>39990</v>
      </c>
      <c r="B485" s="150" t="s">
        <v>888</v>
      </c>
      <c r="C485" s="150" t="s">
        <v>244</v>
      </c>
      <c r="D485" s="150" t="s">
        <v>140</v>
      </c>
      <c r="E485" s="151" t="s">
        <v>143</v>
      </c>
      <c r="F485" s="152">
        <v>39522</v>
      </c>
      <c r="G485" s="153">
        <v>2007</v>
      </c>
      <c r="H485" s="149" t="s">
        <v>889</v>
      </c>
      <c r="I485" s="149" t="str">
        <f t="shared" si="21"/>
        <v>MX</v>
      </c>
      <c r="J485" s="149" t="str">
        <f t="shared" si="22"/>
        <v>AZ</v>
      </c>
      <c r="K485" s="149" t="str">
        <f t="shared" si="23"/>
        <v>Mexico, Mountain</v>
      </c>
      <c r="L485" s="149" t="str">
        <f>INDEX('State '!$A$1:$C$62,MATCH($I485,'State '!$B:$B,0),3)</f>
        <v>Mexico</v>
      </c>
      <c r="M485" s="149" t="str">
        <f>INDEX('State '!$A$1:$C$62,MATCH($J485,'State '!$B:$B,0),3)</f>
        <v>Mountain</v>
      </c>
      <c r="N485" s="149"/>
      <c r="O485" s="156">
        <v>4</v>
      </c>
      <c r="P485" s="155">
        <v>2</v>
      </c>
      <c r="Q485" s="155">
        <v>614</v>
      </c>
      <c r="R485" s="156" t="s">
        <v>1226</v>
      </c>
      <c r="S485" s="157" t="s">
        <v>135</v>
      </c>
      <c r="T485" s="154" t="s">
        <v>381</v>
      </c>
      <c r="U485" s="158" t="s">
        <v>890</v>
      </c>
      <c r="V485" s="149"/>
      <c r="W485" s="148"/>
      <c r="X485" s="148"/>
      <c r="Y485" s="148"/>
    </row>
    <row r="486" spans="1:25" s="17" customFormat="1" x14ac:dyDescent="0.2">
      <c r="A486" s="149">
        <v>39990</v>
      </c>
      <c r="B486" s="162" t="s">
        <v>748</v>
      </c>
      <c r="C486" s="162" t="s">
        <v>263</v>
      </c>
      <c r="D486" s="162" t="s">
        <v>140</v>
      </c>
      <c r="E486" s="162" t="s">
        <v>143</v>
      </c>
      <c r="F486" s="163">
        <v>39462</v>
      </c>
      <c r="G486" s="155">
        <v>2008</v>
      </c>
      <c r="H486" s="149" t="s">
        <v>639</v>
      </c>
      <c r="I486" s="149" t="str">
        <f t="shared" si="21"/>
        <v>UT</v>
      </c>
      <c r="J486" s="149" t="str">
        <f t="shared" si="22"/>
        <v>CO</v>
      </c>
      <c r="K486" s="149" t="str">
        <f t="shared" si="23"/>
        <v>Mountain</v>
      </c>
      <c r="L486" s="149" t="str">
        <f>INDEX('State '!$A$1:$C$62,MATCH($I486,'State '!$B:$B,0),3)</f>
        <v>Mountain</v>
      </c>
      <c r="M486" s="149" t="str">
        <f>INDEX('State '!$A$1:$C$62,MATCH($J486,'State '!$B:$B,0),3)</f>
        <v>Mountain</v>
      </c>
      <c r="N486" s="149"/>
      <c r="O486" s="156">
        <v>12</v>
      </c>
      <c r="P486" s="156"/>
      <c r="Q486" s="156">
        <v>75</v>
      </c>
      <c r="R486" s="155">
        <v>24</v>
      </c>
      <c r="S486" s="149" t="s">
        <v>135</v>
      </c>
      <c r="T486" s="149" t="s">
        <v>381</v>
      </c>
      <c r="U486" s="149" t="s">
        <v>382</v>
      </c>
      <c r="V486" s="149"/>
      <c r="W486" s="148"/>
      <c r="X486" s="148"/>
      <c r="Y486" s="148"/>
    </row>
    <row r="487" spans="1:25" s="17" customFormat="1" x14ac:dyDescent="0.2">
      <c r="A487" s="149">
        <v>39990</v>
      </c>
      <c r="B487" s="162" t="s">
        <v>821</v>
      </c>
      <c r="C487" s="162" t="s">
        <v>288</v>
      </c>
      <c r="D487" s="162" t="s">
        <v>140</v>
      </c>
      <c r="E487" s="162" t="s">
        <v>143</v>
      </c>
      <c r="F487" s="163">
        <v>39479</v>
      </c>
      <c r="G487" s="155">
        <v>2008</v>
      </c>
      <c r="H487" s="149" t="s">
        <v>0</v>
      </c>
      <c r="I487" s="149" t="str">
        <f t="shared" si="21"/>
        <v>LA</v>
      </c>
      <c r="J487" s="149" t="str">
        <f t="shared" si="22"/>
        <v>LA</v>
      </c>
      <c r="K487" s="149" t="str">
        <f t="shared" si="23"/>
        <v>South Central</v>
      </c>
      <c r="L487" s="149" t="str">
        <f>INDEX('State '!$A$1:$C$62,MATCH($I487,'State '!$B:$B,0),3)</f>
        <v>South Central</v>
      </c>
      <c r="M487" s="149" t="str">
        <f>INDEX('State '!$A$1:$C$62,MATCH($J487,'State '!$B:$B,0),3)</f>
        <v>South Central</v>
      </c>
      <c r="N487" s="149"/>
      <c r="O487" s="156">
        <v>20</v>
      </c>
      <c r="P487" s="156">
        <v>13.5</v>
      </c>
      <c r="Q487" s="156">
        <v>625</v>
      </c>
      <c r="R487" s="155">
        <v>36</v>
      </c>
      <c r="S487" s="149" t="s">
        <v>135</v>
      </c>
      <c r="T487" s="149" t="s">
        <v>381</v>
      </c>
      <c r="U487" s="149" t="s">
        <v>822</v>
      </c>
      <c r="V487" s="149"/>
      <c r="W487" s="148"/>
      <c r="X487" s="148"/>
      <c r="Y487" s="148"/>
    </row>
    <row r="488" spans="1:25" s="17" customFormat="1" x14ac:dyDescent="0.2">
      <c r="A488" s="149">
        <v>39990</v>
      </c>
      <c r="B488" s="150" t="s">
        <v>856</v>
      </c>
      <c r="C488" s="150" t="s">
        <v>247</v>
      </c>
      <c r="D488" s="150" t="s">
        <v>140</v>
      </c>
      <c r="E488" s="151" t="s">
        <v>143</v>
      </c>
      <c r="F488" s="152">
        <v>39483</v>
      </c>
      <c r="G488" s="159">
        <v>2008</v>
      </c>
      <c r="H488" s="149" t="s">
        <v>29</v>
      </c>
      <c r="I488" s="149" t="str">
        <f t="shared" si="21"/>
        <v>WY</v>
      </c>
      <c r="J488" s="149" t="str">
        <f t="shared" si="22"/>
        <v>WY</v>
      </c>
      <c r="K488" s="149" t="str">
        <f t="shared" si="23"/>
        <v>Mountain</v>
      </c>
      <c r="L488" s="149" t="str">
        <f>INDEX('State '!$A$1:$C$62,MATCH($I488,'State '!$B:$B,0),3)</f>
        <v>Mountain</v>
      </c>
      <c r="M488" s="149" t="str">
        <f>INDEX('State '!$A$1:$C$62,MATCH($J488,'State '!$B:$B,0),3)</f>
        <v>Mountain</v>
      </c>
      <c r="N488" s="149"/>
      <c r="O488" s="156">
        <v>22.2</v>
      </c>
      <c r="P488" s="155"/>
      <c r="Q488" s="155">
        <v>150</v>
      </c>
      <c r="R488" s="156"/>
      <c r="S488" s="157" t="s">
        <v>135</v>
      </c>
      <c r="T488" s="154" t="s">
        <v>381</v>
      </c>
      <c r="U488" s="158" t="s">
        <v>857</v>
      </c>
      <c r="V488" s="149"/>
      <c r="W488" s="148"/>
      <c r="X488" s="148"/>
      <c r="Y488" s="136" t="s">
        <v>2498</v>
      </c>
    </row>
    <row r="489" spans="1:25" s="17" customFormat="1" x14ac:dyDescent="0.2">
      <c r="A489" s="149">
        <v>39990</v>
      </c>
      <c r="B489" s="150" t="s">
        <v>730</v>
      </c>
      <c r="C489" s="150" t="s">
        <v>261</v>
      </c>
      <c r="D489" s="150" t="s">
        <v>140</v>
      </c>
      <c r="E489" s="151" t="s">
        <v>143</v>
      </c>
      <c r="F489" s="152">
        <v>39486</v>
      </c>
      <c r="G489" s="153">
        <v>2008</v>
      </c>
      <c r="H489" s="149" t="s">
        <v>10</v>
      </c>
      <c r="I489" s="149" t="str">
        <f t="shared" si="21"/>
        <v>NY</v>
      </c>
      <c r="J489" s="149" t="str">
        <f t="shared" si="22"/>
        <v>NY</v>
      </c>
      <c r="K489" s="149" t="str">
        <f t="shared" si="23"/>
        <v>Northeast</v>
      </c>
      <c r="L489" s="149" t="str">
        <f>INDEX('State '!$A$1:$C$62,MATCH($I489,'State '!$B:$B,0),3)</f>
        <v>Northeast</v>
      </c>
      <c r="M489" s="149" t="str">
        <f>INDEX('State '!$A$1:$C$62,MATCH($J489,'State '!$B:$B,0),3)</f>
        <v>Northeast</v>
      </c>
      <c r="N489" s="149"/>
      <c r="O489" s="156"/>
      <c r="P489" s="155">
        <v>8.8000000000000007</v>
      </c>
      <c r="Q489" s="155"/>
      <c r="R489" s="156">
        <v>30</v>
      </c>
      <c r="S489" s="157" t="s">
        <v>135</v>
      </c>
      <c r="T489" s="154" t="s">
        <v>381</v>
      </c>
      <c r="U489" s="158" t="s">
        <v>731</v>
      </c>
      <c r="V489" s="149"/>
      <c r="W489" s="148"/>
      <c r="X489" s="148"/>
      <c r="Y489" s="148"/>
    </row>
    <row r="490" spans="1:25" s="17" customFormat="1" x14ac:dyDescent="0.2">
      <c r="A490" s="149">
        <v>39990</v>
      </c>
      <c r="B490" s="162" t="s">
        <v>847</v>
      </c>
      <c r="C490" s="162" t="s">
        <v>2065</v>
      </c>
      <c r="D490" s="162" t="s">
        <v>140</v>
      </c>
      <c r="E490" s="162" t="s">
        <v>143</v>
      </c>
      <c r="F490" s="163">
        <v>39492</v>
      </c>
      <c r="G490" s="164">
        <v>2008</v>
      </c>
      <c r="H490" s="149" t="s">
        <v>429</v>
      </c>
      <c r="I490" s="149" t="str">
        <f t="shared" si="21"/>
        <v>TX</v>
      </c>
      <c r="J490" s="149" t="str">
        <f t="shared" si="22"/>
        <v>LA</v>
      </c>
      <c r="K490" s="149" t="str">
        <f t="shared" si="23"/>
        <v>South Central</v>
      </c>
      <c r="L490" s="149" t="str">
        <f>INDEX('State '!$A$1:$C$62,MATCH($I490,'State '!$B:$B,0),3)</f>
        <v>South Central</v>
      </c>
      <c r="M490" s="149" t="str">
        <f>INDEX('State '!$A$1:$C$62,MATCH($J490,'State '!$B:$B,0),3)</f>
        <v>South Central</v>
      </c>
      <c r="N490" s="149"/>
      <c r="O490" s="156">
        <v>69</v>
      </c>
      <c r="P490" s="156">
        <v>4.5</v>
      </c>
      <c r="Q490" s="156">
        <v>200</v>
      </c>
      <c r="R490" s="155">
        <v>36</v>
      </c>
      <c r="S490" s="149" t="s">
        <v>135</v>
      </c>
      <c r="T490" s="149" t="s">
        <v>381</v>
      </c>
      <c r="U490" s="149" t="s">
        <v>848</v>
      </c>
      <c r="V490" s="149"/>
      <c r="W490" s="148"/>
      <c r="X490" s="148"/>
      <c r="Y490" s="148"/>
    </row>
    <row r="491" spans="1:25" s="17" customFormat="1" x14ac:dyDescent="0.2">
      <c r="A491" s="149">
        <v>39990</v>
      </c>
      <c r="B491" s="162" t="s">
        <v>721</v>
      </c>
      <c r="C491" s="162" t="s">
        <v>277</v>
      </c>
      <c r="D491" s="162" t="s">
        <v>140</v>
      </c>
      <c r="E491" s="162" t="s">
        <v>143</v>
      </c>
      <c r="F491" s="163">
        <v>39493</v>
      </c>
      <c r="G491" s="164">
        <v>2008</v>
      </c>
      <c r="H491" s="149" t="s">
        <v>29</v>
      </c>
      <c r="I491" s="149" t="str">
        <f t="shared" si="21"/>
        <v>WY</v>
      </c>
      <c r="J491" s="149" t="str">
        <f t="shared" si="22"/>
        <v>WY</v>
      </c>
      <c r="K491" s="149" t="str">
        <f t="shared" si="23"/>
        <v>Mountain</v>
      </c>
      <c r="L491" s="149" t="str">
        <f>INDEX('State '!$A$1:$C$62,MATCH($I491,'State '!$B:$B,0),3)</f>
        <v>Mountain</v>
      </c>
      <c r="M491" s="149" t="str">
        <f>INDEX('State '!$A$1:$C$62,MATCH($J491,'State '!$B:$B,0),3)</f>
        <v>Mountain</v>
      </c>
      <c r="N491" s="149"/>
      <c r="O491" s="156">
        <v>3.86</v>
      </c>
      <c r="P491" s="156"/>
      <c r="Q491" s="156">
        <v>45</v>
      </c>
      <c r="R491" s="155"/>
      <c r="S491" s="149" t="s">
        <v>135</v>
      </c>
      <c r="T491" s="149" t="s">
        <v>381</v>
      </c>
      <c r="U491" s="149" t="s">
        <v>722</v>
      </c>
      <c r="V491" s="149"/>
      <c r="W491" s="148"/>
      <c r="X491" s="148"/>
      <c r="Y491" s="148"/>
    </row>
    <row r="492" spans="1:25" s="17" customFormat="1" x14ac:dyDescent="0.2">
      <c r="A492" s="149">
        <v>39990</v>
      </c>
      <c r="B492" s="150" t="s">
        <v>830</v>
      </c>
      <c r="C492" s="150" t="s">
        <v>257</v>
      </c>
      <c r="D492" s="150" t="s">
        <v>140</v>
      </c>
      <c r="E492" s="151" t="s">
        <v>143</v>
      </c>
      <c r="F492" s="152">
        <v>39508</v>
      </c>
      <c r="G492" s="153">
        <v>2008</v>
      </c>
      <c r="H492" s="149" t="s">
        <v>32</v>
      </c>
      <c r="I492" s="149" t="str">
        <f t="shared" si="21"/>
        <v>AR</v>
      </c>
      <c r="J492" s="149" t="str">
        <f t="shared" si="22"/>
        <v>AR</v>
      </c>
      <c r="K492" s="149" t="str">
        <f t="shared" si="23"/>
        <v>South Central</v>
      </c>
      <c r="L492" s="149" t="str">
        <f>INDEX('State '!$A$1:$C$62,MATCH($I492,'State '!$B:$B,0),3)</f>
        <v>South Central</v>
      </c>
      <c r="M492" s="149" t="str">
        <f>INDEX('State '!$A$1:$C$62,MATCH($J492,'State '!$B:$B,0),3)</f>
        <v>South Central</v>
      </c>
      <c r="N492" s="149"/>
      <c r="O492" s="156">
        <v>17.7</v>
      </c>
      <c r="P492" s="155">
        <v>25</v>
      </c>
      <c r="Q492" s="155"/>
      <c r="R492" s="156">
        <v>24</v>
      </c>
      <c r="S492" s="157" t="s">
        <v>135</v>
      </c>
      <c r="T492" s="154" t="s">
        <v>381</v>
      </c>
      <c r="U492" s="158" t="s">
        <v>831</v>
      </c>
      <c r="V492" s="149"/>
      <c r="W492" s="148"/>
      <c r="X492" s="148"/>
      <c r="Y492" s="148"/>
    </row>
    <row r="493" spans="1:25" s="17" customFormat="1" x14ac:dyDescent="0.2">
      <c r="A493" s="149">
        <v>39990</v>
      </c>
      <c r="B493" s="150" t="s">
        <v>795</v>
      </c>
      <c r="C493" s="162" t="s">
        <v>1954</v>
      </c>
      <c r="D493" s="150" t="s">
        <v>140</v>
      </c>
      <c r="E493" s="151" t="s">
        <v>143</v>
      </c>
      <c r="F493" s="152">
        <v>39522</v>
      </c>
      <c r="G493" s="153">
        <v>2008</v>
      </c>
      <c r="H493" s="149" t="s">
        <v>0</v>
      </c>
      <c r="I493" s="149" t="str">
        <f t="shared" si="21"/>
        <v>LA</v>
      </c>
      <c r="J493" s="149" t="str">
        <f t="shared" si="22"/>
        <v>LA</v>
      </c>
      <c r="K493" s="149" t="str">
        <f t="shared" si="23"/>
        <v>South Central</v>
      </c>
      <c r="L493" s="149" t="str">
        <f>INDEX('State '!$A$1:$C$62,MATCH($I493,'State '!$B:$B,0),3)</f>
        <v>South Central</v>
      </c>
      <c r="M493" s="149" t="str">
        <f>INDEX('State '!$A$1:$C$62,MATCH($J493,'State '!$B:$B,0),3)</f>
        <v>South Central</v>
      </c>
      <c r="N493" s="149"/>
      <c r="O493" s="156">
        <v>25</v>
      </c>
      <c r="P493" s="155"/>
      <c r="Q493" s="155">
        <v>230</v>
      </c>
      <c r="R493" s="156"/>
      <c r="S493" s="157" t="s">
        <v>135</v>
      </c>
      <c r="T493" s="154" t="s">
        <v>381</v>
      </c>
      <c r="U493" s="158" t="s">
        <v>382</v>
      </c>
      <c r="V493" s="149"/>
      <c r="W493" s="154"/>
      <c r="X493" s="148"/>
      <c r="Y493" s="148"/>
    </row>
    <row r="494" spans="1:25" s="17" customFormat="1" x14ac:dyDescent="0.2">
      <c r="A494" s="149">
        <v>39990</v>
      </c>
      <c r="B494" s="162" t="s">
        <v>797</v>
      </c>
      <c r="C494" s="162" t="s">
        <v>1954</v>
      </c>
      <c r="D494" s="162" t="s">
        <v>140</v>
      </c>
      <c r="E494" s="162" t="s">
        <v>143</v>
      </c>
      <c r="F494" s="163">
        <v>39527</v>
      </c>
      <c r="G494" s="164">
        <v>2008</v>
      </c>
      <c r="H494" s="149" t="s">
        <v>0</v>
      </c>
      <c r="I494" s="149" t="str">
        <f t="shared" si="21"/>
        <v>LA</v>
      </c>
      <c r="J494" s="149" t="str">
        <f t="shared" si="22"/>
        <v>LA</v>
      </c>
      <c r="K494" s="149" t="str">
        <f t="shared" si="23"/>
        <v>South Central</v>
      </c>
      <c r="L494" s="149" t="str">
        <f>INDEX('State '!$A$1:$C$62,MATCH($I494,'State '!$B:$B,0),3)</f>
        <v>South Central</v>
      </c>
      <c r="M494" s="149" t="str">
        <f>INDEX('State '!$A$1:$C$62,MATCH($J494,'State '!$B:$B,0),3)</f>
        <v>South Central</v>
      </c>
      <c r="N494" s="149"/>
      <c r="O494" s="156">
        <v>17.5</v>
      </c>
      <c r="P494" s="156"/>
      <c r="Q494" s="156">
        <v>180</v>
      </c>
      <c r="R494" s="155"/>
      <c r="S494" s="149" t="s">
        <v>135</v>
      </c>
      <c r="T494" s="149" t="s">
        <v>381</v>
      </c>
      <c r="U494" s="149" t="s">
        <v>798</v>
      </c>
      <c r="V494" s="149"/>
      <c r="W494" s="148"/>
      <c r="X494" s="148"/>
      <c r="Y494" s="148"/>
    </row>
    <row r="495" spans="1:25" s="17" customFormat="1" x14ac:dyDescent="0.2">
      <c r="A495" s="149">
        <v>39990</v>
      </c>
      <c r="B495" s="150" t="s">
        <v>755</v>
      </c>
      <c r="C495" s="150" t="s">
        <v>1721</v>
      </c>
      <c r="D495" s="150" t="s">
        <v>136</v>
      </c>
      <c r="E495" s="151" t="s">
        <v>143</v>
      </c>
      <c r="F495" s="152">
        <v>39539</v>
      </c>
      <c r="G495" s="153">
        <v>2008</v>
      </c>
      <c r="H495" s="149" t="s">
        <v>23</v>
      </c>
      <c r="I495" s="149" t="str">
        <f t="shared" si="21"/>
        <v>KY</v>
      </c>
      <c r="J495" s="149" t="str">
        <f t="shared" si="22"/>
        <v>KY</v>
      </c>
      <c r="K495" s="149" t="str">
        <f t="shared" si="23"/>
        <v>Midwest</v>
      </c>
      <c r="L495" s="149" t="str">
        <f>INDEX('State '!$A$1:$C$62,MATCH($I495,'State '!$B:$B,0),3)</f>
        <v>Midwest</v>
      </c>
      <c r="M495" s="149" t="str">
        <f>INDEX('State '!$A$1:$C$62,MATCH($J495,'State '!$B:$B,0),3)</f>
        <v>Midwest</v>
      </c>
      <c r="N495" s="149"/>
      <c r="O495" s="156">
        <v>60</v>
      </c>
      <c r="P495" s="155">
        <v>68</v>
      </c>
      <c r="Q495" s="155">
        <v>70</v>
      </c>
      <c r="R495" s="156">
        <v>20</v>
      </c>
      <c r="S495" s="157" t="s">
        <v>135</v>
      </c>
      <c r="T495" s="154" t="s">
        <v>381</v>
      </c>
      <c r="U495" s="158" t="s">
        <v>752</v>
      </c>
      <c r="V495" s="149"/>
      <c r="W495" s="148"/>
      <c r="X495" s="148"/>
      <c r="Y495" s="148"/>
    </row>
    <row r="496" spans="1:25" s="17" customFormat="1" x14ac:dyDescent="0.2">
      <c r="A496" s="149">
        <v>39990</v>
      </c>
      <c r="B496" s="150" t="s">
        <v>751</v>
      </c>
      <c r="C496" s="150" t="s">
        <v>1721</v>
      </c>
      <c r="D496" s="150" t="s">
        <v>134</v>
      </c>
      <c r="E496" s="162" t="s">
        <v>143</v>
      </c>
      <c r="F496" s="163">
        <v>39539</v>
      </c>
      <c r="G496" s="164">
        <v>2008</v>
      </c>
      <c r="H496" s="149" t="s">
        <v>23</v>
      </c>
      <c r="I496" s="149" t="str">
        <f t="shared" si="21"/>
        <v>KY</v>
      </c>
      <c r="J496" s="149" t="str">
        <f t="shared" si="22"/>
        <v>KY</v>
      </c>
      <c r="K496" s="149" t="str">
        <f t="shared" si="23"/>
        <v>Midwest</v>
      </c>
      <c r="L496" s="149" t="str">
        <f>INDEX('State '!$A$1:$C$62,MATCH($I496,'State '!$B:$B,0),3)</f>
        <v>Midwest</v>
      </c>
      <c r="M496" s="149" t="str">
        <f>INDEX('State '!$A$1:$C$62,MATCH($J496,'State '!$B:$B,0),3)</f>
        <v>Midwest</v>
      </c>
      <c r="N496" s="149"/>
      <c r="O496" s="156">
        <v>20</v>
      </c>
      <c r="P496" s="156"/>
      <c r="Q496" s="155">
        <v>60</v>
      </c>
      <c r="R496" s="155">
        <v>20</v>
      </c>
      <c r="S496" s="149" t="s">
        <v>135</v>
      </c>
      <c r="T496" s="149" t="s">
        <v>381</v>
      </c>
      <c r="U496" s="149" t="s">
        <v>752</v>
      </c>
      <c r="V496" s="149"/>
      <c r="W496" s="148"/>
      <c r="X496" s="148"/>
      <c r="Y496" s="148"/>
    </row>
    <row r="497" spans="1:25" s="17" customFormat="1" x14ac:dyDescent="0.2">
      <c r="A497" s="149">
        <v>39990</v>
      </c>
      <c r="B497" s="150" t="s">
        <v>757</v>
      </c>
      <c r="C497" s="150" t="s">
        <v>279</v>
      </c>
      <c r="D497" s="150" t="s">
        <v>140</v>
      </c>
      <c r="E497" s="151" t="s">
        <v>143</v>
      </c>
      <c r="F497" s="152">
        <v>39539</v>
      </c>
      <c r="G497" s="153">
        <v>2008</v>
      </c>
      <c r="H497" s="149" t="s">
        <v>6</v>
      </c>
      <c r="I497" s="149" t="str">
        <f t="shared" si="21"/>
        <v>TX</v>
      </c>
      <c r="J497" s="149" t="str">
        <f t="shared" si="22"/>
        <v>TX</v>
      </c>
      <c r="K497" s="149" t="str">
        <f t="shared" si="23"/>
        <v>South Central</v>
      </c>
      <c r="L497" s="149" t="str">
        <f>INDEX('State '!$A$1:$C$62,MATCH($I497,'State '!$B:$B,0),3)</f>
        <v>South Central</v>
      </c>
      <c r="M497" s="149" t="str">
        <f>INDEX('State '!$A$1:$C$62,MATCH($J497,'State '!$B:$B,0),3)</f>
        <v>South Central</v>
      </c>
      <c r="N497" s="149"/>
      <c r="O497" s="156">
        <v>56</v>
      </c>
      <c r="P497" s="155">
        <v>30</v>
      </c>
      <c r="Q497" s="155">
        <v>2600</v>
      </c>
      <c r="R497" s="156">
        <v>42</v>
      </c>
      <c r="S497" s="157" t="s">
        <v>138</v>
      </c>
      <c r="T497" s="154" t="s">
        <v>187</v>
      </c>
      <c r="U497" s="158" t="s">
        <v>382</v>
      </c>
      <c r="V497" s="149"/>
      <c r="W497" s="148"/>
      <c r="X497" s="148"/>
      <c r="Y497" s="148"/>
    </row>
    <row r="498" spans="1:25" s="17" customFormat="1" x14ac:dyDescent="0.2">
      <c r="A498" s="149">
        <v>39990</v>
      </c>
      <c r="B498" s="162" t="s">
        <v>734</v>
      </c>
      <c r="C498" s="162" t="s">
        <v>279</v>
      </c>
      <c r="D498" s="162" t="s">
        <v>140</v>
      </c>
      <c r="E498" s="162" t="s">
        <v>143</v>
      </c>
      <c r="F498" s="163">
        <v>39539</v>
      </c>
      <c r="G498" s="164">
        <v>2008</v>
      </c>
      <c r="H498" s="149" t="s">
        <v>6</v>
      </c>
      <c r="I498" s="149" t="str">
        <f t="shared" si="21"/>
        <v>TX</v>
      </c>
      <c r="J498" s="149" t="str">
        <f t="shared" si="22"/>
        <v>TX</v>
      </c>
      <c r="K498" s="149" t="str">
        <f t="shared" si="23"/>
        <v>South Central</v>
      </c>
      <c r="L498" s="149" t="str">
        <f>INDEX('State '!$A$1:$C$62,MATCH($I498,'State '!$B:$B,0),3)</f>
        <v>South Central</v>
      </c>
      <c r="M498" s="149" t="str">
        <f>INDEX('State '!$A$1:$C$62,MATCH($J498,'State '!$B:$B,0),3)</f>
        <v>South Central</v>
      </c>
      <c r="N498" s="149"/>
      <c r="O498" s="156">
        <v>18</v>
      </c>
      <c r="P498" s="156">
        <v>9.8000000000000007</v>
      </c>
      <c r="Q498" s="156">
        <v>1750</v>
      </c>
      <c r="R498" s="155">
        <v>42</v>
      </c>
      <c r="S498" s="149" t="s">
        <v>135</v>
      </c>
      <c r="T498" s="149" t="s">
        <v>381</v>
      </c>
      <c r="U498" s="149" t="s">
        <v>735</v>
      </c>
      <c r="V498" s="149"/>
      <c r="W498" s="148"/>
      <c r="X498" s="148"/>
      <c r="Y498" s="148"/>
    </row>
    <row r="499" spans="1:25" s="17" customFormat="1" x14ac:dyDescent="0.2">
      <c r="A499" s="149">
        <v>39990</v>
      </c>
      <c r="B499" s="162" t="s">
        <v>858</v>
      </c>
      <c r="C499" s="162" t="s">
        <v>215</v>
      </c>
      <c r="D499" s="162" t="s">
        <v>140</v>
      </c>
      <c r="E499" s="162" t="s">
        <v>143</v>
      </c>
      <c r="F499" s="163">
        <v>39539</v>
      </c>
      <c r="G499" s="155">
        <v>2008</v>
      </c>
      <c r="H499" s="149" t="s">
        <v>22</v>
      </c>
      <c r="I499" s="149" t="str">
        <f t="shared" si="21"/>
        <v>GA</v>
      </c>
      <c r="J499" s="149" t="str">
        <f t="shared" si="22"/>
        <v>GA</v>
      </c>
      <c r="K499" s="149" t="str">
        <f t="shared" si="23"/>
        <v>Southeast</v>
      </c>
      <c r="L499" s="149" t="str">
        <f>INDEX('State '!$A$1:$C$62,MATCH($I499,'State '!$B:$B,0),3)</f>
        <v>Southeast</v>
      </c>
      <c r="M499" s="149" t="str">
        <f>INDEX('State '!$A$1:$C$62,MATCH($J499,'State '!$B:$B,0),3)</f>
        <v>Southeast</v>
      </c>
      <c r="N499" s="149"/>
      <c r="O499" s="156">
        <v>21</v>
      </c>
      <c r="P499" s="156"/>
      <c r="Q499" s="156">
        <v>100</v>
      </c>
      <c r="R499" s="155"/>
      <c r="S499" s="149" t="s">
        <v>135</v>
      </c>
      <c r="T499" s="149" t="s">
        <v>381</v>
      </c>
      <c r="U499" s="149" t="s">
        <v>859</v>
      </c>
      <c r="V499" s="149"/>
      <c r="W499" s="148"/>
      <c r="X499" s="148"/>
      <c r="Y499" s="148"/>
    </row>
    <row r="500" spans="1:25" s="17" customFormat="1" x14ac:dyDescent="0.2">
      <c r="A500" s="149">
        <v>39990</v>
      </c>
      <c r="B500" s="162" t="s">
        <v>2067</v>
      </c>
      <c r="C500" s="162" t="s">
        <v>287</v>
      </c>
      <c r="D500" s="162" t="s">
        <v>134</v>
      </c>
      <c r="E500" s="162" t="s">
        <v>143</v>
      </c>
      <c r="F500" s="163">
        <v>39539</v>
      </c>
      <c r="G500" s="155">
        <v>2008</v>
      </c>
      <c r="H500" s="149" t="s">
        <v>815</v>
      </c>
      <c r="I500" s="149" t="str">
        <f t="shared" si="21"/>
        <v>NV</v>
      </c>
      <c r="J500" s="149" t="str">
        <f t="shared" si="22"/>
        <v>CA</v>
      </c>
      <c r="K500" s="149" t="str">
        <f t="shared" si="23"/>
        <v>Mountain, Pacific</v>
      </c>
      <c r="L500" s="149" t="str">
        <f>INDEX('State '!$A$1:$C$62,MATCH($I500,'State '!$B:$B,0),3)</f>
        <v>Mountain</v>
      </c>
      <c r="M500" s="149" t="str">
        <f>INDEX('State '!$A$1:$C$62,MATCH($J500,'State '!$B:$B,0),3)</f>
        <v>Pacific</v>
      </c>
      <c r="N500" s="149"/>
      <c r="O500" s="156">
        <v>17.420000000000002</v>
      </c>
      <c r="P500" s="156">
        <v>0.2</v>
      </c>
      <c r="Q500" s="156">
        <v>40</v>
      </c>
      <c r="R500" s="155"/>
      <c r="S500" s="149" t="s">
        <v>135</v>
      </c>
      <c r="T500" s="149" t="s">
        <v>381</v>
      </c>
      <c r="U500" s="149" t="s">
        <v>816</v>
      </c>
      <c r="V500" s="149"/>
      <c r="W500" s="148"/>
      <c r="X500" s="148"/>
      <c r="Y500" s="148"/>
    </row>
    <row r="501" spans="1:25" s="17" customFormat="1" x14ac:dyDescent="0.2">
      <c r="A501" s="149">
        <v>39990</v>
      </c>
      <c r="B501" s="162" t="s">
        <v>799</v>
      </c>
      <c r="C501" s="162" t="s">
        <v>286</v>
      </c>
      <c r="D501" s="162" t="s">
        <v>140</v>
      </c>
      <c r="E501" s="162" t="s">
        <v>143</v>
      </c>
      <c r="F501" s="163">
        <v>39539</v>
      </c>
      <c r="G501" s="155">
        <v>2008</v>
      </c>
      <c r="H501" s="149" t="s">
        <v>800</v>
      </c>
      <c r="I501" s="149" t="str">
        <f t="shared" si="21"/>
        <v>IN</v>
      </c>
      <c r="J501" s="149" t="str">
        <f t="shared" si="22"/>
        <v>OH</v>
      </c>
      <c r="K501" s="149" t="str">
        <f t="shared" si="23"/>
        <v>Midwest, Northeast</v>
      </c>
      <c r="L501" s="149" t="str">
        <f>INDEX('State '!$A$1:$C$62,MATCH($I501,'State '!$B:$B,0),3)</f>
        <v>Midwest</v>
      </c>
      <c r="M501" s="149" t="str">
        <f>INDEX('State '!$A$1:$C$62,MATCH($J501,'State '!$B:$B,0),3)</f>
        <v>Northeast</v>
      </c>
      <c r="N501" s="149"/>
      <c r="O501" s="156">
        <v>55.8</v>
      </c>
      <c r="P501" s="156">
        <v>31</v>
      </c>
      <c r="Q501" s="156">
        <v>500</v>
      </c>
      <c r="R501" s="155">
        <v>30</v>
      </c>
      <c r="S501" s="149" t="s">
        <v>135</v>
      </c>
      <c r="T501" s="149" t="s">
        <v>381</v>
      </c>
      <c r="U501" s="149" t="s">
        <v>801</v>
      </c>
      <c r="V501" s="149"/>
      <c r="W501" s="148"/>
      <c r="X501" s="148"/>
      <c r="Y501" s="148"/>
    </row>
    <row r="502" spans="1:25" s="17" customFormat="1" x14ac:dyDescent="0.2">
      <c r="A502" s="149">
        <v>39990</v>
      </c>
      <c r="B502" s="150" t="s">
        <v>796</v>
      </c>
      <c r="C502" s="150" t="s">
        <v>285</v>
      </c>
      <c r="D502" s="150" t="s">
        <v>134</v>
      </c>
      <c r="E502" s="151" t="s">
        <v>143</v>
      </c>
      <c r="F502" s="152">
        <v>39553</v>
      </c>
      <c r="G502" s="153">
        <v>2008</v>
      </c>
      <c r="H502" s="149" t="s">
        <v>30</v>
      </c>
      <c r="I502" s="149" t="str">
        <f t="shared" si="21"/>
        <v>MN</v>
      </c>
      <c r="J502" s="149" t="str">
        <f t="shared" si="22"/>
        <v>MN</v>
      </c>
      <c r="K502" s="149" t="str">
        <f t="shared" si="23"/>
        <v>Midwest</v>
      </c>
      <c r="L502" s="149" t="str">
        <f>INDEX('State '!$A$1:$C$62,MATCH($I502,'State '!$B:$B,0),3)</f>
        <v>Midwest</v>
      </c>
      <c r="M502" s="149" t="str">
        <f>INDEX('State '!$A$1:$C$62,MATCH($J502,'State '!$B:$B,0),3)</f>
        <v>Midwest</v>
      </c>
      <c r="N502" s="149"/>
      <c r="O502" s="156">
        <v>7.2</v>
      </c>
      <c r="P502" s="155">
        <v>13</v>
      </c>
      <c r="Q502" s="155">
        <v>91.2</v>
      </c>
      <c r="R502" s="156">
        <v>16</v>
      </c>
      <c r="S502" s="157" t="s">
        <v>138</v>
      </c>
      <c r="T502" s="154" t="s">
        <v>187</v>
      </c>
      <c r="U502" s="158" t="s">
        <v>382</v>
      </c>
      <c r="V502" s="149"/>
      <c r="W502" s="148"/>
      <c r="X502" s="148"/>
      <c r="Y502" s="148"/>
    </row>
    <row r="503" spans="1:25" s="17" customFormat="1" x14ac:dyDescent="0.2">
      <c r="A503" s="149">
        <v>39990</v>
      </c>
      <c r="B503" s="150" t="s">
        <v>770</v>
      </c>
      <c r="C503" s="150" t="s">
        <v>219</v>
      </c>
      <c r="D503" s="150" t="s">
        <v>140</v>
      </c>
      <c r="E503" s="151" t="s">
        <v>143</v>
      </c>
      <c r="F503" s="152">
        <v>39553</v>
      </c>
      <c r="G503" s="153">
        <v>2008</v>
      </c>
      <c r="H503" s="149" t="s">
        <v>6</v>
      </c>
      <c r="I503" s="149" t="str">
        <f t="shared" si="21"/>
        <v>TX</v>
      </c>
      <c r="J503" s="149" t="str">
        <f t="shared" si="22"/>
        <v>TX</v>
      </c>
      <c r="K503" s="149" t="str">
        <f t="shared" si="23"/>
        <v>South Central</v>
      </c>
      <c r="L503" s="149" t="str">
        <f>INDEX('State '!$A$1:$C$62,MATCH($I503,'State '!$B:$B,0),3)</f>
        <v>South Central</v>
      </c>
      <c r="M503" s="149" t="str">
        <f>INDEX('State '!$A$1:$C$62,MATCH($J503,'State '!$B:$B,0),3)</f>
        <v>South Central</v>
      </c>
      <c r="N503" s="149"/>
      <c r="O503" s="156">
        <v>465</v>
      </c>
      <c r="P503" s="155">
        <v>190</v>
      </c>
      <c r="Q503" s="155">
        <v>700</v>
      </c>
      <c r="R503" s="156">
        <v>36</v>
      </c>
      <c r="S503" s="157" t="s">
        <v>138</v>
      </c>
      <c r="T503" s="154" t="s">
        <v>187</v>
      </c>
      <c r="U503" s="158" t="s">
        <v>382</v>
      </c>
      <c r="V503" s="149"/>
      <c r="W503" s="148"/>
      <c r="X503" s="148"/>
      <c r="Y503" s="148"/>
    </row>
    <row r="504" spans="1:25" s="17" customFormat="1" ht="25.5" x14ac:dyDescent="0.2">
      <c r="A504" s="149">
        <v>39990</v>
      </c>
      <c r="B504" s="150" t="s">
        <v>805</v>
      </c>
      <c r="C504" s="150" t="s">
        <v>246</v>
      </c>
      <c r="D504" s="150" t="s">
        <v>136</v>
      </c>
      <c r="E504" s="151" t="s">
        <v>143</v>
      </c>
      <c r="F504" s="152">
        <v>39553</v>
      </c>
      <c r="G504" s="153">
        <v>2008</v>
      </c>
      <c r="H504" s="149" t="s">
        <v>806</v>
      </c>
      <c r="I504" s="149" t="str">
        <f t="shared" si="21"/>
        <v>CO</v>
      </c>
      <c r="J504" s="149" t="str">
        <f t="shared" si="22"/>
        <v>MO</v>
      </c>
      <c r="K504" s="149" t="str">
        <f t="shared" si="23"/>
        <v>Mountain, South Central, Midwest</v>
      </c>
      <c r="L504" s="149" t="str">
        <f>INDEX('State '!$A$1:$C$62,MATCH($I504,'State '!$B:$B,0),3)</f>
        <v>Mountain</v>
      </c>
      <c r="M504" s="149" t="str">
        <f>INDEX('State '!$A$1:$C$62,MATCH($J504,'State '!$B:$B,0),3)</f>
        <v>Midwest</v>
      </c>
      <c r="N504" s="149" t="s">
        <v>2461</v>
      </c>
      <c r="O504" s="156">
        <v>1930</v>
      </c>
      <c r="P504" s="155">
        <v>718</v>
      </c>
      <c r="Q504" s="155">
        <v>1500</v>
      </c>
      <c r="R504" s="156" t="s">
        <v>3192</v>
      </c>
      <c r="S504" s="157" t="s">
        <v>135</v>
      </c>
      <c r="T504" s="154" t="s">
        <v>381</v>
      </c>
      <c r="U504" s="158" t="s">
        <v>807</v>
      </c>
      <c r="V504" s="149"/>
      <c r="W504" s="148"/>
      <c r="X504" s="148"/>
      <c r="Y504" s="148"/>
    </row>
    <row r="505" spans="1:25" s="17" customFormat="1" x14ac:dyDescent="0.2">
      <c r="A505" s="149">
        <v>39990</v>
      </c>
      <c r="B505" s="162" t="s">
        <v>817</v>
      </c>
      <c r="C505" s="162" t="s">
        <v>259</v>
      </c>
      <c r="D505" s="162" t="s">
        <v>140</v>
      </c>
      <c r="E505" s="162" t="s">
        <v>143</v>
      </c>
      <c r="F505" s="163">
        <v>39553</v>
      </c>
      <c r="G505" s="164">
        <v>2008</v>
      </c>
      <c r="H505" s="149" t="s">
        <v>52</v>
      </c>
      <c r="I505" s="149" t="str">
        <f t="shared" si="21"/>
        <v>TN</v>
      </c>
      <c r="J505" s="149" t="str">
        <f t="shared" si="22"/>
        <v>TN</v>
      </c>
      <c r="K505" s="149" t="str">
        <f t="shared" si="23"/>
        <v>Midwest</v>
      </c>
      <c r="L505" s="149" t="str">
        <f>INDEX('State '!$A$1:$C$62,MATCH($I505,'State '!$B:$B,0),3)</f>
        <v>Midwest</v>
      </c>
      <c r="M505" s="149" t="str">
        <f>INDEX('State '!$A$1:$C$62,MATCH($J505,'State '!$B:$B,0),3)</f>
        <v>Midwest</v>
      </c>
      <c r="N505" s="149"/>
      <c r="O505" s="156">
        <v>26.27</v>
      </c>
      <c r="P505" s="156">
        <v>30.9</v>
      </c>
      <c r="Q505" s="156">
        <v>120</v>
      </c>
      <c r="R505" s="155">
        <v>16</v>
      </c>
      <c r="S505" s="149" t="s">
        <v>135</v>
      </c>
      <c r="T505" s="149" t="s">
        <v>381</v>
      </c>
      <c r="U505" s="149" t="s">
        <v>818</v>
      </c>
      <c r="V505" s="149"/>
      <c r="W505" s="148"/>
      <c r="X505" s="148"/>
      <c r="Y505" s="148"/>
    </row>
    <row r="506" spans="1:25" s="17" customFormat="1" x14ac:dyDescent="0.2">
      <c r="A506" s="149">
        <v>39990</v>
      </c>
      <c r="B506" s="150" t="s">
        <v>723</v>
      </c>
      <c r="C506" s="150" t="s">
        <v>240</v>
      </c>
      <c r="D506" s="150" t="s">
        <v>136</v>
      </c>
      <c r="E506" s="151" t="s">
        <v>143</v>
      </c>
      <c r="F506" s="152">
        <v>39566</v>
      </c>
      <c r="G506" s="153">
        <v>2008</v>
      </c>
      <c r="H506" s="149" t="s">
        <v>6</v>
      </c>
      <c r="I506" s="149" t="str">
        <f t="shared" si="21"/>
        <v>TX</v>
      </c>
      <c r="J506" s="149" t="str">
        <f t="shared" si="22"/>
        <v>TX</v>
      </c>
      <c r="K506" s="149" t="str">
        <f t="shared" si="23"/>
        <v>South Central</v>
      </c>
      <c r="L506" s="149" t="str">
        <f>INDEX('State '!$A$1:$C$62,MATCH($I506,'State '!$B:$B,0),3)</f>
        <v>South Central</v>
      </c>
      <c r="M506" s="149" t="str">
        <f>INDEX('State '!$A$1:$C$62,MATCH($J506,'State '!$B:$B,0),3)</f>
        <v>South Central</v>
      </c>
      <c r="N506" s="149"/>
      <c r="O506" s="156">
        <v>360</v>
      </c>
      <c r="P506" s="155">
        <v>165</v>
      </c>
      <c r="Q506" s="155">
        <v>900</v>
      </c>
      <c r="R506" s="156" t="s">
        <v>3192</v>
      </c>
      <c r="S506" s="157" t="s">
        <v>138</v>
      </c>
      <c r="T506" s="154" t="s">
        <v>187</v>
      </c>
      <c r="U506" s="158" t="s">
        <v>382</v>
      </c>
      <c r="V506" s="149"/>
      <c r="W506" s="148"/>
      <c r="X506" s="148"/>
      <c r="Y506" s="148"/>
    </row>
    <row r="507" spans="1:25" s="17" customFormat="1" x14ac:dyDescent="0.2">
      <c r="A507" s="149">
        <v>40388</v>
      </c>
      <c r="B507" s="150" t="s">
        <v>810</v>
      </c>
      <c r="C507" s="162" t="s">
        <v>1824</v>
      </c>
      <c r="D507" s="150" t="s">
        <v>140</v>
      </c>
      <c r="E507" s="151" t="s">
        <v>143</v>
      </c>
      <c r="F507" s="152">
        <v>39566</v>
      </c>
      <c r="G507" s="159">
        <v>2008</v>
      </c>
      <c r="H507" s="149" t="s">
        <v>0</v>
      </c>
      <c r="I507" s="149" t="str">
        <f t="shared" si="21"/>
        <v>LA</v>
      </c>
      <c r="J507" s="149" t="str">
        <f t="shared" si="22"/>
        <v>LA</v>
      </c>
      <c r="K507" s="149" t="str">
        <f t="shared" si="23"/>
        <v>South Central</v>
      </c>
      <c r="L507" s="149" t="str">
        <f>INDEX('State '!$A$1:$C$62,MATCH($I507,'State '!$B:$B,0),3)</f>
        <v>South Central</v>
      </c>
      <c r="M507" s="149" t="str">
        <f>INDEX('State '!$A$1:$C$62,MATCH($J507,'State '!$B:$B,0),3)</f>
        <v>South Central</v>
      </c>
      <c r="N507" s="149"/>
      <c r="O507" s="156">
        <v>350</v>
      </c>
      <c r="P507" s="155">
        <v>16</v>
      </c>
      <c r="Q507" s="155">
        <v>2000</v>
      </c>
      <c r="R507" s="156">
        <v>42</v>
      </c>
      <c r="S507" s="157" t="s">
        <v>135</v>
      </c>
      <c r="T507" s="154" t="s">
        <v>381</v>
      </c>
      <c r="U507" s="158" t="s">
        <v>811</v>
      </c>
      <c r="V507" s="149"/>
      <c r="W507" s="148"/>
      <c r="X507" s="148"/>
      <c r="Y507" s="148"/>
    </row>
    <row r="508" spans="1:25" s="17" customFormat="1" x14ac:dyDescent="0.2">
      <c r="A508" s="149">
        <v>39990</v>
      </c>
      <c r="B508" s="162" t="s">
        <v>862</v>
      </c>
      <c r="C508" s="162" t="s">
        <v>257</v>
      </c>
      <c r="D508" s="162" t="s">
        <v>140</v>
      </c>
      <c r="E508" s="162" t="s">
        <v>143</v>
      </c>
      <c r="F508" s="163">
        <v>39570</v>
      </c>
      <c r="G508" s="164">
        <v>2008</v>
      </c>
      <c r="H508" s="149" t="s">
        <v>429</v>
      </c>
      <c r="I508" s="149" t="str">
        <f t="shared" si="21"/>
        <v>TX</v>
      </c>
      <c r="J508" s="149" t="str">
        <f t="shared" si="22"/>
        <v>LA</v>
      </c>
      <c r="K508" s="149" t="str">
        <f t="shared" si="23"/>
        <v>South Central</v>
      </c>
      <c r="L508" s="149" t="str">
        <f>INDEX('State '!$A$1:$C$62,MATCH($I508,'State '!$B:$B,0),3)</f>
        <v>South Central</v>
      </c>
      <c r="M508" s="149" t="str">
        <f>INDEX('State '!$A$1:$C$62,MATCH($J508,'State '!$B:$B,0),3)</f>
        <v>South Central</v>
      </c>
      <c r="N508" s="149"/>
      <c r="O508" s="156">
        <v>41.3</v>
      </c>
      <c r="P508" s="156"/>
      <c r="Q508" s="156">
        <v>316</v>
      </c>
      <c r="R508" s="155"/>
      <c r="S508" s="149" t="s">
        <v>135</v>
      </c>
      <c r="T508" s="149" t="s">
        <v>381</v>
      </c>
      <c r="U508" s="149" t="s">
        <v>863</v>
      </c>
      <c r="V508" s="149"/>
      <c r="W508" s="148"/>
      <c r="X508" s="148"/>
      <c r="Y508" s="148"/>
    </row>
    <row r="509" spans="1:25" s="17" customFormat="1" x14ac:dyDescent="0.2">
      <c r="A509" s="149">
        <v>39990</v>
      </c>
      <c r="B509" s="162" t="s">
        <v>828</v>
      </c>
      <c r="C509" s="162" t="s">
        <v>199</v>
      </c>
      <c r="D509" s="162" t="s">
        <v>134</v>
      </c>
      <c r="E509" s="162" t="s">
        <v>143</v>
      </c>
      <c r="F509" s="163">
        <v>39596</v>
      </c>
      <c r="G509" s="155">
        <v>2008</v>
      </c>
      <c r="H509" s="149" t="s">
        <v>6</v>
      </c>
      <c r="I509" s="149" t="str">
        <f t="shared" si="21"/>
        <v>TX</v>
      </c>
      <c r="J509" s="149" t="str">
        <f t="shared" si="22"/>
        <v>TX</v>
      </c>
      <c r="K509" s="149" t="str">
        <f t="shared" si="23"/>
        <v>South Central</v>
      </c>
      <c r="L509" s="149" t="str">
        <f>INDEX('State '!$A$1:$C$62,MATCH($I509,'State '!$B:$B,0),3)</f>
        <v>South Central</v>
      </c>
      <c r="M509" s="149" t="str">
        <f>INDEX('State '!$A$1:$C$62,MATCH($J509,'State '!$B:$B,0),3)</f>
        <v>South Central</v>
      </c>
      <c r="N509" s="149"/>
      <c r="O509" s="156">
        <v>16.5</v>
      </c>
      <c r="P509" s="156">
        <v>3.79</v>
      </c>
      <c r="Q509" s="156">
        <v>360</v>
      </c>
      <c r="R509" s="155">
        <v>20</v>
      </c>
      <c r="S509" s="149" t="s">
        <v>135</v>
      </c>
      <c r="T509" s="149" t="s">
        <v>381</v>
      </c>
      <c r="U509" s="149" t="s">
        <v>829</v>
      </c>
      <c r="V509" s="149"/>
      <c r="W509" s="148"/>
      <c r="X509" s="148"/>
      <c r="Y509" s="148"/>
    </row>
    <row r="510" spans="1:25" s="17" customFormat="1" x14ac:dyDescent="0.2">
      <c r="A510" s="149">
        <v>39990</v>
      </c>
      <c r="B510" s="162" t="s">
        <v>808</v>
      </c>
      <c r="C510" s="162" t="s">
        <v>239</v>
      </c>
      <c r="D510" s="162" t="s">
        <v>140</v>
      </c>
      <c r="E510" s="162" t="s">
        <v>143</v>
      </c>
      <c r="F510" s="163">
        <v>39600</v>
      </c>
      <c r="G510" s="164">
        <v>2008</v>
      </c>
      <c r="H510" s="149" t="s">
        <v>483</v>
      </c>
      <c r="I510" s="149" t="str">
        <f t="shared" si="21"/>
        <v>MS</v>
      </c>
      <c r="J510" s="149" t="str">
        <f t="shared" si="22"/>
        <v>AL</v>
      </c>
      <c r="K510" s="149" t="str">
        <f t="shared" si="23"/>
        <v>South Central</v>
      </c>
      <c r="L510" s="149" t="str">
        <f>INDEX('State '!$A$1:$C$62,MATCH($I510,'State '!$B:$B,0),3)</f>
        <v>South Central</v>
      </c>
      <c r="M510" s="149" t="str">
        <f>INDEX('State '!$A$1:$C$62,MATCH($J510,'State '!$B:$B,0),3)</f>
        <v>South Central</v>
      </c>
      <c r="N510" s="149"/>
      <c r="O510" s="156">
        <v>1296</v>
      </c>
      <c r="P510" s="156">
        <v>111</v>
      </c>
      <c r="Q510" s="156">
        <v>1272</v>
      </c>
      <c r="R510" s="155">
        <v>42</v>
      </c>
      <c r="S510" s="149" t="s">
        <v>135</v>
      </c>
      <c r="T510" s="149" t="s">
        <v>381</v>
      </c>
      <c r="U510" s="149" t="s">
        <v>809</v>
      </c>
      <c r="V510" s="149"/>
      <c r="W510" s="148"/>
      <c r="X510" s="148"/>
      <c r="Y510" s="148"/>
    </row>
    <row r="511" spans="1:25" s="17" customFormat="1" x14ac:dyDescent="0.2">
      <c r="A511" s="149">
        <v>40388</v>
      </c>
      <c r="B511" s="162" t="s">
        <v>779</v>
      </c>
      <c r="C511" s="162" t="s">
        <v>239</v>
      </c>
      <c r="D511" s="162" t="s">
        <v>140</v>
      </c>
      <c r="E511" s="162" t="s">
        <v>143</v>
      </c>
      <c r="F511" s="163">
        <v>39601</v>
      </c>
      <c r="G511" s="164">
        <v>2008</v>
      </c>
      <c r="H511" s="149" t="s">
        <v>780</v>
      </c>
      <c r="I511" s="149" t="str">
        <f t="shared" si="21"/>
        <v>LA</v>
      </c>
      <c r="J511" s="149" t="str">
        <f t="shared" si="22"/>
        <v>MS</v>
      </c>
      <c r="K511" s="149" t="str">
        <f t="shared" si="23"/>
        <v>South Central</v>
      </c>
      <c r="L511" s="149" t="str">
        <f>INDEX('State '!$A$1:$C$62,MATCH($I511,'State '!$B:$B,0),3)</f>
        <v>South Central</v>
      </c>
      <c r="M511" s="149" t="str">
        <f>INDEX('State '!$A$1:$C$62,MATCH($J511,'State '!$B:$B,0),3)</f>
        <v>South Central</v>
      </c>
      <c r="N511" s="149"/>
      <c r="O511" s="156">
        <v>961</v>
      </c>
      <c r="P511" s="156">
        <v>243</v>
      </c>
      <c r="Q511" s="156">
        <v>1700</v>
      </c>
      <c r="R511" s="155" t="s">
        <v>550</v>
      </c>
      <c r="S511" s="149" t="s">
        <v>135</v>
      </c>
      <c r="T511" s="149" t="s">
        <v>381</v>
      </c>
      <c r="U511" s="149" t="s">
        <v>781</v>
      </c>
      <c r="V511" s="149"/>
      <c r="W511" s="148"/>
      <c r="X511" s="148"/>
      <c r="Y511" s="148"/>
    </row>
    <row r="512" spans="1:25" s="17" customFormat="1" x14ac:dyDescent="0.2">
      <c r="A512" s="171">
        <v>40388</v>
      </c>
      <c r="B512" s="162" t="s">
        <v>832</v>
      </c>
      <c r="C512" s="162" t="s">
        <v>291</v>
      </c>
      <c r="D512" s="162" t="s">
        <v>136</v>
      </c>
      <c r="E512" s="162" t="s">
        <v>143</v>
      </c>
      <c r="F512" s="163">
        <v>39621</v>
      </c>
      <c r="G512" s="164">
        <v>2008</v>
      </c>
      <c r="H512" s="149" t="s">
        <v>833</v>
      </c>
      <c r="I512" s="149" t="str">
        <f t="shared" si="21"/>
        <v>LA</v>
      </c>
      <c r="J512" s="149" t="str">
        <f t="shared" si="22"/>
        <v>AL</v>
      </c>
      <c r="K512" s="149" t="str">
        <f t="shared" si="23"/>
        <v>South Central</v>
      </c>
      <c r="L512" s="149" t="str">
        <f>INDEX('State '!$A$1:$C$62,MATCH($I512,'State '!$B:$B,0),3)</f>
        <v>South Central</v>
      </c>
      <c r="M512" s="149" t="str">
        <f>INDEX('State '!$A$1:$C$62,MATCH($J512,'State '!$B:$B,0),3)</f>
        <v>South Central</v>
      </c>
      <c r="N512" s="149"/>
      <c r="O512" s="156">
        <v>583</v>
      </c>
      <c r="P512" s="156">
        <v>135</v>
      </c>
      <c r="Q512" s="156">
        <v>2000</v>
      </c>
      <c r="R512" s="155" t="s">
        <v>550</v>
      </c>
      <c r="S512" s="149" t="s">
        <v>135</v>
      </c>
      <c r="T512" s="149" t="s">
        <v>381</v>
      </c>
      <c r="U512" s="149" t="s">
        <v>834</v>
      </c>
      <c r="V512" s="149"/>
      <c r="W512" s="148"/>
      <c r="X512" s="148"/>
      <c r="Y512" s="148"/>
    </row>
    <row r="513" spans="1:25" s="17" customFormat="1" x14ac:dyDescent="0.2">
      <c r="A513" s="149">
        <v>39990</v>
      </c>
      <c r="B513" s="150" t="s">
        <v>736</v>
      </c>
      <c r="C513" s="150" t="s">
        <v>235</v>
      </c>
      <c r="D513" s="150" t="s">
        <v>134</v>
      </c>
      <c r="E513" s="162" t="s">
        <v>143</v>
      </c>
      <c r="F513" s="163">
        <v>39630</v>
      </c>
      <c r="G513" s="164">
        <v>2008</v>
      </c>
      <c r="H513" s="149" t="s">
        <v>18</v>
      </c>
      <c r="I513" s="149" t="str">
        <f t="shared" si="21"/>
        <v>FL</v>
      </c>
      <c r="J513" s="149" t="str">
        <f t="shared" si="22"/>
        <v>FL</v>
      </c>
      <c r="K513" s="149" t="str">
        <f t="shared" si="23"/>
        <v>Southeast</v>
      </c>
      <c r="L513" s="149" t="str">
        <f>INDEX('State '!$A$1:$C$62,MATCH($I513,'State '!$B:$B,0),3)</f>
        <v>Southeast</v>
      </c>
      <c r="M513" s="149" t="str">
        <f>INDEX('State '!$A$1:$C$62,MATCH($J513,'State '!$B:$B,0),3)</f>
        <v>Southeast</v>
      </c>
      <c r="N513" s="149"/>
      <c r="O513" s="156">
        <v>16</v>
      </c>
      <c r="P513" s="156">
        <v>6.64</v>
      </c>
      <c r="Q513" s="155">
        <v>10</v>
      </c>
      <c r="R513" s="155">
        <v>30</v>
      </c>
      <c r="S513" s="149" t="s">
        <v>135</v>
      </c>
      <c r="T513" s="149" t="s">
        <v>381</v>
      </c>
      <c r="U513" s="149" t="s">
        <v>737</v>
      </c>
      <c r="V513" s="149"/>
      <c r="W513" s="148"/>
      <c r="X513" s="148"/>
      <c r="Y513" s="148"/>
    </row>
    <row r="514" spans="1:25" s="17" customFormat="1" x14ac:dyDescent="0.2">
      <c r="A514" s="149">
        <v>39990</v>
      </c>
      <c r="B514" s="162" t="s">
        <v>825</v>
      </c>
      <c r="C514" s="162" t="s">
        <v>266</v>
      </c>
      <c r="D514" s="162" t="s">
        <v>140</v>
      </c>
      <c r="E514" s="162" t="s">
        <v>143</v>
      </c>
      <c r="F514" s="163">
        <v>39651</v>
      </c>
      <c r="G514" s="155">
        <v>2008</v>
      </c>
      <c r="H514" s="149" t="s">
        <v>43</v>
      </c>
      <c r="I514" s="149" t="str">
        <f t="shared" si="21"/>
        <v>NM</v>
      </c>
      <c r="J514" s="149" t="str">
        <f t="shared" si="22"/>
        <v>NM</v>
      </c>
      <c r="K514" s="149" t="str">
        <f t="shared" si="23"/>
        <v>Mountain</v>
      </c>
      <c r="L514" s="149" t="str">
        <f>INDEX('State '!$A$1:$C$62,MATCH($I514,'State '!$B:$B,0),3)</f>
        <v>Mountain</v>
      </c>
      <c r="M514" s="149" t="str">
        <f>INDEX('State '!$A$1:$C$62,MATCH($J514,'State '!$B:$B,0),3)</f>
        <v>Mountain</v>
      </c>
      <c r="N514" s="149"/>
      <c r="O514" s="156">
        <v>107.2</v>
      </c>
      <c r="P514" s="156">
        <v>25</v>
      </c>
      <c r="Q514" s="156">
        <v>375</v>
      </c>
      <c r="R514" s="155">
        <v>36</v>
      </c>
      <c r="S514" s="149" t="s">
        <v>135</v>
      </c>
      <c r="T514" s="149" t="s">
        <v>381</v>
      </c>
      <c r="U514" s="149" t="s">
        <v>663</v>
      </c>
      <c r="V514" s="149"/>
      <c r="W514" s="148"/>
      <c r="X514" s="148"/>
      <c r="Y514" s="148"/>
    </row>
    <row r="515" spans="1:25" s="17" customFormat="1" x14ac:dyDescent="0.2">
      <c r="A515" s="149">
        <v>39990</v>
      </c>
      <c r="B515" s="150" t="s">
        <v>782</v>
      </c>
      <c r="C515" s="150" t="s">
        <v>240</v>
      </c>
      <c r="D515" s="150" t="s">
        <v>136</v>
      </c>
      <c r="E515" s="151" t="s">
        <v>143</v>
      </c>
      <c r="F515" s="152">
        <v>39661</v>
      </c>
      <c r="G515" s="153">
        <v>2008</v>
      </c>
      <c r="H515" s="149" t="s">
        <v>6</v>
      </c>
      <c r="I515" s="149" t="str">
        <f t="shared" ref="I515:I578" si="24">LEFT($H515,2)</f>
        <v>TX</v>
      </c>
      <c r="J515" s="149" t="str">
        <f t="shared" ref="J515:J578" si="25">RIGHT($H515,2)</f>
        <v>TX</v>
      </c>
      <c r="K515" s="149" t="str">
        <f t="shared" ref="K515:K578" si="26">IF($L515=$M515,L515,CONCATENATE($L515,", ",IF(ISBLANK(N515),"",CONCATENATE(N515,", ")),$M515))</f>
        <v>South Central</v>
      </c>
      <c r="L515" s="149" t="str">
        <f>INDEX('State '!$A$1:$C$62,MATCH($I515,'State '!$B:$B,0),3)</f>
        <v>South Central</v>
      </c>
      <c r="M515" s="149" t="str">
        <f>INDEX('State '!$A$1:$C$62,MATCH($J515,'State '!$B:$B,0),3)</f>
        <v>South Central</v>
      </c>
      <c r="N515" s="149"/>
      <c r="O515" s="156">
        <v>50</v>
      </c>
      <c r="P515" s="155">
        <v>25</v>
      </c>
      <c r="Q515" s="155">
        <v>600</v>
      </c>
      <c r="R515" s="156">
        <v>36</v>
      </c>
      <c r="S515" s="157" t="s">
        <v>138</v>
      </c>
      <c r="T515" s="154" t="s">
        <v>187</v>
      </c>
      <c r="U515" s="158" t="s">
        <v>382</v>
      </c>
      <c r="V515" s="149"/>
      <c r="W515" s="148"/>
      <c r="X515" s="148"/>
      <c r="Y515" s="148"/>
    </row>
    <row r="516" spans="1:25" s="17" customFormat="1" x14ac:dyDescent="0.2">
      <c r="A516" s="149">
        <v>39990</v>
      </c>
      <c r="B516" s="150" t="s">
        <v>785</v>
      </c>
      <c r="C516" s="150" t="s">
        <v>240</v>
      </c>
      <c r="D516" s="150" t="s">
        <v>136</v>
      </c>
      <c r="E516" s="151" t="s">
        <v>143</v>
      </c>
      <c r="F516" s="152">
        <v>39661</v>
      </c>
      <c r="G516" s="153">
        <v>2008</v>
      </c>
      <c r="H516" s="149" t="s">
        <v>6</v>
      </c>
      <c r="I516" s="149" t="str">
        <f t="shared" si="24"/>
        <v>TX</v>
      </c>
      <c r="J516" s="149" t="str">
        <f t="shared" si="25"/>
        <v>TX</v>
      </c>
      <c r="K516" s="149" t="str">
        <f t="shared" si="26"/>
        <v>South Central</v>
      </c>
      <c r="L516" s="149" t="str">
        <f>INDEX('State '!$A$1:$C$62,MATCH($I516,'State '!$B:$B,0),3)</f>
        <v>South Central</v>
      </c>
      <c r="M516" s="149" t="str">
        <f>INDEX('State '!$A$1:$C$62,MATCH($J516,'State '!$B:$B,0),3)</f>
        <v>South Central</v>
      </c>
      <c r="N516" s="149"/>
      <c r="O516" s="156">
        <v>260</v>
      </c>
      <c r="P516" s="155">
        <v>145</v>
      </c>
      <c r="Q516" s="155">
        <v>350</v>
      </c>
      <c r="R516" s="156" t="s">
        <v>535</v>
      </c>
      <c r="S516" s="157" t="s">
        <v>138</v>
      </c>
      <c r="T516" s="154" t="s">
        <v>187</v>
      </c>
      <c r="U516" s="158" t="s">
        <v>382</v>
      </c>
      <c r="V516" s="149"/>
      <c r="W516" s="148"/>
      <c r="X516" s="148"/>
      <c r="Y516" s="148"/>
    </row>
    <row r="517" spans="1:25" s="17" customFormat="1" x14ac:dyDescent="0.2">
      <c r="A517" s="149">
        <v>39990</v>
      </c>
      <c r="B517" s="162" t="s">
        <v>836</v>
      </c>
      <c r="C517" s="162" t="s">
        <v>293</v>
      </c>
      <c r="D517" s="162" t="s">
        <v>140</v>
      </c>
      <c r="E517" s="162" t="s">
        <v>143</v>
      </c>
      <c r="F517" s="163">
        <v>39675</v>
      </c>
      <c r="G517" s="164">
        <v>2008</v>
      </c>
      <c r="H517" s="149" t="s">
        <v>837</v>
      </c>
      <c r="I517" s="149" t="str">
        <f t="shared" si="24"/>
        <v>CO</v>
      </c>
      <c r="J517" s="149" t="str">
        <f t="shared" si="25"/>
        <v>KS</v>
      </c>
      <c r="K517" s="149" t="str">
        <f t="shared" si="26"/>
        <v>Mountain, South Central</v>
      </c>
      <c r="L517" s="149" t="str">
        <f>INDEX('State '!$A$1:$C$62,MATCH($I517,'State '!$B:$B,0),3)</f>
        <v>Mountain</v>
      </c>
      <c r="M517" s="149" t="str">
        <f>INDEX('State '!$A$1:$C$62,MATCH($J517,'State '!$B:$B,0),3)</f>
        <v>South Central</v>
      </c>
      <c r="N517" s="149"/>
      <c r="O517" s="156">
        <v>20.2</v>
      </c>
      <c r="P517" s="156"/>
      <c r="Q517" s="156">
        <v>90</v>
      </c>
      <c r="R517" s="155">
        <v>36</v>
      </c>
      <c r="S517" s="149" t="s">
        <v>135</v>
      </c>
      <c r="T517" s="149" t="s">
        <v>381</v>
      </c>
      <c r="U517" s="149" t="s">
        <v>838</v>
      </c>
      <c r="V517" s="149"/>
      <c r="W517" s="148"/>
      <c r="X517" s="148"/>
      <c r="Y517" s="148"/>
    </row>
    <row r="518" spans="1:25" s="17" customFormat="1" x14ac:dyDescent="0.2">
      <c r="A518" s="149">
        <v>40367</v>
      </c>
      <c r="B518" s="150" t="s">
        <v>776</v>
      </c>
      <c r="C518" s="150" t="s">
        <v>242</v>
      </c>
      <c r="D518" s="150" t="s">
        <v>134</v>
      </c>
      <c r="E518" s="151" t="s">
        <v>143</v>
      </c>
      <c r="F518" s="152">
        <v>39681</v>
      </c>
      <c r="G518" s="153">
        <v>2008</v>
      </c>
      <c r="H518" s="149" t="s">
        <v>18</v>
      </c>
      <c r="I518" s="149" t="str">
        <f t="shared" si="24"/>
        <v>FL</v>
      </c>
      <c r="J518" s="149" t="str">
        <f t="shared" si="25"/>
        <v>FL</v>
      </c>
      <c r="K518" s="149" t="str">
        <f t="shared" si="26"/>
        <v>Southeast</v>
      </c>
      <c r="L518" s="149" t="str">
        <f>INDEX('State '!$A$1:$C$62,MATCH($I518,'State '!$B:$B,0),3)</f>
        <v>Southeast</v>
      </c>
      <c r="M518" s="149" t="str">
        <f>INDEX('State '!$A$1:$C$62,MATCH($J518,'State '!$B:$B,0),3)</f>
        <v>Southeast</v>
      </c>
      <c r="N518" s="149"/>
      <c r="O518" s="156">
        <v>112.3</v>
      </c>
      <c r="P518" s="155">
        <v>34.299999999999997</v>
      </c>
      <c r="Q518" s="155">
        <v>160</v>
      </c>
      <c r="R518" s="156">
        <v>30</v>
      </c>
      <c r="S518" s="157" t="s">
        <v>135</v>
      </c>
      <c r="T518" s="154" t="s">
        <v>381</v>
      </c>
      <c r="U518" s="158" t="s">
        <v>777</v>
      </c>
      <c r="V518" s="149"/>
      <c r="W518" s="148"/>
      <c r="X518" s="148"/>
      <c r="Y518" s="148"/>
    </row>
    <row r="519" spans="1:25" s="17" customFormat="1" x14ac:dyDescent="0.2">
      <c r="A519" s="149">
        <v>39990</v>
      </c>
      <c r="B519" s="162" t="s">
        <v>758</v>
      </c>
      <c r="C519" s="162" t="s">
        <v>239</v>
      </c>
      <c r="D519" s="162" t="s">
        <v>140</v>
      </c>
      <c r="E519" s="162" t="s">
        <v>143</v>
      </c>
      <c r="F519" s="163">
        <v>39691</v>
      </c>
      <c r="G519" s="164">
        <v>2008</v>
      </c>
      <c r="H519" s="149" t="s">
        <v>483</v>
      </c>
      <c r="I519" s="149" t="str">
        <f t="shared" si="24"/>
        <v>MS</v>
      </c>
      <c r="J519" s="149" t="str">
        <f t="shared" si="25"/>
        <v>AL</v>
      </c>
      <c r="K519" s="149" t="str">
        <f t="shared" si="26"/>
        <v>South Central</v>
      </c>
      <c r="L519" s="149" t="str">
        <f>INDEX('State '!$A$1:$C$62,MATCH($I519,'State '!$B:$B,0),3)</f>
        <v>South Central</v>
      </c>
      <c r="M519" s="149" t="str">
        <f>INDEX('State '!$A$1:$C$62,MATCH($J519,'State '!$B:$B,0),3)</f>
        <v>South Central</v>
      </c>
      <c r="N519" s="149"/>
      <c r="O519" s="156">
        <v>22.99</v>
      </c>
      <c r="P519" s="156"/>
      <c r="Q519" s="156">
        <v>250</v>
      </c>
      <c r="R519" s="155"/>
      <c r="S519" s="149" t="s">
        <v>135</v>
      </c>
      <c r="T519" s="149" t="s">
        <v>381</v>
      </c>
      <c r="U519" s="149" t="s">
        <v>759</v>
      </c>
      <c r="V519" s="149"/>
      <c r="W519" s="148"/>
      <c r="X519" s="148"/>
      <c r="Y519" s="148"/>
    </row>
    <row r="520" spans="1:25" s="17" customFormat="1" x14ac:dyDescent="0.2">
      <c r="A520" s="149">
        <v>39990</v>
      </c>
      <c r="B520" s="162" t="s">
        <v>746</v>
      </c>
      <c r="C520" s="162" t="s">
        <v>281</v>
      </c>
      <c r="D520" s="162" t="s">
        <v>140</v>
      </c>
      <c r="E520" s="162" t="s">
        <v>143</v>
      </c>
      <c r="F520" s="163">
        <v>39692</v>
      </c>
      <c r="G520" s="164">
        <v>2008</v>
      </c>
      <c r="H520" s="149" t="s">
        <v>0</v>
      </c>
      <c r="I520" s="149" t="str">
        <f t="shared" si="24"/>
        <v>LA</v>
      </c>
      <c r="J520" s="149" t="str">
        <f t="shared" si="25"/>
        <v>LA</v>
      </c>
      <c r="K520" s="149" t="str">
        <f t="shared" si="26"/>
        <v>South Central</v>
      </c>
      <c r="L520" s="149" t="str">
        <f>INDEX('State '!$A$1:$C$62,MATCH($I520,'State '!$B:$B,0),3)</f>
        <v>South Central</v>
      </c>
      <c r="M520" s="149" t="str">
        <f>INDEX('State '!$A$1:$C$62,MATCH($J520,'State '!$B:$B,0),3)</f>
        <v>South Central</v>
      </c>
      <c r="N520" s="149"/>
      <c r="O520" s="156">
        <v>115.1</v>
      </c>
      <c r="P520" s="156">
        <v>36.1</v>
      </c>
      <c r="Q520" s="156">
        <v>2350</v>
      </c>
      <c r="R520" s="155">
        <v>42</v>
      </c>
      <c r="S520" s="149" t="s">
        <v>135</v>
      </c>
      <c r="T520" s="149" t="s">
        <v>381</v>
      </c>
      <c r="U520" s="149" t="s">
        <v>747</v>
      </c>
      <c r="V520" s="149"/>
      <c r="W520" s="154"/>
      <c r="X520" s="148"/>
      <c r="Y520" s="148"/>
    </row>
    <row r="521" spans="1:25" s="17" customFormat="1" x14ac:dyDescent="0.2">
      <c r="A521" s="149">
        <v>39990</v>
      </c>
      <c r="B521" s="150" t="s">
        <v>739</v>
      </c>
      <c r="C521" s="150" t="s">
        <v>231</v>
      </c>
      <c r="D521" s="150" t="s">
        <v>140</v>
      </c>
      <c r="E521" s="162" t="s">
        <v>143</v>
      </c>
      <c r="F521" s="163">
        <v>39692</v>
      </c>
      <c r="G521" s="164">
        <v>2008</v>
      </c>
      <c r="H521" s="149" t="s">
        <v>740</v>
      </c>
      <c r="I521" s="149" t="str">
        <f t="shared" si="24"/>
        <v>VA</v>
      </c>
      <c r="J521" s="149" t="str">
        <f t="shared" si="25"/>
        <v>NC</v>
      </c>
      <c r="K521" s="149" t="str">
        <f t="shared" si="26"/>
        <v>Northeast, Southeast</v>
      </c>
      <c r="L521" s="149" t="str">
        <f>INDEX('State '!$A$1:$C$62,MATCH($I521,'State '!$B:$B,0),3)</f>
        <v>Northeast</v>
      </c>
      <c r="M521" s="149" t="str">
        <f>INDEX('State '!$A$1:$C$62,MATCH($J521,'State '!$B:$B,0),3)</f>
        <v>Southeast</v>
      </c>
      <c r="N521" s="149"/>
      <c r="O521" s="156">
        <v>4.8</v>
      </c>
      <c r="P521" s="156"/>
      <c r="Q521" s="155">
        <v>90</v>
      </c>
      <c r="R521" s="155"/>
      <c r="S521" s="149" t="s">
        <v>135</v>
      </c>
      <c r="T521" s="149" t="s">
        <v>381</v>
      </c>
      <c r="U521" s="149" t="s">
        <v>741</v>
      </c>
      <c r="V521" s="149"/>
      <c r="W521" s="148"/>
      <c r="X521" s="148"/>
      <c r="Y521" s="148"/>
    </row>
    <row r="522" spans="1:25" s="17" customFormat="1" x14ac:dyDescent="0.2">
      <c r="A522" s="149">
        <v>39990</v>
      </c>
      <c r="B522" s="150" t="s">
        <v>778</v>
      </c>
      <c r="C522" s="150" t="s">
        <v>242</v>
      </c>
      <c r="D522" s="150" t="s">
        <v>134</v>
      </c>
      <c r="E522" s="151" t="s">
        <v>143</v>
      </c>
      <c r="F522" s="152">
        <v>39692</v>
      </c>
      <c r="G522" s="153">
        <v>2008</v>
      </c>
      <c r="H522" s="149" t="s">
        <v>18</v>
      </c>
      <c r="I522" s="149" t="str">
        <f t="shared" si="24"/>
        <v>FL</v>
      </c>
      <c r="J522" s="149" t="str">
        <f t="shared" si="25"/>
        <v>FL</v>
      </c>
      <c r="K522" s="149" t="str">
        <f t="shared" si="26"/>
        <v>Southeast</v>
      </c>
      <c r="L522" s="149" t="str">
        <f>INDEX('State '!$A$1:$C$62,MATCH($I522,'State '!$B:$B,0),3)</f>
        <v>Southeast</v>
      </c>
      <c r="M522" s="149" t="str">
        <f>INDEX('State '!$A$1:$C$62,MATCH($J522,'State '!$B:$B,0),3)</f>
        <v>Southeast</v>
      </c>
      <c r="N522" s="149"/>
      <c r="O522" s="156">
        <v>129</v>
      </c>
      <c r="P522" s="155">
        <v>34.299999999999997</v>
      </c>
      <c r="Q522" s="155">
        <v>185</v>
      </c>
      <c r="R522" s="156">
        <v>30</v>
      </c>
      <c r="S522" s="157" t="s">
        <v>135</v>
      </c>
      <c r="T522" s="154" t="s">
        <v>381</v>
      </c>
      <c r="U522" s="158" t="s">
        <v>777</v>
      </c>
      <c r="V522" s="149"/>
      <c r="W522" s="148"/>
      <c r="X522" s="148"/>
      <c r="Y522" s="148"/>
    </row>
    <row r="523" spans="1:25" s="17" customFormat="1" x14ac:dyDescent="0.2">
      <c r="A523" s="149">
        <v>39990</v>
      </c>
      <c r="B523" s="162" t="s">
        <v>826</v>
      </c>
      <c r="C523" s="162" t="s">
        <v>289</v>
      </c>
      <c r="D523" s="162" t="s">
        <v>140</v>
      </c>
      <c r="E523" s="162" t="s">
        <v>143</v>
      </c>
      <c r="F523" s="163">
        <v>39692</v>
      </c>
      <c r="G523" s="164">
        <v>2008</v>
      </c>
      <c r="H523" s="149" t="s">
        <v>41</v>
      </c>
      <c r="I523" s="149" t="str">
        <f t="shared" si="24"/>
        <v>MI</v>
      </c>
      <c r="J523" s="149" t="str">
        <f t="shared" si="25"/>
        <v>MI</v>
      </c>
      <c r="K523" s="149" t="str">
        <f t="shared" si="26"/>
        <v>Midwest</v>
      </c>
      <c r="L523" s="149" t="str">
        <f>INDEX('State '!$A$1:$C$62,MATCH($I523,'State '!$B:$B,0),3)</f>
        <v>Midwest</v>
      </c>
      <c r="M523" s="149" t="str">
        <f>INDEX('State '!$A$1:$C$62,MATCH($J523,'State '!$B:$B,0),3)</f>
        <v>Midwest</v>
      </c>
      <c r="N523" s="149"/>
      <c r="O523" s="156">
        <v>80</v>
      </c>
      <c r="P523" s="156">
        <v>16</v>
      </c>
      <c r="Q523" s="156">
        <v>120</v>
      </c>
      <c r="R523" s="155">
        <v>30</v>
      </c>
      <c r="S523" s="149" t="s">
        <v>138</v>
      </c>
      <c r="T523" s="149" t="s">
        <v>187</v>
      </c>
      <c r="U523" s="149" t="s">
        <v>382</v>
      </c>
      <c r="V523" s="149"/>
      <c r="W523" s="148"/>
      <c r="X523" s="148"/>
      <c r="Y523" s="148"/>
    </row>
    <row r="524" spans="1:25" s="17" customFormat="1" x14ac:dyDescent="0.2">
      <c r="A524" s="149">
        <v>39990</v>
      </c>
      <c r="B524" s="162" t="s">
        <v>773</v>
      </c>
      <c r="C524" s="162" t="s">
        <v>240</v>
      </c>
      <c r="D524" s="162" t="s">
        <v>140</v>
      </c>
      <c r="E524" s="162" t="s">
        <v>143</v>
      </c>
      <c r="F524" s="163">
        <v>39701</v>
      </c>
      <c r="G524" s="164">
        <v>2008</v>
      </c>
      <c r="H524" s="149" t="s">
        <v>6</v>
      </c>
      <c r="I524" s="149" t="str">
        <f t="shared" si="24"/>
        <v>TX</v>
      </c>
      <c r="J524" s="149" t="str">
        <f t="shared" si="25"/>
        <v>TX</v>
      </c>
      <c r="K524" s="149" t="str">
        <f t="shared" si="26"/>
        <v>South Central</v>
      </c>
      <c r="L524" s="149" t="str">
        <f>INDEX('State '!$A$1:$C$62,MATCH($I524,'State '!$B:$B,0),3)</f>
        <v>South Central</v>
      </c>
      <c r="M524" s="149" t="str">
        <f>INDEX('State '!$A$1:$C$62,MATCH($J524,'State '!$B:$B,0),3)</f>
        <v>South Central</v>
      </c>
      <c r="N524" s="149"/>
      <c r="O524" s="156">
        <v>94</v>
      </c>
      <c r="P524" s="156">
        <v>32</v>
      </c>
      <c r="Q524" s="156">
        <v>500</v>
      </c>
      <c r="R524" s="155">
        <v>42</v>
      </c>
      <c r="S524" s="149" t="s">
        <v>138</v>
      </c>
      <c r="T524" s="149" t="s">
        <v>187</v>
      </c>
      <c r="U524" s="149" t="s">
        <v>382</v>
      </c>
      <c r="V524" s="149"/>
      <c r="W524" s="148"/>
      <c r="X524" s="148"/>
      <c r="Y524" s="148"/>
    </row>
    <row r="525" spans="1:25" s="17" customFormat="1" x14ac:dyDescent="0.2">
      <c r="A525" s="149">
        <v>39990</v>
      </c>
      <c r="B525" s="162" t="s">
        <v>790</v>
      </c>
      <c r="C525" s="162" t="s">
        <v>221</v>
      </c>
      <c r="D525" s="162" t="s">
        <v>136</v>
      </c>
      <c r="E525" s="162" t="s">
        <v>143</v>
      </c>
      <c r="F525" s="163">
        <v>39706</v>
      </c>
      <c r="G525" s="164">
        <v>2008</v>
      </c>
      <c r="H525" s="149" t="s">
        <v>6</v>
      </c>
      <c r="I525" s="149" t="str">
        <f t="shared" si="24"/>
        <v>TX</v>
      </c>
      <c r="J525" s="149" t="str">
        <f t="shared" si="25"/>
        <v>TX</v>
      </c>
      <c r="K525" s="149" t="str">
        <f t="shared" si="26"/>
        <v>South Central</v>
      </c>
      <c r="L525" s="149" t="str">
        <f>INDEX('State '!$A$1:$C$62,MATCH($I525,'State '!$B:$B,0),3)</f>
        <v>South Central</v>
      </c>
      <c r="M525" s="149" t="str">
        <f>INDEX('State '!$A$1:$C$62,MATCH($J525,'State '!$B:$B,0),3)</f>
        <v>South Central</v>
      </c>
      <c r="N525" s="149"/>
      <c r="O525" s="156">
        <v>72</v>
      </c>
      <c r="P525" s="156">
        <v>58</v>
      </c>
      <c r="Q525" s="156">
        <v>225</v>
      </c>
      <c r="R525" s="155">
        <v>24</v>
      </c>
      <c r="S525" s="149" t="s">
        <v>138</v>
      </c>
      <c r="T525" s="149" t="s">
        <v>187</v>
      </c>
      <c r="U525" s="149" t="s">
        <v>382</v>
      </c>
      <c r="V525" s="149"/>
      <c r="W525" s="148"/>
      <c r="X525" s="148"/>
      <c r="Y525" s="148"/>
    </row>
    <row r="526" spans="1:25" s="17" customFormat="1" x14ac:dyDescent="0.2">
      <c r="A526" s="149">
        <v>39990</v>
      </c>
      <c r="B526" s="162" t="s">
        <v>879</v>
      </c>
      <c r="C526" s="162" t="s">
        <v>299</v>
      </c>
      <c r="D526" s="162" t="s">
        <v>140</v>
      </c>
      <c r="E526" s="162" t="s">
        <v>143</v>
      </c>
      <c r="F526" s="163">
        <v>39706</v>
      </c>
      <c r="G526" s="164">
        <v>2008</v>
      </c>
      <c r="H526" s="149" t="s">
        <v>43</v>
      </c>
      <c r="I526" s="149" t="str">
        <f t="shared" si="24"/>
        <v>NM</v>
      </c>
      <c r="J526" s="149" t="str">
        <f t="shared" si="25"/>
        <v>NM</v>
      </c>
      <c r="K526" s="149" t="str">
        <f t="shared" si="26"/>
        <v>Mountain</v>
      </c>
      <c r="L526" s="149" t="str">
        <f>INDEX('State '!$A$1:$C$62,MATCH($I526,'State '!$B:$B,0),3)</f>
        <v>Mountain</v>
      </c>
      <c r="M526" s="149" t="str">
        <f>INDEX('State '!$A$1:$C$62,MATCH($J526,'State '!$B:$B,0),3)</f>
        <v>Mountain</v>
      </c>
      <c r="N526" s="149"/>
      <c r="O526" s="156">
        <v>3.2</v>
      </c>
      <c r="P526" s="156">
        <v>3.16</v>
      </c>
      <c r="Q526" s="156">
        <v>110</v>
      </c>
      <c r="R526" s="155">
        <v>16</v>
      </c>
      <c r="S526" s="149" t="s">
        <v>135</v>
      </c>
      <c r="T526" s="149" t="s">
        <v>381</v>
      </c>
      <c r="U526" s="149" t="s">
        <v>880</v>
      </c>
      <c r="V526" s="149"/>
      <c r="W526" s="148"/>
      <c r="X526" s="148"/>
      <c r="Y526" s="148"/>
    </row>
    <row r="527" spans="1:25" s="17" customFormat="1" x14ac:dyDescent="0.2">
      <c r="A527" s="171">
        <v>39990</v>
      </c>
      <c r="B527" s="162" t="s">
        <v>756</v>
      </c>
      <c r="C527" s="162" t="s">
        <v>282</v>
      </c>
      <c r="D527" s="162" t="s">
        <v>136</v>
      </c>
      <c r="E527" s="162" t="s">
        <v>143</v>
      </c>
      <c r="F527" s="163">
        <v>39721</v>
      </c>
      <c r="G527" s="155">
        <v>2008</v>
      </c>
      <c r="H527" s="149" t="s">
        <v>6</v>
      </c>
      <c r="I527" s="149" t="str">
        <f t="shared" si="24"/>
        <v>TX</v>
      </c>
      <c r="J527" s="149" t="str">
        <f t="shared" si="25"/>
        <v>TX</v>
      </c>
      <c r="K527" s="149" t="str">
        <f t="shared" si="26"/>
        <v>South Central</v>
      </c>
      <c r="L527" s="149" t="str">
        <f>INDEX('State '!$A$1:$C$62,MATCH($I527,'State '!$B:$B,0),3)</f>
        <v>South Central</v>
      </c>
      <c r="M527" s="149" t="str">
        <f>INDEX('State '!$A$1:$C$62,MATCH($J527,'State '!$B:$B,0),3)</f>
        <v>South Central</v>
      </c>
      <c r="N527" s="149"/>
      <c r="O527" s="156">
        <v>30</v>
      </c>
      <c r="P527" s="156">
        <v>20</v>
      </c>
      <c r="Q527" s="156">
        <v>50</v>
      </c>
      <c r="R527" s="155">
        <v>10</v>
      </c>
      <c r="S527" s="149" t="s">
        <v>138</v>
      </c>
      <c r="T527" s="149" t="s">
        <v>187</v>
      </c>
      <c r="U527" s="149" t="s">
        <v>382</v>
      </c>
      <c r="V527" s="149"/>
      <c r="W527" s="148"/>
      <c r="X527" s="148"/>
      <c r="Y527" s="148"/>
    </row>
    <row r="528" spans="1:25" s="17" customFormat="1" x14ac:dyDescent="0.2">
      <c r="A528" s="149">
        <v>40381</v>
      </c>
      <c r="B528" s="162" t="s">
        <v>849</v>
      </c>
      <c r="C528" s="162" t="s">
        <v>295</v>
      </c>
      <c r="D528" s="162" t="s">
        <v>134</v>
      </c>
      <c r="E528" s="162" t="s">
        <v>143</v>
      </c>
      <c r="F528" s="163">
        <v>39722</v>
      </c>
      <c r="G528" s="155">
        <v>2008</v>
      </c>
      <c r="H528" s="149" t="s">
        <v>6</v>
      </c>
      <c r="I528" s="149" t="str">
        <f t="shared" si="24"/>
        <v>TX</v>
      </c>
      <c r="J528" s="149" t="str">
        <f t="shared" si="25"/>
        <v>TX</v>
      </c>
      <c r="K528" s="149" t="str">
        <f t="shared" si="26"/>
        <v>South Central</v>
      </c>
      <c r="L528" s="149" t="str">
        <f>INDEX('State '!$A$1:$C$62,MATCH($I528,'State '!$B:$B,0),3)</f>
        <v>South Central</v>
      </c>
      <c r="M528" s="149" t="str">
        <f>INDEX('State '!$A$1:$C$62,MATCH($J528,'State '!$B:$B,0),3)</f>
        <v>South Central</v>
      </c>
      <c r="N528" s="149"/>
      <c r="O528" s="156">
        <v>60</v>
      </c>
      <c r="P528" s="156">
        <v>41.72</v>
      </c>
      <c r="Q528" s="156">
        <v>2500</v>
      </c>
      <c r="R528" s="155">
        <v>36</v>
      </c>
      <c r="S528" s="149" t="s">
        <v>135</v>
      </c>
      <c r="T528" s="149" t="s">
        <v>381</v>
      </c>
      <c r="U528" s="149" t="s">
        <v>850</v>
      </c>
      <c r="V528" s="149"/>
      <c r="W528" s="148"/>
      <c r="X528" s="148"/>
      <c r="Y528" s="148"/>
    </row>
    <row r="529" spans="1:25" s="17" customFormat="1" x14ac:dyDescent="0.2">
      <c r="A529" s="171">
        <v>40381</v>
      </c>
      <c r="B529" s="162" t="s">
        <v>851</v>
      </c>
      <c r="C529" s="162" t="s">
        <v>296</v>
      </c>
      <c r="D529" s="162" t="s">
        <v>134</v>
      </c>
      <c r="E529" s="162" t="s">
        <v>143</v>
      </c>
      <c r="F529" s="163">
        <v>39722</v>
      </c>
      <c r="G529" s="155">
        <v>2008</v>
      </c>
      <c r="H529" s="149" t="s">
        <v>34</v>
      </c>
      <c r="I529" s="149" t="str">
        <f t="shared" si="24"/>
        <v>WI</v>
      </c>
      <c r="J529" s="149" t="str">
        <f t="shared" si="25"/>
        <v>WI</v>
      </c>
      <c r="K529" s="149" t="str">
        <f t="shared" si="26"/>
        <v>Midwest</v>
      </c>
      <c r="L529" s="149" t="str">
        <f>INDEX('State '!$A$1:$C$62,MATCH($I529,'State '!$B:$B,0),3)</f>
        <v>Midwest</v>
      </c>
      <c r="M529" s="149" t="str">
        <f>INDEX('State '!$A$1:$C$62,MATCH($J529,'State '!$B:$B,0),3)</f>
        <v>Midwest</v>
      </c>
      <c r="N529" s="149"/>
      <c r="O529" s="156">
        <v>30</v>
      </c>
      <c r="P529" s="156">
        <v>32</v>
      </c>
      <c r="Q529" s="156">
        <v>99.99</v>
      </c>
      <c r="R529" s="155" t="s">
        <v>719</v>
      </c>
      <c r="S529" s="149" t="s">
        <v>138</v>
      </c>
      <c r="T529" s="149" t="s">
        <v>187</v>
      </c>
      <c r="U529" s="149" t="s">
        <v>382</v>
      </c>
      <c r="V529" s="149"/>
      <c r="W529" s="148"/>
      <c r="X529" s="148"/>
      <c r="Y529" s="148"/>
    </row>
    <row r="530" spans="1:25" s="17" customFormat="1" x14ac:dyDescent="0.2">
      <c r="A530" s="149">
        <v>39990</v>
      </c>
      <c r="B530" s="162" t="s">
        <v>846</v>
      </c>
      <c r="C530" s="162" t="s">
        <v>234</v>
      </c>
      <c r="D530" s="162" t="s">
        <v>136</v>
      </c>
      <c r="E530" s="162" t="s">
        <v>143</v>
      </c>
      <c r="F530" s="163">
        <v>39726</v>
      </c>
      <c r="G530" s="155">
        <v>2008</v>
      </c>
      <c r="H530" s="149" t="s">
        <v>833</v>
      </c>
      <c r="I530" s="149" t="str">
        <f t="shared" si="24"/>
        <v>LA</v>
      </c>
      <c r="J530" s="149" t="str">
        <f t="shared" si="25"/>
        <v>AL</v>
      </c>
      <c r="K530" s="149" t="str">
        <f t="shared" si="26"/>
        <v>South Central</v>
      </c>
      <c r="L530" s="149" t="str">
        <f>INDEX('State '!$A$1:$C$62,MATCH($I530,'State '!$B:$B,0),3)</f>
        <v>South Central</v>
      </c>
      <c r="M530" s="149" t="str">
        <f>INDEX('State '!$A$1:$C$62,MATCH($J530,'State '!$B:$B,0),3)</f>
        <v>South Central</v>
      </c>
      <c r="N530" s="149"/>
      <c r="O530" s="156">
        <v>842</v>
      </c>
      <c r="P530" s="156">
        <v>270</v>
      </c>
      <c r="Q530" s="156">
        <v>1140</v>
      </c>
      <c r="R530" s="155" t="s">
        <v>550</v>
      </c>
      <c r="S530" s="149" t="s">
        <v>135</v>
      </c>
      <c r="T530" s="149" t="s">
        <v>381</v>
      </c>
      <c r="U530" s="149" t="s">
        <v>628</v>
      </c>
      <c r="V530" s="149"/>
      <c r="W530" s="148"/>
      <c r="X530" s="148"/>
      <c r="Y530" s="148"/>
    </row>
    <row r="531" spans="1:25" s="17" customFormat="1" x14ac:dyDescent="0.2">
      <c r="A531" s="171">
        <v>39990</v>
      </c>
      <c r="B531" s="162" t="s">
        <v>726</v>
      </c>
      <c r="C531" s="162" t="s">
        <v>216</v>
      </c>
      <c r="D531" s="162" t="s">
        <v>134</v>
      </c>
      <c r="E531" s="162" t="s">
        <v>143</v>
      </c>
      <c r="F531" s="163">
        <v>39736</v>
      </c>
      <c r="G531" s="164">
        <v>2008</v>
      </c>
      <c r="H531" s="149" t="s">
        <v>0</v>
      </c>
      <c r="I531" s="149" t="str">
        <f t="shared" si="24"/>
        <v>LA</v>
      </c>
      <c r="J531" s="149" t="str">
        <f t="shared" si="25"/>
        <v>LA</v>
      </c>
      <c r="K531" s="149" t="str">
        <f t="shared" si="26"/>
        <v>South Central</v>
      </c>
      <c r="L531" s="149" t="str">
        <f>INDEX('State '!$A$1:$C$62,MATCH($I531,'State '!$B:$B,0),3)</f>
        <v>South Central</v>
      </c>
      <c r="M531" s="149" t="str">
        <f>INDEX('State '!$A$1:$C$62,MATCH($J531,'State '!$B:$B,0),3)</f>
        <v>South Central</v>
      </c>
      <c r="N531" s="149"/>
      <c r="O531" s="156">
        <v>30</v>
      </c>
      <c r="P531" s="156">
        <v>20.350000000000001</v>
      </c>
      <c r="Q531" s="156">
        <v>1200</v>
      </c>
      <c r="R531" s="155" t="s">
        <v>3191</v>
      </c>
      <c r="S531" s="149" t="s">
        <v>135</v>
      </c>
      <c r="T531" s="149" t="s">
        <v>381</v>
      </c>
      <c r="U531" s="149" t="s">
        <v>727</v>
      </c>
      <c r="V531" s="149"/>
      <c r="W531" s="148"/>
      <c r="X531" s="148"/>
      <c r="Y531" s="148"/>
    </row>
    <row r="532" spans="1:25" s="17" customFormat="1" x14ac:dyDescent="0.2">
      <c r="A532" s="149">
        <v>39990</v>
      </c>
      <c r="B532" s="162" t="s">
        <v>783</v>
      </c>
      <c r="C532" s="162" t="s">
        <v>231</v>
      </c>
      <c r="D532" s="162" t="s">
        <v>134</v>
      </c>
      <c r="E532" s="162" t="s">
        <v>143</v>
      </c>
      <c r="F532" s="163">
        <v>39736</v>
      </c>
      <c r="G532" s="164">
        <v>2008</v>
      </c>
      <c r="H532" s="149" t="s">
        <v>740</v>
      </c>
      <c r="I532" s="149" t="str">
        <f t="shared" si="24"/>
        <v>VA</v>
      </c>
      <c r="J532" s="149" t="str">
        <f t="shared" si="25"/>
        <v>NC</v>
      </c>
      <c r="K532" s="149" t="str">
        <f t="shared" si="26"/>
        <v>Northeast, Southeast</v>
      </c>
      <c r="L532" s="149" t="str">
        <f>INDEX('State '!$A$1:$C$62,MATCH($I532,'State '!$B:$B,0),3)</f>
        <v>Northeast</v>
      </c>
      <c r="M532" s="149" t="str">
        <f>INDEX('State '!$A$1:$C$62,MATCH($J532,'State '!$B:$B,0),3)</f>
        <v>Southeast</v>
      </c>
      <c r="N532" s="149"/>
      <c r="O532" s="156">
        <v>20</v>
      </c>
      <c r="P532" s="156"/>
      <c r="Q532" s="156">
        <v>75</v>
      </c>
      <c r="R532" s="155" t="s">
        <v>1264</v>
      </c>
      <c r="S532" s="149" t="s">
        <v>135</v>
      </c>
      <c r="T532" s="149" t="s">
        <v>381</v>
      </c>
      <c r="U532" s="149" t="s">
        <v>784</v>
      </c>
      <c r="V532" s="149"/>
      <c r="W532" s="148"/>
      <c r="X532" s="148"/>
      <c r="Y532" s="148"/>
    </row>
    <row r="533" spans="1:25" s="17" customFormat="1" x14ac:dyDescent="0.2">
      <c r="A533" s="149">
        <v>39990</v>
      </c>
      <c r="B533" s="162" t="s">
        <v>839</v>
      </c>
      <c r="C533" s="162" t="s">
        <v>294</v>
      </c>
      <c r="D533" s="162" t="s">
        <v>134</v>
      </c>
      <c r="E533" s="162" t="s">
        <v>143</v>
      </c>
      <c r="F533" s="163">
        <v>39736</v>
      </c>
      <c r="G533" s="164">
        <v>2008</v>
      </c>
      <c r="H533" s="149" t="s">
        <v>36</v>
      </c>
      <c r="I533" s="149" t="str">
        <f t="shared" si="24"/>
        <v>MA</v>
      </c>
      <c r="J533" s="149" t="str">
        <f t="shared" si="25"/>
        <v>MA</v>
      </c>
      <c r="K533" s="149" t="str">
        <f t="shared" si="26"/>
        <v>Northeast</v>
      </c>
      <c r="L533" s="149" t="str">
        <f>INDEX('State '!$A$1:$C$62,MATCH($I533,'State '!$B:$B,0),3)</f>
        <v>Northeast</v>
      </c>
      <c r="M533" s="149" t="str">
        <f>INDEX('State '!$A$1:$C$62,MATCH($J533,'State '!$B:$B,0),3)</f>
        <v>Northeast</v>
      </c>
      <c r="N533" s="149"/>
      <c r="O533" s="156">
        <v>23</v>
      </c>
      <c r="P533" s="156">
        <v>13</v>
      </c>
      <c r="Q533" s="156">
        <v>750</v>
      </c>
      <c r="R533" s="155">
        <v>24</v>
      </c>
      <c r="S533" s="149" t="s">
        <v>135</v>
      </c>
      <c r="T533" s="149" t="s">
        <v>840</v>
      </c>
      <c r="U533" s="149" t="s">
        <v>382</v>
      </c>
      <c r="V533" s="149"/>
      <c r="W533" s="148"/>
      <c r="X533" s="148"/>
      <c r="Y533" s="148"/>
    </row>
    <row r="534" spans="1:25" s="17" customFormat="1" x14ac:dyDescent="0.2">
      <c r="A534" s="149">
        <v>39990</v>
      </c>
      <c r="B534" s="162" t="s">
        <v>877</v>
      </c>
      <c r="C534" s="162" t="s">
        <v>271</v>
      </c>
      <c r="D534" s="162" t="s">
        <v>140</v>
      </c>
      <c r="E534" s="162" t="s">
        <v>143</v>
      </c>
      <c r="F534" s="163">
        <v>39736</v>
      </c>
      <c r="G534" s="155">
        <v>2008</v>
      </c>
      <c r="H534" s="149" t="s">
        <v>11</v>
      </c>
      <c r="I534" s="149" t="str">
        <f t="shared" si="24"/>
        <v>ND</v>
      </c>
      <c r="J534" s="149" t="str">
        <f t="shared" si="25"/>
        <v>ND</v>
      </c>
      <c r="K534" s="149" t="str">
        <f t="shared" si="26"/>
        <v>Mountain</v>
      </c>
      <c r="L534" s="149" t="str">
        <f>INDEX('State '!$A$1:$C$62,MATCH($I534,'State '!$B:$B,0),3)</f>
        <v>Mountain</v>
      </c>
      <c r="M534" s="149" t="str">
        <f>INDEX('State '!$A$1:$C$62,MATCH($J534,'State '!$B:$B,0),3)</f>
        <v>Mountain</v>
      </c>
      <c r="N534" s="149"/>
      <c r="O534" s="156">
        <v>7.5</v>
      </c>
      <c r="P534" s="156">
        <v>1.1000000000000001</v>
      </c>
      <c r="Q534" s="156">
        <v>10.5</v>
      </c>
      <c r="R534" s="155">
        <v>8</v>
      </c>
      <c r="S534" s="149" t="s">
        <v>135</v>
      </c>
      <c r="T534" s="149" t="s">
        <v>381</v>
      </c>
      <c r="U534" s="149" t="s">
        <v>878</v>
      </c>
      <c r="V534" s="149"/>
      <c r="W534" s="148"/>
      <c r="X534" s="148"/>
      <c r="Y534" s="148"/>
    </row>
    <row r="535" spans="1:25" s="17" customFormat="1" x14ac:dyDescent="0.2">
      <c r="A535" s="149">
        <v>39990</v>
      </c>
      <c r="B535" s="150" t="s">
        <v>854</v>
      </c>
      <c r="C535" s="150" t="s">
        <v>247</v>
      </c>
      <c r="D535" s="150" t="s">
        <v>140</v>
      </c>
      <c r="E535" s="151" t="s">
        <v>143</v>
      </c>
      <c r="F535" s="152">
        <v>39750</v>
      </c>
      <c r="G535" s="159">
        <v>2008</v>
      </c>
      <c r="H535" s="149" t="s">
        <v>690</v>
      </c>
      <c r="I535" s="149" t="str">
        <f t="shared" si="24"/>
        <v>WY</v>
      </c>
      <c r="J535" s="149" t="str">
        <f t="shared" si="25"/>
        <v>CO</v>
      </c>
      <c r="K535" s="149" t="str">
        <f t="shared" si="26"/>
        <v>Mountain</v>
      </c>
      <c r="L535" s="149" t="str">
        <f>INDEX('State '!$A$1:$C$62,MATCH($I535,'State '!$B:$B,0),3)</f>
        <v>Mountain</v>
      </c>
      <c r="M535" s="149" t="str">
        <f>INDEX('State '!$A$1:$C$62,MATCH($J535,'State '!$B:$B,0),3)</f>
        <v>Mountain</v>
      </c>
      <c r="N535" s="149"/>
      <c r="O535" s="156">
        <v>32</v>
      </c>
      <c r="P535" s="155"/>
      <c r="Q535" s="155">
        <v>330</v>
      </c>
      <c r="R535" s="156"/>
      <c r="S535" s="157" t="s">
        <v>135</v>
      </c>
      <c r="T535" s="154" t="s">
        <v>381</v>
      </c>
      <c r="U535" s="158" t="s">
        <v>855</v>
      </c>
      <c r="V535" s="149"/>
      <c r="W535" s="159"/>
      <c r="X535" s="159"/>
      <c r="Y535" s="151"/>
    </row>
    <row r="536" spans="1:25" s="17" customFormat="1" x14ac:dyDescent="0.2">
      <c r="A536" s="149">
        <v>39990</v>
      </c>
      <c r="B536" s="162" t="s">
        <v>871</v>
      </c>
      <c r="C536" s="162" t="s">
        <v>200</v>
      </c>
      <c r="D536" s="162" t="s">
        <v>134</v>
      </c>
      <c r="E536" s="162" t="s">
        <v>143</v>
      </c>
      <c r="F536" s="163">
        <v>39753</v>
      </c>
      <c r="G536" s="164">
        <v>2008</v>
      </c>
      <c r="H536" s="149" t="s">
        <v>872</v>
      </c>
      <c r="I536" s="149" t="str">
        <f t="shared" si="24"/>
        <v>NJ</v>
      </c>
      <c r="J536" s="149" t="str">
        <f t="shared" si="25"/>
        <v>CT</v>
      </c>
      <c r="K536" s="149" t="str">
        <f t="shared" si="26"/>
        <v>Northeast</v>
      </c>
      <c r="L536" s="149" t="str">
        <f>INDEX('State '!$A$1:$C$62,MATCH($I536,'State '!$B:$B,0),3)</f>
        <v>Northeast</v>
      </c>
      <c r="M536" s="149" t="str">
        <f>INDEX('State '!$A$1:$C$62,MATCH($J536,'State '!$B:$B,0),3)</f>
        <v>Northeast</v>
      </c>
      <c r="N536" s="149"/>
      <c r="O536" s="156">
        <v>191.7</v>
      </c>
      <c r="P536" s="156">
        <v>4.8</v>
      </c>
      <c r="Q536" s="156">
        <v>325</v>
      </c>
      <c r="R536" s="155">
        <v>42</v>
      </c>
      <c r="S536" s="149" t="s">
        <v>135</v>
      </c>
      <c r="T536" s="149" t="s">
        <v>381</v>
      </c>
      <c r="U536" s="149" t="s">
        <v>873</v>
      </c>
      <c r="V536" s="149"/>
      <c r="W536" s="148"/>
      <c r="X536" s="148"/>
      <c r="Y536" s="148"/>
    </row>
    <row r="537" spans="1:25" s="17" customFormat="1" x14ac:dyDescent="0.2">
      <c r="A537" s="149">
        <v>39990</v>
      </c>
      <c r="B537" s="162" t="s">
        <v>819</v>
      </c>
      <c r="C537" s="162" t="s">
        <v>257</v>
      </c>
      <c r="D537" s="162" t="s">
        <v>140</v>
      </c>
      <c r="E537" s="162" t="s">
        <v>143</v>
      </c>
      <c r="F537" s="163">
        <v>39753</v>
      </c>
      <c r="G537" s="164">
        <v>2008</v>
      </c>
      <c r="H537" s="149" t="s">
        <v>32</v>
      </c>
      <c r="I537" s="149" t="str">
        <f t="shared" si="24"/>
        <v>AR</v>
      </c>
      <c r="J537" s="149" t="str">
        <f t="shared" si="25"/>
        <v>AR</v>
      </c>
      <c r="K537" s="149" t="str">
        <f t="shared" si="26"/>
        <v>South Central</v>
      </c>
      <c r="L537" s="149" t="str">
        <f>INDEX('State '!$A$1:$C$62,MATCH($I537,'State '!$B:$B,0),3)</f>
        <v>South Central</v>
      </c>
      <c r="M537" s="149" t="str">
        <f>INDEX('State '!$A$1:$C$62,MATCH($J537,'State '!$B:$B,0),3)</f>
        <v>South Central</v>
      </c>
      <c r="N537" s="149"/>
      <c r="O537" s="156">
        <v>26.26</v>
      </c>
      <c r="P537" s="156"/>
      <c r="Q537" s="156">
        <v>200</v>
      </c>
      <c r="R537" s="155"/>
      <c r="S537" s="149" t="s">
        <v>135</v>
      </c>
      <c r="T537" s="149" t="s">
        <v>381</v>
      </c>
      <c r="U537" s="149" t="s">
        <v>820</v>
      </c>
      <c r="V537" s="149"/>
      <c r="W537" s="154"/>
      <c r="X537" s="148"/>
      <c r="Y537" s="148"/>
    </row>
    <row r="538" spans="1:25" s="17" customFormat="1" x14ac:dyDescent="0.2">
      <c r="A538" s="149">
        <v>39990</v>
      </c>
      <c r="B538" s="162" t="s">
        <v>765</v>
      </c>
      <c r="C538" s="162" t="s">
        <v>223</v>
      </c>
      <c r="D538" s="162" t="s">
        <v>140</v>
      </c>
      <c r="E538" s="162" t="s">
        <v>143</v>
      </c>
      <c r="F538" s="163">
        <v>39753</v>
      </c>
      <c r="G538" s="164">
        <v>2008</v>
      </c>
      <c r="H538" s="149" t="s">
        <v>766</v>
      </c>
      <c r="I538" s="149" t="str">
        <f t="shared" si="24"/>
        <v>PA</v>
      </c>
      <c r="J538" s="149" t="str">
        <f t="shared" si="25"/>
        <v>MD</v>
      </c>
      <c r="K538" s="149" t="str">
        <f t="shared" si="26"/>
        <v>Northeast</v>
      </c>
      <c r="L538" s="149" t="str">
        <f>INDEX('State '!$A$1:$C$62,MATCH($I538,'State '!$B:$B,0),3)</f>
        <v>Northeast</v>
      </c>
      <c r="M538" s="149" t="str">
        <f>INDEX('State '!$A$1:$C$62,MATCH($J538,'State '!$B:$B,0),3)</f>
        <v>Northeast</v>
      </c>
      <c r="N538" s="149"/>
      <c r="O538" s="156">
        <v>175</v>
      </c>
      <c r="P538" s="156">
        <v>113</v>
      </c>
      <c r="Q538" s="156">
        <v>700</v>
      </c>
      <c r="R538" s="155" t="s">
        <v>3193</v>
      </c>
      <c r="S538" s="149" t="s">
        <v>135</v>
      </c>
      <c r="T538" s="149" t="s">
        <v>381</v>
      </c>
      <c r="U538" s="149" t="s">
        <v>767</v>
      </c>
      <c r="V538" s="149"/>
      <c r="W538" s="148"/>
      <c r="X538" s="148"/>
      <c r="Y538" s="148"/>
    </row>
    <row r="539" spans="1:25" s="17" customFormat="1" x14ac:dyDescent="0.2">
      <c r="A539" s="149">
        <v>39990</v>
      </c>
      <c r="B539" s="162" t="s">
        <v>718</v>
      </c>
      <c r="C539" s="162" t="s">
        <v>223</v>
      </c>
      <c r="D539" s="162" t="s">
        <v>140</v>
      </c>
      <c r="E539" s="162" t="s">
        <v>143</v>
      </c>
      <c r="F539" s="163">
        <v>39753</v>
      </c>
      <c r="G539" s="164">
        <v>2008</v>
      </c>
      <c r="H539" s="149" t="s">
        <v>33</v>
      </c>
      <c r="I539" s="149" t="str">
        <f t="shared" si="24"/>
        <v>WV</v>
      </c>
      <c r="J539" s="149" t="str">
        <f t="shared" si="25"/>
        <v>WV</v>
      </c>
      <c r="K539" s="149" t="str">
        <f t="shared" si="26"/>
        <v>Northeast</v>
      </c>
      <c r="L539" s="149" t="str">
        <f>INDEX('State '!$A$1:$C$62,MATCH($I539,'State '!$B:$B,0),3)</f>
        <v>Northeast</v>
      </c>
      <c r="M539" s="149" t="str">
        <f>INDEX('State '!$A$1:$C$62,MATCH($J539,'State '!$B:$B,0),3)</f>
        <v>Northeast</v>
      </c>
      <c r="N539" s="149"/>
      <c r="O539" s="156">
        <v>14.69</v>
      </c>
      <c r="P539" s="156">
        <v>6.43</v>
      </c>
      <c r="Q539" s="156">
        <v>21.25</v>
      </c>
      <c r="R539" s="155" t="s">
        <v>719</v>
      </c>
      <c r="S539" s="149" t="s">
        <v>135</v>
      </c>
      <c r="T539" s="149" t="s">
        <v>381</v>
      </c>
      <c r="U539" s="149" t="s">
        <v>720</v>
      </c>
      <c r="V539" s="149"/>
      <c r="W539" s="148"/>
      <c r="X539" s="148"/>
      <c r="Y539" s="148"/>
    </row>
    <row r="540" spans="1:25" s="17" customFormat="1" x14ac:dyDescent="0.2">
      <c r="A540" s="149">
        <v>39990</v>
      </c>
      <c r="B540" s="150" t="s">
        <v>738</v>
      </c>
      <c r="C540" s="150" t="s">
        <v>240</v>
      </c>
      <c r="D540" s="150" t="s">
        <v>140</v>
      </c>
      <c r="E540" s="151" t="s">
        <v>143</v>
      </c>
      <c r="F540" s="152">
        <v>39753</v>
      </c>
      <c r="G540" s="153">
        <v>2008</v>
      </c>
      <c r="H540" s="149" t="s">
        <v>6</v>
      </c>
      <c r="I540" s="149" t="str">
        <f t="shared" si="24"/>
        <v>TX</v>
      </c>
      <c r="J540" s="149" t="str">
        <f t="shared" si="25"/>
        <v>TX</v>
      </c>
      <c r="K540" s="149" t="str">
        <f t="shared" si="26"/>
        <v>South Central</v>
      </c>
      <c r="L540" s="149" t="str">
        <f>INDEX('State '!$A$1:$C$62,MATCH($I540,'State '!$B:$B,0),3)</f>
        <v>South Central</v>
      </c>
      <c r="M540" s="149" t="str">
        <f>INDEX('State '!$A$1:$C$62,MATCH($J540,'State '!$B:$B,0),3)</f>
        <v>South Central</v>
      </c>
      <c r="N540" s="149"/>
      <c r="O540" s="156">
        <v>70</v>
      </c>
      <c r="P540" s="155"/>
      <c r="Q540" s="155">
        <v>400</v>
      </c>
      <c r="R540" s="156">
        <v>24</v>
      </c>
      <c r="S540" s="157" t="s">
        <v>138</v>
      </c>
      <c r="T540" s="154" t="s">
        <v>187</v>
      </c>
      <c r="U540" s="158" t="s">
        <v>382</v>
      </c>
      <c r="V540" s="149"/>
      <c r="W540" s="148"/>
      <c r="X540" s="148"/>
      <c r="Y540" s="148"/>
    </row>
    <row r="541" spans="1:25" s="17" customFormat="1" x14ac:dyDescent="0.2">
      <c r="A541" s="149">
        <v>39990</v>
      </c>
      <c r="B541" s="150" t="s">
        <v>762</v>
      </c>
      <c r="C541" s="150" t="s">
        <v>260</v>
      </c>
      <c r="D541" s="150" t="s">
        <v>140</v>
      </c>
      <c r="E541" s="151" t="s">
        <v>143</v>
      </c>
      <c r="F541" s="152">
        <v>39753</v>
      </c>
      <c r="G541" s="153">
        <v>2008</v>
      </c>
      <c r="H541" s="149" t="s">
        <v>42</v>
      </c>
      <c r="I541" s="149" t="str">
        <f t="shared" si="24"/>
        <v>IA</v>
      </c>
      <c r="J541" s="149" t="str">
        <f t="shared" si="25"/>
        <v>IA</v>
      </c>
      <c r="K541" s="149" t="str">
        <f t="shared" si="26"/>
        <v>Midwest</v>
      </c>
      <c r="L541" s="149" t="str">
        <f>INDEX('State '!$A$1:$C$62,MATCH($I541,'State '!$B:$B,0),3)</f>
        <v>Midwest</v>
      </c>
      <c r="M541" s="149" t="str">
        <f>INDEX('State '!$A$1:$C$62,MATCH($J541,'State '!$B:$B,0),3)</f>
        <v>Midwest</v>
      </c>
      <c r="N541" s="149"/>
      <c r="O541" s="156">
        <v>6.89</v>
      </c>
      <c r="P541" s="155">
        <v>8</v>
      </c>
      <c r="Q541" s="155">
        <v>12.5</v>
      </c>
      <c r="R541" s="156" t="s">
        <v>3213</v>
      </c>
      <c r="S541" s="157" t="s">
        <v>135</v>
      </c>
      <c r="T541" s="154" t="s">
        <v>381</v>
      </c>
      <c r="U541" s="158" t="s">
        <v>763</v>
      </c>
      <c r="V541" s="149"/>
      <c r="W541" s="148"/>
      <c r="X541" s="148"/>
      <c r="Y541" s="148"/>
    </row>
    <row r="542" spans="1:25" s="17" customFormat="1" x14ac:dyDescent="0.2">
      <c r="A542" s="149">
        <v>39990</v>
      </c>
      <c r="B542" s="162" t="s">
        <v>771</v>
      </c>
      <c r="C542" s="162" t="s">
        <v>260</v>
      </c>
      <c r="D542" s="162" t="s">
        <v>140</v>
      </c>
      <c r="E542" s="162" t="s">
        <v>143</v>
      </c>
      <c r="F542" s="163">
        <v>39753</v>
      </c>
      <c r="G542" s="164">
        <v>2008</v>
      </c>
      <c r="H542" s="149" t="s">
        <v>24</v>
      </c>
      <c r="I542" s="149" t="str">
        <f t="shared" si="24"/>
        <v>NE</v>
      </c>
      <c r="J542" s="149" t="str">
        <f t="shared" si="25"/>
        <v>NE</v>
      </c>
      <c r="K542" s="149" t="str">
        <f t="shared" si="26"/>
        <v>Mountain</v>
      </c>
      <c r="L542" s="149" t="str">
        <f>INDEX('State '!$A$1:$C$62,MATCH($I542,'State '!$B:$B,0),3)</f>
        <v>Mountain</v>
      </c>
      <c r="M542" s="149" t="str">
        <f>INDEX('State '!$A$1:$C$62,MATCH($J542,'State '!$B:$B,0),3)</f>
        <v>Mountain</v>
      </c>
      <c r="N542" s="149"/>
      <c r="O542" s="156">
        <v>9.1199999999999992</v>
      </c>
      <c r="P542" s="156">
        <v>12</v>
      </c>
      <c r="Q542" s="156">
        <v>11</v>
      </c>
      <c r="R542" s="155" t="s">
        <v>3215</v>
      </c>
      <c r="S542" s="149" t="s">
        <v>135</v>
      </c>
      <c r="T542" s="149" t="s">
        <v>381</v>
      </c>
      <c r="U542" s="149" t="s">
        <v>772</v>
      </c>
      <c r="V542" s="149"/>
      <c r="W542" s="148"/>
      <c r="X542" s="148"/>
      <c r="Y542" s="148"/>
    </row>
    <row r="543" spans="1:25" s="17" customFormat="1" x14ac:dyDescent="0.2">
      <c r="A543" s="171">
        <v>39990</v>
      </c>
      <c r="B543" s="162" t="s">
        <v>1851</v>
      </c>
      <c r="C543" s="162" t="s">
        <v>290</v>
      </c>
      <c r="D543" s="162" t="s">
        <v>140</v>
      </c>
      <c r="E543" s="162" t="s">
        <v>143</v>
      </c>
      <c r="F543" s="163">
        <v>39753</v>
      </c>
      <c r="G543" s="155">
        <v>2008</v>
      </c>
      <c r="H543" s="149" t="s">
        <v>827</v>
      </c>
      <c r="I543" s="149" t="str">
        <f t="shared" si="24"/>
        <v>ON</v>
      </c>
      <c r="J543" s="149" t="str">
        <f t="shared" si="25"/>
        <v>NY</v>
      </c>
      <c r="K543" s="149" t="str">
        <f t="shared" si="26"/>
        <v>Canada, Northeast</v>
      </c>
      <c r="L543" s="149" t="str">
        <f>INDEX('State '!$A$1:$C$62,MATCH($I543,'State '!$B:$B,0),3)</f>
        <v>Canada</v>
      </c>
      <c r="M543" s="149" t="str">
        <f>INDEX('State '!$A$1:$C$62,MATCH($J543,'State '!$B:$B,0),3)</f>
        <v>Northeast</v>
      </c>
      <c r="N543" s="149"/>
      <c r="O543" s="156">
        <v>30</v>
      </c>
      <c r="P543" s="156"/>
      <c r="Q543" s="156">
        <v>130</v>
      </c>
      <c r="R543" s="155"/>
      <c r="S543" s="149" t="s">
        <v>135</v>
      </c>
      <c r="T543" s="149" t="s">
        <v>813</v>
      </c>
      <c r="U543" s="149" t="s">
        <v>382</v>
      </c>
      <c r="V543" s="149"/>
      <c r="W543" s="148"/>
      <c r="X543" s="148"/>
      <c r="Y543" s="148"/>
    </row>
    <row r="544" spans="1:25" s="17" customFormat="1" x14ac:dyDescent="0.2">
      <c r="A544" s="149">
        <v>39990</v>
      </c>
      <c r="B544" s="162" t="s">
        <v>1852</v>
      </c>
      <c r="C544" s="162" t="s">
        <v>290</v>
      </c>
      <c r="D544" s="162" t="s">
        <v>140</v>
      </c>
      <c r="E544" s="162" t="s">
        <v>143</v>
      </c>
      <c r="F544" s="163">
        <v>39753</v>
      </c>
      <c r="G544" s="155">
        <v>2008</v>
      </c>
      <c r="H544" s="149" t="s">
        <v>845</v>
      </c>
      <c r="I544" s="149" t="str">
        <f t="shared" si="24"/>
        <v>QU</v>
      </c>
      <c r="J544" s="149" t="str">
        <f t="shared" si="25"/>
        <v>VT</v>
      </c>
      <c r="K544" s="149" t="str">
        <f t="shared" si="26"/>
        <v>Canada, Northeast</v>
      </c>
      <c r="L544" s="149" t="str">
        <f>INDEX('State '!$A$1:$C$62,MATCH($I544,'State '!$B:$B,0),3)</f>
        <v>Canada</v>
      </c>
      <c r="M544" s="149" t="str">
        <f>INDEX('State '!$A$1:$C$62,MATCH($J544,'State '!$B:$B,0),3)</f>
        <v>Northeast</v>
      </c>
      <c r="N544" s="149"/>
      <c r="O544" s="156">
        <v>15</v>
      </c>
      <c r="P544" s="156">
        <v>4.0999999999999996</v>
      </c>
      <c r="Q544" s="156">
        <v>10</v>
      </c>
      <c r="R544" s="155">
        <v>12</v>
      </c>
      <c r="S544" s="149" t="s">
        <v>135</v>
      </c>
      <c r="T544" s="149" t="s">
        <v>813</v>
      </c>
      <c r="U544" s="149" t="s">
        <v>382</v>
      </c>
      <c r="V544" s="149"/>
      <c r="W544" s="148"/>
      <c r="X544" s="148"/>
      <c r="Y544" s="148"/>
    </row>
    <row r="545" spans="1:26" s="17" customFormat="1" x14ac:dyDescent="0.2">
      <c r="A545" s="149">
        <v>39990</v>
      </c>
      <c r="B545" s="162" t="s">
        <v>841</v>
      </c>
      <c r="C545" s="162" t="s">
        <v>199</v>
      </c>
      <c r="D545" s="162" t="s">
        <v>140</v>
      </c>
      <c r="E545" s="162" t="s">
        <v>143</v>
      </c>
      <c r="F545" s="163">
        <v>39753</v>
      </c>
      <c r="G545" s="155">
        <v>2008</v>
      </c>
      <c r="H545" s="149" t="s">
        <v>842</v>
      </c>
      <c r="I545" s="149" t="str">
        <f t="shared" si="24"/>
        <v>OH</v>
      </c>
      <c r="J545" s="149" t="str">
        <f t="shared" si="25"/>
        <v>NJ</v>
      </c>
      <c r="K545" s="149" t="str">
        <f t="shared" si="26"/>
        <v>Northeast</v>
      </c>
      <c r="L545" s="149" t="str">
        <f>INDEX('State '!$A$1:$C$62,MATCH($I545,'State '!$B:$B,0),3)</f>
        <v>Northeast</v>
      </c>
      <c r="M545" s="149" t="str">
        <f>INDEX('State '!$A$1:$C$62,MATCH($J545,'State '!$B:$B,0),3)</f>
        <v>Northeast</v>
      </c>
      <c r="N545" s="149"/>
      <c r="O545" s="156">
        <v>53.6</v>
      </c>
      <c r="P545" s="156">
        <v>10.27</v>
      </c>
      <c r="Q545" s="156">
        <v>150</v>
      </c>
      <c r="R545" s="155">
        <v>36</v>
      </c>
      <c r="S545" s="149" t="s">
        <v>135</v>
      </c>
      <c r="T545" s="149" t="s">
        <v>381</v>
      </c>
      <c r="U545" s="149" t="s">
        <v>843</v>
      </c>
      <c r="V545" s="149"/>
      <c r="W545" s="148"/>
      <c r="X545" s="148"/>
      <c r="Y545" s="148"/>
    </row>
    <row r="546" spans="1:26" s="17" customFormat="1" x14ac:dyDescent="0.2">
      <c r="A546" s="149">
        <v>39990</v>
      </c>
      <c r="B546" s="150" t="s">
        <v>868</v>
      </c>
      <c r="C546" s="150" t="s">
        <v>271</v>
      </c>
      <c r="D546" s="150" t="s">
        <v>140</v>
      </c>
      <c r="E546" s="151" t="s">
        <v>143</v>
      </c>
      <c r="F546" s="152">
        <v>39753</v>
      </c>
      <c r="G546" s="159">
        <v>2008</v>
      </c>
      <c r="H546" s="149" t="s">
        <v>869</v>
      </c>
      <c r="I546" s="149" t="str">
        <f t="shared" si="24"/>
        <v>WY</v>
      </c>
      <c r="J546" s="149" t="str">
        <f t="shared" si="25"/>
        <v>ND</v>
      </c>
      <c r="K546" s="149" t="str">
        <f t="shared" si="26"/>
        <v>Mountain</v>
      </c>
      <c r="L546" s="149" t="str">
        <f>INDEX('State '!$A$1:$C$62,MATCH($I546,'State '!$B:$B,0),3)</f>
        <v>Mountain</v>
      </c>
      <c r="M546" s="149" t="str">
        <f>INDEX('State '!$A$1:$C$62,MATCH($J546,'State '!$B:$B,0),3)</f>
        <v>Mountain</v>
      </c>
      <c r="N546" s="149"/>
      <c r="O546" s="156">
        <v>7.3</v>
      </c>
      <c r="P546" s="155"/>
      <c r="Q546" s="155">
        <v>40.799999999999997</v>
      </c>
      <c r="R546" s="156"/>
      <c r="S546" s="157" t="s">
        <v>135</v>
      </c>
      <c r="T546" s="154" t="s">
        <v>381</v>
      </c>
      <c r="U546" s="158" t="s">
        <v>870</v>
      </c>
      <c r="V546" s="149"/>
      <c r="W546" s="154"/>
      <c r="X546" s="154"/>
      <c r="Y546" s="154"/>
    </row>
    <row r="547" spans="1:26" s="17" customFormat="1" x14ac:dyDescent="0.2">
      <c r="A547" s="149">
        <v>40246</v>
      </c>
      <c r="B547" s="150" t="s">
        <v>866</v>
      </c>
      <c r="C547" s="150" t="s">
        <v>296</v>
      </c>
      <c r="D547" s="150" t="s">
        <v>134</v>
      </c>
      <c r="E547" s="151" t="s">
        <v>143</v>
      </c>
      <c r="F547" s="152">
        <v>39753</v>
      </c>
      <c r="G547" s="159">
        <v>2008</v>
      </c>
      <c r="H547" s="149" t="s">
        <v>34</v>
      </c>
      <c r="I547" s="149" t="str">
        <f t="shared" si="24"/>
        <v>WI</v>
      </c>
      <c r="J547" s="149" t="str">
        <f t="shared" si="25"/>
        <v>WI</v>
      </c>
      <c r="K547" s="149" t="str">
        <f t="shared" si="26"/>
        <v>Midwest</v>
      </c>
      <c r="L547" s="149" t="str">
        <f>INDEX('State '!$A$1:$C$62,MATCH($I547,'State '!$B:$B,0),3)</f>
        <v>Midwest</v>
      </c>
      <c r="M547" s="149" t="str">
        <f>INDEX('State '!$A$1:$C$62,MATCH($J547,'State '!$B:$B,0),3)</f>
        <v>Midwest</v>
      </c>
      <c r="N547" s="149"/>
      <c r="O547" s="156">
        <v>1</v>
      </c>
      <c r="P547" s="155">
        <v>1</v>
      </c>
      <c r="Q547" s="155">
        <v>49.99</v>
      </c>
      <c r="R547" s="156">
        <v>4</v>
      </c>
      <c r="S547" s="157" t="s">
        <v>138</v>
      </c>
      <c r="T547" s="154" t="s">
        <v>187</v>
      </c>
      <c r="U547" s="158" t="s">
        <v>382</v>
      </c>
      <c r="V547" s="149"/>
      <c r="W547" s="148"/>
      <c r="X547" s="148"/>
      <c r="Y547" s="148"/>
    </row>
    <row r="548" spans="1:26" s="17" customFormat="1" x14ac:dyDescent="0.2">
      <c r="A548" s="149">
        <v>39990</v>
      </c>
      <c r="B548" s="150" t="s">
        <v>865</v>
      </c>
      <c r="C548" s="150" t="s">
        <v>296</v>
      </c>
      <c r="D548" s="150" t="s">
        <v>134</v>
      </c>
      <c r="E548" s="151" t="s">
        <v>143</v>
      </c>
      <c r="F548" s="152">
        <v>39753</v>
      </c>
      <c r="G548" s="159">
        <v>2008</v>
      </c>
      <c r="H548" s="149" t="s">
        <v>34</v>
      </c>
      <c r="I548" s="149" t="str">
        <f t="shared" si="24"/>
        <v>WI</v>
      </c>
      <c r="J548" s="149" t="str">
        <f t="shared" si="25"/>
        <v>WI</v>
      </c>
      <c r="K548" s="149" t="str">
        <f t="shared" si="26"/>
        <v>Midwest</v>
      </c>
      <c r="L548" s="149" t="str">
        <f>INDEX('State '!$A$1:$C$62,MATCH($I548,'State '!$B:$B,0),3)</f>
        <v>Midwest</v>
      </c>
      <c r="M548" s="149" t="str">
        <f>INDEX('State '!$A$1:$C$62,MATCH($J548,'State '!$B:$B,0),3)</f>
        <v>Midwest</v>
      </c>
      <c r="N548" s="149"/>
      <c r="O548" s="156">
        <v>15</v>
      </c>
      <c r="P548" s="155">
        <v>14</v>
      </c>
      <c r="Q548" s="155">
        <v>99.99</v>
      </c>
      <c r="R548" s="156">
        <v>12</v>
      </c>
      <c r="S548" s="157" t="s">
        <v>138</v>
      </c>
      <c r="T548" s="154" t="s">
        <v>187</v>
      </c>
      <c r="U548" s="158" t="s">
        <v>382</v>
      </c>
      <c r="V548" s="149"/>
      <c r="W548" s="159"/>
      <c r="X548" s="148"/>
      <c r="Y548" s="148"/>
    </row>
    <row r="549" spans="1:26" s="17" customFormat="1" x14ac:dyDescent="0.2">
      <c r="A549" s="171">
        <v>39990</v>
      </c>
      <c r="B549" s="150" t="s">
        <v>1994</v>
      </c>
      <c r="C549" s="150" t="s">
        <v>205</v>
      </c>
      <c r="D549" s="150" t="s">
        <v>140</v>
      </c>
      <c r="E549" s="151" t="s">
        <v>143</v>
      </c>
      <c r="F549" s="152">
        <v>39757</v>
      </c>
      <c r="G549" s="153">
        <v>2008</v>
      </c>
      <c r="H549" s="149" t="s">
        <v>760</v>
      </c>
      <c r="I549" s="149" t="str">
        <f t="shared" si="24"/>
        <v>CT</v>
      </c>
      <c r="J549" s="149" t="str">
        <f t="shared" si="25"/>
        <v>NY</v>
      </c>
      <c r="K549" s="149" t="str">
        <f t="shared" si="26"/>
        <v>Northeast</v>
      </c>
      <c r="L549" s="149" t="str">
        <f>INDEX('State '!$A$1:$C$62,MATCH($I549,'State '!$B:$B,0),3)</f>
        <v>Northeast</v>
      </c>
      <c r="M549" s="149" t="str">
        <f>INDEX('State '!$A$1:$C$62,MATCH($J549,'State '!$B:$B,0),3)</f>
        <v>Northeast</v>
      </c>
      <c r="N549" s="149"/>
      <c r="O549" s="156">
        <v>41.6</v>
      </c>
      <c r="P549" s="155"/>
      <c r="Q549" s="155">
        <v>100</v>
      </c>
      <c r="R549" s="156"/>
      <c r="S549" s="157" t="s">
        <v>135</v>
      </c>
      <c r="T549" s="154" t="s">
        <v>381</v>
      </c>
      <c r="U549" s="158" t="s">
        <v>761</v>
      </c>
      <c r="V549" s="149"/>
      <c r="W549" s="148"/>
      <c r="X549" s="148"/>
      <c r="Y549" s="148"/>
      <c r="Z549"/>
    </row>
    <row r="550" spans="1:26" s="17" customFormat="1" x14ac:dyDescent="0.2">
      <c r="A550" s="171">
        <v>39990</v>
      </c>
      <c r="B550" s="150" t="s">
        <v>789</v>
      </c>
      <c r="C550" s="150" t="s">
        <v>221</v>
      </c>
      <c r="D550" s="150" t="s">
        <v>140</v>
      </c>
      <c r="E550" s="151" t="s">
        <v>143</v>
      </c>
      <c r="F550" s="152">
        <v>39759</v>
      </c>
      <c r="G550" s="153">
        <v>2008</v>
      </c>
      <c r="H550" s="149" t="s">
        <v>24</v>
      </c>
      <c r="I550" s="149" t="str">
        <f t="shared" si="24"/>
        <v>NE</v>
      </c>
      <c r="J550" s="149" t="str">
        <f t="shared" si="25"/>
        <v>NE</v>
      </c>
      <c r="K550" s="149" t="str">
        <f t="shared" si="26"/>
        <v>Mountain</v>
      </c>
      <c r="L550" s="149" t="str">
        <f>INDEX('State '!$A$1:$C$62,MATCH($I550,'State '!$B:$B,0),3)</f>
        <v>Mountain</v>
      </c>
      <c r="M550" s="149" t="str">
        <f>INDEX('State '!$A$1:$C$62,MATCH($J550,'State '!$B:$B,0),3)</f>
        <v>Mountain</v>
      </c>
      <c r="N550" s="149"/>
      <c r="O550" s="156">
        <v>23</v>
      </c>
      <c r="P550" s="155">
        <v>26</v>
      </c>
      <c r="Q550" s="155">
        <v>22</v>
      </c>
      <c r="R550" s="156" t="s">
        <v>719</v>
      </c>
      <c r="S550" s="157" t="s">
        <v>135</v>
      </c>
      <c r="T550" s="154" t="s">
        <v>381</v>
      </c>
      <c r="U550" s="158" t="s">
        <v>382</v>
      </c>
      <c r="V550" s="149"/>
      <c r="W550" s="148"/>
      <c r="X550" s="148"/>
      <c r="Y550" s="148"/>
      <c r="Z550"/>
    </row>
    <row r="551" spans="1:26" s="17" customFormat="1" x14ac:dyDescent="0.2">
      <c r="A551" s="171">
        <v>40200</v>
      </c>
      <c r="B551" s="162" t="s">
        <v>852</v>
      </c>
      <c r="C551" s="162" t="s">
        <v>258</v>
      </c>
      <c r="D551" s="162" t="s">
        <v>136</v>
      </c>
      <c r="E551" s="162" t="s">
        <v>143</v>
      </c>
      <c r="F551" s="163">
        <v>39767</v>
      </c>
      <c r="G551" s="164">
        <v>2008</v>
      </c>
      <c r="H551" s="149" t="s">
        <v>25</v>
      </c>
      <c r="I551" s="149" t="str">
        <f t="shared" si="24"/>
        <v>CO</v>
      </c>
      <c r="J551" s="149" t="str">
        <f t="shared" si="25"/>
        <v>CO</v>
      </c>
      <c r="K551" s="149" t="str">
        <f t="shared" si="26"/>
        <v>Mountain</v>
      </c>
      <c r="L551" s="149" t="str">
        <f>INDEX('State '!$A$1:$C$62,MATCH($I551,'State '!$B:$B,0),3)</f>
        <v>Mountain</v>
      </c>
      <c r="M551" s="149" t="str">
        <f>INDEX('State '!$A$1:$C$62,MATCH($J551,'State '!$B:$B,0),3)</f>
        <v>Mountain</v>
      </c>
      <c r="N551" s="149"/>
      <c r="O551" s="156">
        <v>216</v>
      </c>
      <c r="P551" s="156">
        <v>164</v>
      </c>
      <c r="Q551" s="156">
        <v>900</v>
      </c>
      <c r="R551" s="155" t="s">
        <v>1822</v>
      </c>
      <c r="S551" s="149" t="s">
        <v>135</v>
      </c>
      <c r="T551" s="149" t="s">
        <v>381</v>
      </c>
      <c r="U551" s="149" t="s">
        <v>853</v>
      </c>
      <c r="V551" s="149"/>
      <c r="W551" s="148"/>
      <c r="X551" s="148"/>
      <c r="Y551" s="148"/>
      <c r="Z551"/>
    </row>
    <row r="552" spans="1:26" s="17" customFormat="1" x14ac:dyDescent="0.2">
      <c r="A552" s="149">
        <v>39990</v>
      </c>
      <c r="B552" s="162" t="s">
        <v>802</v>
      </c>
      <c r="C552" s="162" t="s">
        <v>218</v>
      </c>
      <c r="D552" s="162" t="s">
        <v>140</v>
      </c>
      <c r="E552" s="162" t="s">
        <v>143</v>
      </c>
      <c r="F552" s="163">
        <v>39767</v>
      </c>
      <c r="G552" s="164">
        <v>2008</v>
      </c>
      <c r="H552" s="149" t="s">
        <v>803</v>
      </c>
      <c r="I552" s="149" t="str">
        <f t="shared" si="24"/>
        <v>PA</v>
      </c>
      <c r="J552" s="149" t="str">
        <f t="shared" si="25"/>
        <v>DE</v>
      </c>
      <c r="K552" s="149" t="str">
        <f t="shared" si="26"/>
        <v>Northeast</v>
      </c>
      <c r="L552" s="149" t="str">
        <f>INDEX('State '!$A$1:$C$62,MATCH($I552,'State '!$B:$B,0),3)</f>
        <v>Northeast</v>
      </c>
      <c r="M552" s="149" t="str">
        <f>INDEX('State '!$A$1:$C$62,MATCH($J552,'State '!$B:$B,0),3)</f>
        <v>Northeast</v>
      </c>
      <c r="N552" s="149"/>
      <c r="O552" s="156">
        <v>8.2899999999999991</v>
      </c>
      <c r="P552" s="156">
        <v>9</v>
      </c>
      <c r="Q552" s="156">
        <v>10.85</v>
      </c>
      <c r="R552" s="155">
        <v>16</v>
      </c>
      <c r="S552" s="149" t="s">
        <v>135</v>
      </c>
      <c r="T552" s="149" t="s">
        <v>381</v>
      </c>
      <c r="U552" s="149" t="s">
        <v>804</v>
      </c>
      <c r="V552" s="149"/>
      <c r="W552" s="148"/>
      <c r="X552" s="148"/>
      <c r="Y552" s="148"/>
    </row>
    <row r="553" spans="1:26" s="17" customFormat="1" x14ac:dyDescent="0.2">
      <c r="A553" s="149">
        <v>40248</v>
      </c>
      <c r="B553" s="162" t="s">
        <v>1845</v>
      </c>
      <c r="C553" s="162" t="s">
        <v>205</v>
      </c>
      <c r="D553" s="162" t="s">
        <v>140</v>
      </c>
      <c r="E553" s="162" t="s">
        <v>143</v>
      </c>
      <c r="F553" s="163">
        <v>39767</v>
      </c>
      <c r="G553" s="164">
        <v>2008</v>
      </c>
      <c r="H553" s="149" t="s">
        <v>764</v>
      </c>
      <c r="I553" s="149" t="str">
        <f t="shared" si="24"/>
        <v>NY</v>
      </c>
      <c r="J553" s="149" t="str">
        <f t="shared" si="25"/>
        <v>CT</v>
      </c>
      <c r="K553" s="149" t="str">
        <f t="shared" si="26"/>
        <v>Northeast</v>
      </c>
      <c r="L553" s="149" t="str">
        <f>INDEX('State '!$A$1:$C$62,MATCH($I553,'State '!$B:$B,0),3)</f>
        <v>Northeast</v>
      </c>
      <c r="M553" s="149" t="str">
        <f>INDEX('State '!$A$1:$C$62,MATCH($J553,'State '!$B:$B,0),3)</f>
        <v>Northeast</v>
      </c>
      <c r="N553" s="149"/>
      <c r="O553" s="156">
        <v>58</v>
      </c>
      <c r="P553" s="156">
        <v>1.6</v>
      </c>
      <c r="Q553" s="156">
        <v>95</v>
      </c>
      <c r="R553" s="155">
        <v>36</v>
      </c>
      <c r="S553" s="149" t="s">
        <v>135</v>
      </c>
      <c r="T553" s="149" t="s">
        <v>381</v>
      </c>
      <c r="U553" s="149" t="s">
        <v>675</v>
      </c>
      <c r="V553" s="149"/>
      <c r="W553" s="148"/>
      <c r="X553" s="148"/>
      <c r="Y553" s="148"/>
    </row>
    <row r="554" spans="1:26" s="17" customFormat="1" x14ac:dyDescent="0.2">
      <c r="A554" s="149">
        <v>39990</v>
      </c>
      <c r="B554" s="162" t="s">
        <v>793</v>
      </c>
      <c r="C554" s="162" t="s">
        <v>284</v>
      </c>
      <c r="D554" s="162" t="s">
        <v>140</v>
      </c>
      <c r="E554" s="162" t="s">
        <v>143</v>
      </c>
      <c r="F554" s="163">
        <v>39767</v>
      </c>
      <c r="G554" s="155">
        <v>2008</v>
      </c>
      <c r="H554" s="149" t="s">
        <v>32</v>
      </c>
      <c r="I554" s="149" t="str">
        <f t="shared" si="24"/>
        <v>AR</v>
      </c>
      <c r="J554" s="149" t="str">
        <f t="shared" si="25"/>
        <v>AR</v>
      </c>
      <c r="K554" s="149" t="str">
        <f t="shared" si="26"/>
        <v>South Central</v>
      </c>
      <c r="L554" s="149" t="str">
        <f>INDEX('State '!$A$1:$C$62,MATCH($I554,'State '!$B:$B,0),3)</f>
        <v>South Central</v>
      </c>
      <c r="M554" s="149" t="str">
        <f>INDEX('State '!$A$1:$C$62,MATCH($J554,'State '!$B:$B,0),3)</f>
        <v>South Central</v>
      </c>
      <c r="N554" s="149"/>
      <c r="O554" s="156">
        <v>18.8</v>
      </c>
      <c r="P554" s="156"/>
      <c r="Q554" s="156">
        <v>100</v>
      </c>
      <c r="R554" s="155"/>
      <c r="S554" s="149" t="s">
        <v>135</v>
      </c>
      <c r="T554" s="149" t="s">
        <v>381</v>
      </c>
      <c r="U554" s="149" t="s">
        <v>794</v>
      </c>
      <c r="V554" s="149"/>
      <c r="W554" s="148"/>
      <c r="X554" s="148"/>
      <c r="Y554" s="148"/>
    </row>
    <row r="555" spans="1:26" s="17" customFormat="1" x14ac:dyDescent="0.2">
      <c r="A555" s="149">
        <v>39990</v>
      </c>
      <c r="B555" s="162" t="s">
        <v>745</v>
      </c>
      <c r="C555" s="162" t="s">
        <v>278</v>
      </c>
      <c r="D555" s="162" t="s">
        <v>136</v>
      </c>
      <c r="E555" s="162" t="s">
        <v>143</v>
      </c>
      <c r="F555" s="163">
        <v>39767</v>
      </c>
      <c r="G555" s="155">
        <v>2008</v>
      </c>
      <c r="H555" s="149" t="s">
        <v>14</v>
      </c>
      <c r="I555" s="149" t="str">
        <f t="shared" si="24"/>
        <v>MS</v>
      </c>
      <c r="J555" s="149" t="str">
        <f t="shared" si="25"/>
        <v>MS</v>
      </c>
      <c r="K555" s="149" t="str">
        <f t="shared" si="26"/>
        <v>South Central</v>
      </c>
      <c r="L555" s="149" t="str">
        <f>INDEX('State '!$A$1:$C$62,MATCH($I555,'State '!$B:$B,0),3)</f>
        <v>South Central</v>
      </c>
      <c r="M555" s="149" t="str">
        <f>INDEX('State '!$A$1:$C$62,MATCH($J555,'State '!$B:$B,0),3)</f>
        <v>South Central</v>
      </c>
      <c r="N555" s="149"/>
      <c r="O555" s="156">
        <v>6</v>
      </c>
      <c r="P555" s="156">
        <v>3.1</v>
      </c>
      <c r="Q555" s="156">
        <v>1000</v>
      </c>
      <c r="R555" s="155">
        <v>24</v>
      </c>
      <c r="S555" s="149" t="s">
        <v>135</v>
      </c>
      <c r="T555" s="149" t="s">
        <v>381</v>
      </c>
      <c r="U555" s="149" t="s">
        <v>725</v>
      </c>
      <c r="V555" s="149"/>
      <c r="W555" s="148"/>
      <c r="X555" s="148"/>
      <c r="Y555" s="148"/>
    </row>
    <row r="556" spans="1:26" s="17" customFormat="1" x14ac:dyDescent="0.2">
      <c r="A556" s="149">
        <v>40381</v>
      </c>
      <c r="B556" s="162" t="s">
        <v>724</v>
      </c>
      <c r="C556" s="162" t="s">
        <v>278</v>
      </c>
      <c r="D556" s="162" t="s">
        <v>136</v>
      </c>
      <c r="E556" s="162" t="s">
        <v>143</v>
      </c>
      <c r="F556" s="163">
        <v>39767</v>
      </c>
      <c r="G556" s="155">
        <v>2008</v>
      </c>
      <c r="H556" s="149" t="s">
        <v>483</v>
      </c>
      <c r="I556" s="149" t="str">
        <f t="shared" si="24"/>
        <v>MS</v>
      </c>
      <c r="J556" s="149" t="str">
        <f t="shared" si="25"/>
        <v>AL</v>
      </c>
      <c r="K556" s="149" t="str">
        <f t="shared" si="26"/>
        <v>South Central</v>
      </c>
      <c r="L556" s="149" t="str">
        <f>INDEX('State '!$A$1:$C$62,MATCH($I556,'State '!$B:$B,0),3)</f>
        <v>South Central</v>
      </c>
      <c r="M556" s="149" t="str">
        <f>INDEX('State '!$A$1:$C$62,MATCH($J556,'State '!$B:$B,0),3)</f>
        <v>South Central</v>
      </c>
      <c r="N556" s="149"/>
      <c r="O556" s="156">
        <v>52</v>
      </c>
      <c r="P556" s="156">
        <v>26</v>
      </c>
      <c r="Q556" s="156">
        <v>1000</v>
      </c>
      <c r="R556" s="155">
        <v>24</v>
      </c>
      <c r="S556" s="149" t="s">
        <v>135</v>
      </c>
      <c r="T556" s="149" t="s">
        <v>381</v>
      </c>
      <c r="U556" s="149" t="s">
        <v>725</v>
      </c>
      <c r="V556" s="149"/>
      <c r="W556" s="148"/>
      <c r="X556" s="148"/>
      <c r="Y556" s="148"/>
    </row>
    <row r="557" spans="1:26" s="17" customFormat="1" x14ac:dyDescent="0.2">
      <c r="A557" s="149">
        <v>39990</v>
      </c>
      <c r="B557" s="162" t="s">
        <v>823</v>
      </c>
      <c r="C557" s="162" t="s">
        <v>288</v>
      </c>
      <c r="D557" s="162" t="s">
        <v>140</v>
      </c>
      <c r="E557" s="162" t="s">
        <v>143</v>
      </c>
      <c r="F557" s="163">
        <v>39767</v>
      </c>
      <c r="G557" s="155">
        <v>2008</v>
      </c>
      <c r="H557" s="149" t="s">
        <v>6</v>
      </c>
      <c r="I557" s="149" t="str">
        <f t="shared" si="24"/>
        <v>TX</v>
      </c>
      <c r="J557" s="149" t="str">
        <f t="shared" si="25"/>
        <v>TX</v>
      </c>
      <c r="K557" s="149" t="str">
        <f t="shared" si="26"/>
        <v>South Central</v>
      </c>
      <c r="L557" s="149" t="str">
        <f>INDEX('State '!$A$1:$C$62,MATCH($I557,'State '!$B:$B,0),3)</f>
        <v>South Central</v>
      </c>
      <c r="M557" s="149" t="str">
        <f>INDEX('State '!$A$1:$C$62,MATCH($J557,'State '!$B:$B,0),3)</f>
        <v>South Central</v>
      </c>
      <c r="N557" s="149"/>
      <c r="O557" s="156">
        <v>23.1</v>
      </c>
      <c r="P557" s="156">
        <v>6.6</v>
      </c>
      <c r="Q557" s="156">
        <v>95</v>
      </c>
      <c r="R557" s="155">
        <v>36</v>
      </c>
      <c r="S557" s="149" t="s">
        <v>135</v>
      </c>
      <c r="T557" s="149" t="s">
        <v>381</v>
      </c>
      <c r="U557" s="149" t="s">
        <v>824</v>
      </c>
      <c r="V557" s="149"/>
      <c r="W557" s="148"/>
      <c r="X557" s="148"/>
      <c r="Y557" s="148"/>
    </row>
    <row r="558" spans="1:26" s="17" customFormat="1" x14ac:dyDescent="0.2">
      <c r="A558" s="149">
        <v>39990</v>
      </c>
      <c r="B558" s="162" t="s">
        <v>1912</v>
      </c>
      <c r="C558" s="162" t="s">
        <v>1913</v>
      </c>
      <c r="D558" s="162" t="s">
        <v>140</v>
      </c>
      <c r="E558" s="162" t="s">
        <v>143</v>
      </c>
      <c r="F558" s="163">
        <v>39767</v>
      </c>
      <c r="G558" s="155">
        <v>2008</v>
      </c>
      <c r="H558" s="149" t="s">
        <v>44</v>
      </c>
      <c r="I558" s="149" t="str">
        <f t="shared" si="24"/>
        <v>ON</v>
      </c>
      <c r="J558" s="149" t="str">
        <f t="shared" si="25"/>
        <v>ON</v>
      </c>
      <c r="K558" s="149" t="str">
        <f t="shared" si="26"/>
        <v>Canada</v>
      </c>
      <c r="L558" s="149" t="str">
        <f>INDEX('State '!$A$1:$C$62,MATCH($I558,'State '!$B:$B,0),3)</f>
        <v>Canada</v>
      </c>
      <c r="M558" s="149" t="str">
        <f>INDEX('State '!$A$1:$C$62,MATCH($J558,'State '!$B:$B,0),3)</f>
        <v>Canada</v>
      </c>
      <c r="N558" s="149"/>
      <c r="O558" s="156"/>
      <c r="P558" s="156"/>
      <c r="Q558" s="156">
        <v>485</v>
      </c>
      <c r="R558" s="155"/>
      <c r="S558" s="149" t="s">
        <v>1914</v>
      </c>
      <c r="T558" s="149" t="s">
        <v>813</v>
      </c>
      <c r="U558" s="149" t="s">
        <v>382</v>
      </c>
      <c r="V558" s="149"/>
      <c r="W558" s="148"/>
      <c r="X558" s="148"/>
      <c r="Y558" s="148"/>
    </row>
    <row r="559" spans="1:26" s="17" customFormat="1" x14ac:dyDescent="0.2">
      <c r="A559" s="149">
        <v>39990</v>
      </c>
      <c r="B559" s="162" t="s">
        <v>753</v>
      </c>
      <c r="C559" s="162" t="s">
        <v>263</v>
      </c>
      <c r="D559" s="162" t="s">
        <v>140</v>
      </c>
      <c r="E559" s="162" t="s">
        <v>143</v>
      </c>
      <c r="F559" s="163">
        <v>39767</v>
      </c>
      <c r="G559" s="155">
        <v>2008</v>
      </c>
      <c r="H559" s="149" t="s">
        <v>25</v>
      </c>
      <c r="I559" s="149" t="str">
        <f t="shared" si="24"/>
        <v>CO</v>
      </c>
      <c r="J559" s="149" t="str">
        <f t="shared" si="25"/>
        <v>CO</v>
      </c>
      <c r="K559" s="149" t="str">
        <f t="shared" si="26"/>
        <v>Mountain</v>
      </c>
      <c r="L559" s="149" t="str">
        <f>INDEX('State '!$A$1:$C$62,MATCH($I559,'State '!$B:$B,0),3)</f>
        <v>Mountain</v>
      </c>
      <c r="M559" s="149" t="str">
        <f>INDEX('State '!$A$1:$C$62,MATCH($J559,'State '!$B:$B,0),3)</f>
        <v>Mountain</v>
      </c>
      <c r="N559" s="149"/>
      <c r="O559" s="156">
        <v>58</v>
      </c>
      <c r="P559" s="156">
        <v>5.88</v>
      </c>
      <c r="Q559" s="156">
        <v>2565</v>
      </c>
      <c r="R559" s="155">
        <v>30</v>
      </c>
      <c r="S559" s="149" t="s">
        <v>135</v>
      </c>
      <c r="T559" s="149" t="s">
        <v>381</v>
      </c>
      <c r="U559" s="149" t="s">
        <v>754</v>
      </c>
      <c r="V559" s="149"/>
      <c r="W559" s="154"/>
      <c r="X559" s="148"/>
      <c r="Y559" s="148"/>
    </row>
    <row r="560" spans="1:26" s="17" customFormat="1" x14ac:dyDescent="0.2">
      <c r="A560" s="149">
        <v>39990</v>
      </c>
      <c r="B560" s="162" t="s">
        <v>864</v>
      </c>
      <c r="C560" s="162" t="s">
        <v>297</v>
      </c>
      <c r="D560" s="162" t="s">
        <v>134</v>
      </c>
      <c r="E560" s="162" t="s">
        <v>143</v>
      </c>
      <c r="F560" s="163">
        <v>39772</v>
      </c>
      <c r="G560" s="155">
        <v>2008</v>
      </c>
      <c r="H560" s="149" t="s">
        <v>34</v>
      </c>
      <c r="I560" s="149" t="str">
        <f t="shared" si="24"/>
        <v>WI</v>
      </c>
      <c r="J560" s="149" t="str">
        <f t="shared" si="25"/>
        <v>WI</v>
      </c>
      <c r="K560" s="149" t="str">
        <f t="shared" si="26"/>
        <v>Midwest</v>
      </c>
      <c r="L560" s="149" t="str">
        <f>INDEX('State '!$A$1:$C$62,MATCH($I560,'State '!$B:$B,0),3)</f>
        <v>Midwest</v>
      </c>
      <c r="M560" s="149" t="str">
        <f>INDEX('State '!$A$1:$C$62,MATCH($J560,'State '!$B:$B,0),3)</f>
        <v>Midwest</v>
      </c>
      <c r="N560" s="149"/>
      <c r="O560" s="156">
        <v>15</v>
      </c>
      <c r="P560" s="156">
        <v>12.6</v>
      </c>
      <c r="Q560" s="156">
        <v>99.99</v>
      </c>
      <c r="R560" s="155" t="s">
        <v>3191</v>
      </c>
      <c r="S560" s="149" t="s">
        <v>138</v>
      </c>
      <c r="T560" s="149" t="s">
        <v>187</v>
      </c>
      <c r="U560" s="149" t="s">
        <v>382</v>
      </c>
      <c r="V560" s="149"/>
      <c r="W560" s="148"/>
      <c r="X560" s="148"/>
      <c r="Y560" s="148"/>
    </row>
    <row r="561" spans="1:26" s="17" customFormat="1" x14ac:dyDescent="0.2">
      <c r="A561" s="149">
        <v>39990</v>
      </c>
      <c r="B561" s="162" t="s">
        <v>867</v>
      </c>
      <c r="C561" s="162" t="s">
        <v>297</v>
      </c>
      <c r="D561" s="162" t="s">
        <v>134</v>
      </c>
      <c r="E561" s="162" t="s">
        <v>143</v>
      </c>
      <c r="F561" s="163">
        <v>39772</v>
      </c>
      <c r="G561" s="155">
        <v>2008</v>
      </c>
      <c r="H561" s="149" t="s">
        <v>34</v>
      </c>
      <c r="I561" s="149" t="str">
        <f t="shared" si="24"/>
        <v>WI</v>
      </c>
      <c r="J561" s="149" t="str">
        <f t="shared" si="25"/>
        <v>WI</v>
      </c>
      <c r="K561" s="149" t="str">
        <f t="shared" si="26"/>
        <v>Midwest</v>
      </c>
      <c r="L561" s="149" t="str">
        <f>INDEX('State '!$A$1:$C$62,MATCH($I561,'State '!$B:$B,0),3)</f>
        <v>Midwest</v>
      </c>
      <c r="M561" s="149" t="str">
        <f>INDEX('State '!$A$1:$C$62,MATCH($J561,'State '!$B:$B,0),3)</f>
        <v>Midwest</v>
      </c>
      <c r="N561" s="149"/>
      <c r="O561" s="156">
        <v>14</v>
      </c>
      <c r="P561" s="156">
        <v>12.7</v>
      </c>
      <c r="Q561" s="156">
        <v>49.99</v>
      </c>
      <c r="R561" s="155">
        <v>8</v>
      </c>
      <c r="S561" s="149" t="s">
        <v>138</v>
      </c>
      <c r="T561" s="149" t="s">
        <v>187</v>
      </c>
      <c r="U561" s="149" t="s">
        <v>382</v>
      </c>
      <c r="V561" s="149"/>
      <c r="W561" s="148"/>
      <c r="X561" s="148"/>
      <c r="Y561" s="148"/>
    </row>
    <row r="562" spans="1:26" s="17" customFormat="1" x14ac:dyDescent="0.2">
      <c r="A562" s="149">
        <v>39990</v>
      </c>
      <c r="B562" s="150" t="s">
        <v>732</v>
      </c>
      <c r="C562" s="150" t="s">
        <v>1718</v>
      </c>
      <c r="D562" s="150" t="s">
        <v>134</v>
      </c>
      <c r="E562" s="151" t="s">
        <v>143</v>
      </c>
      <c r="F562" s="152">
        <v>39778</v>
      </c>
      <c r="G562" s="153">
        <v>2008</v>
      </c>
      <c r="H562" s="149" t="s">
        <v>6</v>
      </c>
      <c r="I562" s="149" t="str">
        <f t="shared" si="24"/>
        <v>TX</v>
      </c>
      <c r="J562" s="149" t="str">
        <f t="shared" si="25"/>
        <v>TX</v>
      </c>
      <c r="K562" s="149" t="str">
        <f t="shared" si="26"/>
        <v>South Central</v>
      </c>
      <c r="L562" s="149" t="str">
        <f>INDEX('State '!$A$1:$C$62,MATCH($I562,'State '!$B:$B,0),3)</f>
        <v>South Central</v>
      </c>
      <c r="M562" s="149" t="str">
        <f>INDEX('State '!$A$1:$C$62,MATCH($J562,'State '!$B:$B,0),3)</f>
        <v>South Central</v>
      </c>
      <c r="N562" s="149"/>
      <c r="O562" s="156">
        <v>16.899999999999999</v>
      </c>
      <c r="P562" s="155">
        <v>7.3</v>
      </c>
      <c r="Q562" s="155">
        <v>150</v>
      </c>
      <c r="R562" s="156">
        <v>20</v>
      </c>
      <c r="S562" s="157" t="s">
        <v>135</v>
      </c>
      <c r="T562" s="154" t="s">
        <v>381</v>
      </c>
      <c r="U562" s="158" t="s">
        <v>733</v>
      </c>
      <c r="V562" s="149"/>
      <c r="W562" s="148"/>
      <c r="X562" s="148"/>
      <c r="Y562" s="148"/>
    </row>
    <row r="563" spans="1:26" s="17" customFormat="1" x14ac:dyDescent="0.2">
      <c r="A563" s="149">
        <v>39990</v>
      </c>
      <c r="B563" s="150" t="s">
        <v>742</v>
      </c>
      <c r="C563" s="150" t="s">
        <v>1718</v>
      </c>
      <c r="D563" s="150" t="s">
        <v>140</v>
      </c>
      <c r="E563" s="151" t="s">
        <v>143</v>
      </c>
      <c r="F563" s="152">
        <v>39783</v>
      </c>
      <c r="G563" s="153">
        <v>2008</v>
      </c>
      <c r="H563" s="149" t="s">
        <v>40</v>
      </c>
      <c r="I563" s="149" t="str">
        <f t="shared" si="24"/>
        <v>AZ</v>
      </c>
      <c r="J563" s="149" t="str">
        <f t="shared" si="25"/>
        <v>AZ</v>
      </c>
      <c r="K563" s="149" t="str">
        <f t="shared" si="26"/>
        <v>Mountain</v>
      </c>
      <c r="L563" s="149" t="str">
        <f>INDEX('State '!$A$1:$C$62,MATCH($I563,'State '!$B:$B,0),3)</f>
        <v>Mountain</v>
      </c>
      <c r="M563" s="149" t="str">
        <f>INDEX('State '!$A$1:$C$62,MATCH($J563,'State '!$B:$B,0),3)</f>
        <v>Mountain</v>
      </c>
      <c r="N563" s="149"/>
      <c r="O563" s="156">
        <v>23.9</v>
      </c>
      <c r="P563" s="155"/>
      <c r="Q563" s="155">
        <v>30</v>
      </c>
      <c r="R563" s="156"/>
      <c r="S563" s="157" t="s">
        <v>135</v>
      </c>
      <c r="T563" s="154" t="s">
        <v>381</v>
      </c>
      <c r="U563" s="158" t="s">
        <v>743</v>
      </c>
      <c r="V563" s="149"/>
      <c r="W563" s="148"/>
      <c r="X563" s="148"/>
      <c r="Y563" s="148"/>
    </row>
    <row r="564" spans="1:26" s="17" customFormat="1" x14ac:dyDescent="0.2">
      <c r="A564" s="149">
        <v>39990</v>
      </c>
      <c r="B564" s="162" t="s">
        <v>835</v>
      </c>
      <c r="C564" s="162" t="s">
        <v>292</v>
      </c>
      <c r="D564" s="162" t="s">
        <v>134</v>
      </c>
      <c r="E564" s="162" t="s">
        <v>143</v>
      </c>
      <c r="F564" s="163">
        <v>39783</v>
      </c>
      <c r="G564" s="164">
        <v>2008</v>
      </c>
      <c r="H564" s="149" t="s">
        <v>18</v>
      </c>
      <c r="I564" s="149" t="str">
        <f t="shared" si="24"/>
        <v>FL</v>
      </c>
      <c r="J564" s="149" t="str">
        <f t="shared" si="25"/>
        <v>FL</v>
      </c>
      <c r="K564" s="149" t="str">
        <f t="shared" si="26"/>
        <v>Southeast</v>
      </c>
      <c r="L564" s="149" t="str">
        <f>INDEX('State '!$A$1:$C$62,MATCH($I564,'State '!$B:$B,0),3)</f>
        <v>Southeast</v>
      </c>
      <c r="M564" s="149" t="str">
        <f>INDEX('State '!$A$1:$C$62,MATCH($J564,'State '!$B:$B,0),3)</f>
        <v>Southeast</v>
      </c>
      <c r="N564" s="149"/>
      <c r="O564" s="156">
        <v>30</v>
      </c>
      <c r="P564" s="156">
        <v>28</v>
      </c>
      <c r="Q564" s="156">
        <v>200</v>
      </c>
      <c r="R564" s="155">
        <v>24</v>
      </c>
      <c r="S564" s="149" t="s">
        <v>138</v>
      </c>
      <c r="T564" s="149" t="s">
        <v>187</v>
      </c>
      <c r="U564" s="149" t="s">
        <v>382</v>
      </c>
      <c r="V564" s="149"/>
      <c r="W564" s="148"/>
      <c r="X564" s="148"/>
      <c r="Y564" s="148"/>
    </row>
    <row r="565" spans="1:26" s="17" customFormat="1" x14ac:dyDescent="0.2">
      <c r="A565" s="149">
        <v>39990</v>
      </c>
      <c r="B565" s="150" t="s">
        <v>774</v>
      </c>
      <c r="C565" s="150" t="s">
        <v>242</v>
      </c>
      <c r="D565" s="150" t="s">
        <v>140</v>
      </c>
      <c r="E565" s="151" t="s">
        <v>143</v>
      </c>
      <c r="F565" s="152">
        <v>39783</v>
      </c>
      <c r="G565" s="153">
        <v>2008</v>
      </c>
      <c r="H565" s="149" t="s">
        <v>513</v>
      </c>
      <c r="I565" s="149" t="str">
        <f t="shared" si="24"/>
        <v>AL</v>
      </c>
      <c r="J565" s="149" t="str">
        <f t="shared" si="25"/>
        <v>FL</v>
      </c>
      <c r="K565" s="149" t="str">
        <f t="shared" si="26"/>
        <v>South Central, Southeast</v>
      </c>
      <c r="L565" s="149" t="str">
        <f>INDEX('State '!$A$1:$C$62,MATCH($I565,'State '!$B:$B,0),3)</f>
        <v>South Central</v>
      </c>
      <c r="M565" s="149" t="str">
        <f>INDEX('State '!$A$1:$C$62,MATCH($J565,'State '!$B:$B,0),3)</f>
        <v>Southeast</v>
      </c>
      <c r="N565" s="149"/>
      <c r="O565" s="156">
        <v>117</v>
      </c>
      <c r="P565" s="155">
        <v>17.8</v>
      </c>
      <c r="Q565" s="155">
        <v>155</v>
      </c>
      <c r="R565" s="156">
        <v>20</v>
      </c>
      <c r="S565" s="157" t="s">
        <v>135</v>
      </c>
      <c r="T565" s="154" t="s">
        <v>381</v>
      </c>
      <c r="U565" s="158" t="s">
        <v>775</v>
      </c>
      <c r="V565" s="149"/>
      <c r="W565" s="148"/>
      <c r="X565" s="148"/>
      <c r="Y565" s="148"/>
    </row>
    <row r="566" spans="1:26" s="17" customFormat="1" x14ac:dyDescent="0.2">
      <c r="A566" s="149">
        <v>39990</v>
      </c>
      <c r="B566" s="150" t="s">
        <v>787</v>
      </c>
      <c r="C566" s="150" t="s">
        <v>221</v>
      </c>
      <c r="D566" s="150" t="s">
        <v>134</v>
      </c>
      <c r="E566" s="151" t="s">
        <v>143</v>
      </c>
      <c r="F566" s="152">
        <v>39783</v>
      </c>
      <c r="G566" s="153">
        <v>2008</v>
      </c>
      <c r="H566" s="149" t="s">
        <v>25</v>
      </c>
      <c r="I566" s="149" t="str">
        <f t="shared" si="24"/>
        <v>CO</v>
      </c>
      <c r="J566" s="149" t="str">
        <f t="shared" si="25"/>
        <v>CO</v>
      </c>
      <c r="K566" s="149" t="str">
        <f t="shared" si="26"/>
        <v>Mountain</v>
      </c>
      <c r="L566" s="149" t="str">
        <f>INDEX('State '!$A$1:$C$62,MATCH($I566,'State '!$B:$B,0),3)</f>
        <v>Mountain</v>
      </c>
      <c r="M566" s="149" t="str">
        <f>INDEX('State '!$A$1:$C$62,MATCH($J566,'State '!$B:$B,0),3)</f>
        <v>Mountain</v>
      </c>
      <c r="N566" s="149"/>
      <c r="O566" s="156">
        <v>30</v>
      </c>
      <c r="P566" s="155">
        <v>41.4</v>
      </c>
      <c r="Q566" s="155">
        <v>74</v>
      </c>
      <c r="R566" s="156">
        <v>12</v>
      </c>
      <c r="S566" s="157" t="s">
        <v>135</v>
      </c>
      <c r="T566" s="154" t="s">
        <v>381</v>
      </c>
      <c r="U566" s="158" t="s">
        <v>788</v>
      </c>
      <c r="V566" s="149"/>
      <c r="W566" s="148"/>
      <c r="X566" s="148"/>
      <c r="Y566" s="148"/>
    </row>
    <row r="567" spans="1:26" s="17" customFormat="1" x14ac:dyDescent="0.2">
      <c r="A567" s="149">
        <v>39990</v>
      </c>
      <c r="B567" s="150" t="s">
        <v>860</v>
      </c>
      <c r="C567" s="150" t="s">
        <v>229</v>
      </c>
      <c r="D567" s="150" t="s">
        <v>134</v>
      </c>
      <c r="E567" s="151" t="s">
        <v>143</v>
      </c>
      <c r="F567" s="152">
        <v>39783</v>
      </c>
      <c r="G567" s="159">
        <v>2008</v>
      </c>
      <c r="H567" s="149" t="s">
        <v>10</v>
      </c>
      <c r="I567" s="149" t="str">
        <f t="shared" si="24"/>
        <v>NY</v>
      </c>
      <c r="J567" s="149" t="str">
        <f t="shared" si="25"/>
        <v>NY</v>
      </c>
      <c r="K567" s="149" t="str">
        <f t="shared" si="26"/>
        <v>Northeast</v>
      </c>
      <c r="L567" s="149" t="str">
        <f>INDEX('State '!$A$1:$C$62,MATCH($I567,'State '!$B:$B,0),3)</f>
        <v>Northeast</v>
      </c>
      <c r="M567" s="149" t="str">
        <f>INDEX('State '!$A$1:$C$62,MATCH($J567,'State '!$B:$B,0),3)</f>
        <v>Northeast</v>
      </c>
      <c r="N567" s="149"/>
      <c r="O567" s="156">
        <v>16</v>
      </c>
      <c r="P567" s="155">
        <v>9</v>
      </c>
      <c r="Q567" s="155">
        <v>400</v>
      </c>
      <c r="R567" s="156">
        <v>24</v>
      </c>
      <c r="S567" s="157" t="s">
        <v>135</v>
      </c>
      <c r="T567" s="154" t="s">
        <v>381</v>
      </c>
      <c r="U567" s="158" t="s">
        <v>861</v>
      </c>
      <c r="V567" s="149"/>
      <c r="W567" s="148"/>
      <c r="X567" s="148"/>
      <c r="Y567" s="148"/>
    </row>
    <row r="568" spans="1:26" s="17" customFormat="1" x14ac:dyDescent="0.2">
      <c r="A568" s="149">
        <v>39990</v>
      </c>
      <c r="B568" s="150" t="s">
        <v>744</v>
      </c>
      <c r="C568" s="150" t="s">
        <v>280</v>
      </c>
      <c r="D568" s="150" t="s">
        <v>136</v>
      </c>
      <c r="E568" s="151" t="s">
        <v>143</v>
      </c>
      <c r="F568" s="152">
        <v>39794</v>
      </c>
      <c r="G568" s="153">
        <v>2008</v>
      </c>
      <c r="H568" s="149" t="s">
        <v>29</v>
      </c>
      <c r="I568" s="149" t="str">
        <f t="shared" si="24"/>
        <v>WY</v>
      </c>
      <c r="J568" s="149" t="str">
        <f t="shared" si="25"/>
        <v>WY</v>
      </c>
      <c r="K568" s="149" t="str">
        <f t="shared" si="26"/>
        <v>Mountain</v>
      </c>
      <c r="L568" s="149" t="str">
        <f>INDEX('State '!$A$1:$C$62,MATCH($I568,'State '!$B:$B,0),3)</f>
        <v>Mountain</v>
      </c>
      <c r="M568" s="149" t="str">
        <f>INDEX('State '!$A$1:$C$62,MATCH($J568,'State '!$B:$B,0),3)</f>
        <v>Mountain</v>
      </c>
      <c r="N568" s="149"/>
      <c r="O568" s="156">
        <v>20</v>
      </c>
      <c r="P568" s="155">
        <v>49.75</v>
      </c>
      <c r="Q568" s="155">
        <v>5.81</v>
      </c>
      <c r="R568" s="156">
        <v>6</v>
      </c>
      <c r="S568" s="157" t="s">
        <v>138</v>
      </c>
      <c r="T568" s="154" t="s">
        <v>187</v>
      </c>
      <c r="U568" s="158" t="s">
        <v>382</v>
      </c>
      <c r="V568" s="149"/>
      <c r="W568" s="148"/>
      <c r="X568" s="148"/>
      <c r="Y568" s="148"/>
    </row>
    <row r="569" spans="1:26" s="17" customFormat="1" x14ac:dyDescent="0.2">
      <c r="A569" s="149">
        <v>39990</v>
      </c>
      <c r="B569" s="150" t="s">
        <v>768</v>
      </c>
      <c r="C569" s="150" t="s">
        <v>283</v>
      </c>
      <c r="D569" s="150" t="s">
        <v>140</v>
      </c>
      <c r="E569" s="151" t="s">
        <v>143</v>
      </c>
      <c r="F569" s="152">
        <v>39797</v>
      </c>
      <c r="G569" s="153">
        <v>2008</v>
      </c>
      <c r="H569" s="149" t="s">
        <v>54</v>
      </c>
      <c r="I569" s="149" t="str">
        <f t="shared" si="24"/>
        <v>MD</v>
      </c>
      <c r="J569" s="149" t="str">
        <f t="shared" si="25"/>
        <v>MD</v>
      </c>
      <c r="K569" s="149" t="str">
        <f t="shared" si="26"/>
        <v>Northeast</v>
      </c>
      <c r="L569" s="149" t="str">
        <f>INDEX('State '!$A$1:$C$62,MATCH($I569,'State '!$B:$B,0),3)</f>
        <v>Northeast</v>
      </c>
      <c r="M569" s="149" t="str">
        <f>INDEX('State '!$A$1:$C$62,MATCH($J569,'State '!$B:$B,0),3)</f>
        <v>Northeast</v>
      </c>
      <c r="N569" s="149"/>
      <c r="O569" s="156">
        <v>159.80000000000001</v>
      </c>
      <c r="P569" s="155">
        <v>47.8</v>
      </c>
      <c r="Q569" s="155">
        <v>800</v>
      </c>
      <c r="R569" s="156">
        <v>36</v>
      </c>
      <c r="S569" s="157" t="s">
        <v>135</v>
      </c>
      <c r="T569" s="154" t="s">
        <v>381</v>
      </c>
      <c r="U569" s="158" t="s">
        <v>769</v>
      </c>
      <c r="V569" s="149"/>
      <c r="W569" s="148"/>
      <c r="X569" s="148"/>
      <c r="Y569" s="148"/>
    </row>
    <row r="570" spans="1:26" s="17" customFormat="1" x14ac:dyDescent="0.2">
      <c r="A570" s="149">
        <v>39990</v>
      </c>
      <c r="B570" s="150" t="s">
        <v>791</v>
      </c>
      <c r="C570" s="150" t="s">
        <v>230</v>
      </c>
      <c r="D570" s="150" t="s">
        <v>140</v>
      </c>
      <c r="E570" s="151" t="s">
        <v>143</v>
      </c>
      <c r="F570" s="152">
        <v>39797</v>
      </c>
      <c r="G570" s="153">
        <v>2008</v>
      </c>
      <c r="H570" s="149" t="s">
        <v>10</v>
      </c>
      <c r="I570" s="149" t="str">
        <f t="shared" si="24"/>
        <v>NY</v>
      </c>
      <c r="J570" s="149" t="str">
        <f t="shared" si="25"/>
        <v>NY</v>
      </c>
      <c r="K570" s="149" t="str">
        <f t="shared" si="26"/>
        <v>Northeast</v>
      </c>
      <c r="L570" s="149" t="str">
        <f>INDEX('State '!$A$1:$C$62,MATCH($I570,'State '!$B:$B,0),3)</f>
        <v>Northeast</v>
      </c>
      <c r="M570" s="149" t="str">
        <f>INDEX('State '!$A$1:$C$62,MATCH($J570,'State '!$B:$B,0),3)</f>
        <v>Northeast</v>
      </c>
      <c r="N570" s="149"/>
      <c r="O570" s="156">
        <v>187</v>
      </c>
      <c r="P570" s="155">
        <v>78</v>
      </c>
      <c r="Q570" s="155">
        <v>250</v>
      </c>
      <c r="R570" s="156">
        <v>24</v>
      </c>
      <c r="S570" s="157" t="s">
        <v>135</v>
      </c>
      <c r="T570" s="154" t="s">
        <v>381</v>
      </c>
      <c r="U570" s="158" t="s">
        <v>792</v>
      </c>
      <c r="V570" s="149"/>
      <c r="W570" s="148"/>
      <c r="X570" s="148"/>
      <c r="Y570" s="148"/>
    </row>
    <row r="571" spans="1:26" s="17" customFormat="1" x14ac:dyDescent="0.2">
      <c r="A571" s="149">
        <v>39990</v>
      </c>
      <c r="B571" s="162" t="s">
        <v>874</v>
      </c>
      <c r="C571" s="162" t="s">
        <v>298</v>
      </c>
      <c r="D571" s="162" t="s">
        <v>140</v>
      </c>
      <c r="E571" s="162" t="s">
        <v>143</v>
      </c>
      <c r="F571" s="163">
        <v>39797</v>
      </c>
      <c r="G571" s="164">
        <v>2008</v>
      </c>
      <c r="H571" s="149" t="s">
        <v>875</v>
      </c>
      <c r="I571" s="149" t="str">
        <f t="shared" si="24"/>
        <v>NB</v>
      </c>
      <c r="J571" s="149" t="str">
        <f t="shared" si="25"/>
        <v>MA</v>
      </c>
      <c r="K571" s="149" t="str">
        <f t="shared" si="26"/>
        <v>Canada, Northeast</v>
      </c>
      <c r="L571" s="149" t="str">
        <f>INDEX('State '!$A$1:$C$62,MATCH($I571,'State '!$B:$B,0),3)</f>
        <v>Canada</v>
      </c>
      <c r="M571" s="149" t="str">
        <f>INDEX('State '!$A$1:$C$62,MATCH($J571,'State '!$B:$B,0),3)</f>
        <v>Northeast</v>
      </c>
      <c r="N571" s="149"/>
      <c r="O571" s="156">
        <v>321.3</v>
      </c>
      <c r="P571" s="156">
        <v>1.7</v>
      </c>
      <c r="Q571" s="156">
        <v>420</v>
      </c>
      <c r="R571" s="155">
        <v>30</v>
      </c>
      <c r="S571" s="149" t="s">
        <v>135</v>
      </c>
      <c r="T571" s="149" t="s">
        <v>381</v>
      </c>
      <c r="U571" s="149" t="s">
        <v>876</v>
      </c>
      <c r="V571" s="149"/>
      <c r="W571" s="148"/>
      <c r="X571" s="148"/>
      <c r="Y571" s="148"/>
    </row>
    <row r="572" spans="1:26" s="17" customFormat="1" x14ac:dyDescent="0.2">
      <c r="A572" s="149">
        <v>39990</v>
      </c>
      <c r="B572" s="162" t="s">
        <v>749</v>
      </c>
      <c r="C572" s="162" t="s">
        <v>208</v>
      </c>
      <c r="D572" s="162" t="s">
        <v>134</v>
      </c>
      <c r="E572" s="162" t="s">
        <v>143</v>
      </c>
      <c r="F572" s="163">
        <v>39797</v>
      </c>
      <c r="G572" s="164">
        <v>2008</v>
      </c>
      <c r="H572" s="149" t="s">
        <v>14</v>
      </c>
      <c r="I572" s="149" t="str">
        <f t="shared" si="24"/>
        <v>MS</v>
      </c>
      <c r="J572" s="149" t="str">
        <f t="shared" si="25"/>
        <v>MS</v>
      </c>
      <c r="K572" s="149" t="str">
        <f t="shared" si="26"/>
        <v>South Central</v>
      </c>
      <c r="L572" s="149" t="str">
        <f>INDEX('State '!$A$1:$C$62,MATCH($I572,'State '!$B:$B,0),3)</f>
        <v>South Central</v>
      </c>
      <c r="M572" s="149" t="str">
        <f>INDEX('State '!$A$1:$C$62,MATCH($J572,'State '!$B:$B,0),3)</f>
        <v>South Central</v>
      </c>
      <c r="N572" s="149"/>
      <c r="O572" s="156"/>
      <c r="P572" s="156">
        <v>11</v>
      </c>
      <c r="Q572" s="156">
        <v>1200</v>
      </c>
      <c r="R572" s="155">
        <v>36</v>
      </c>
      <c r="S572" s="149" t="s">
        <v>135</v>
      </c>
      <c r="T572" s="149" t="s">
        <v>381</v>
      </c>
      <c r="U572" s="149" t="s">
        <v>750</v>
      </c>
      <c r="V572" s="149"/>
      <c r="W572" s="148"/>
      <c r="X572" s="148"/>
      <c r="Y572" s="148"/>
    </row>
    <row r="573" spans="1:26" s="17" customFormat="1" x14ac:dyDescent="0.2">
      <c r="A573" s="149">
        <v>39990</v>
      </c>
      <c r="B573" s="162" t="s">
        <v>844</v>
      </c>
      <c r="C573" s="162" t="s">
        <v>273</v>
      </c>
      <c r="D573" s="162" t="s">
        <v>134</v>
      </c>
      <c r="E573" s="162" t="s">
        <v>143</v>
      </c>
      <c r="F573" s="163">
        <v>39797</v>
      </c>
      <c r="G573" s="164">
        <v>2008</v>
      </c>
      <c r="H573" s="149" t="s">
        <v>14</v>
      </c>
      <c r="I573" s="149" t="str">
        <f t="shared" si="24"/>
        <v>MS</v>
      </c>
      <c r="J573" s="149" t="str">
        <f t="shared" si="25"/>
        <v>MS</v>
      </c>
      <c r="K573" s="149" t="str">
        <f t="shared" si="26"/>
        <v>South Central</v>
      </c>
      <c r="L573" s="149" t="str">
        <f>INDEX('State '!$A$1:$C$62,MATCH($I573,'State '!$B:$B,0),3)</f>
        <v>South Central</v>
      </c>
      <c r="M573" s="149" t="str">
        <f>INDEX('State '!$A$1:$C$62,MATCH($J573,'State '!$B:$B,0),3)</f>
        <v>South Central</v>
      </c>
      <c r="N573" s="149"/>
      <c r="O573" s="156">
        <v>42</v>
      </c>
      <c r="P573" s="156">
        <v>22.9</v>
      </c>
      <c r="Q573" s="156">
        <v>465</v>
      </c>
      <c r="R573" s="155">
        <v>24</v>
      </c>
      <c r="S573" s="149" t="s">
        <v>135</v>
      </c>
      <c r="T573" s="149" t="s">
        <v>381</v>
      </c>
      <c r="U573" s="149" t="s">
        <v>698</v>
      </c>
      <c r="V573" s="149"/>
      <c r="W573" s="148"/>
      <c r="X573" s="148"/>
      <c r="Y573" s="148"/>
    </row>
    <row r="574" spans="1:26" s="17" customFormat="1" x14ac:dyDescent="0.2">
      <c r="A574" s="149">
        <v>39990</v>
      </c>
      <c r="B574" s="162" t="s">
        <v>812</v>
      </c>
      <c r="C574" s="162" t="s">
        <v>1875</v>
      </c>
      <c r="D574" s="162" t="s">
        <v>140</v>
      </c>
      <c r="E574" s="162" t="s">
        <v>143</v>
      </c>
      <c r="F574" s="163">
        <v>39797</v>
      </c>
      <c r="G574" s="155">
        <v>2008</v>
      </c>
      <c r="H574" s="149" t="s">
        <v>399</v>
      </c>
      <c r="I574" s="149" t="str">
        <f t="shared" si="24"/>
        <v>PA</v>
      </c>
      <c r="J574" s="149" t="str">
        <f t="shared" si="25"/>
        <v>NJ</v>
      </c>
      <c r="K574" s="149" t="str">
        <f t="shared" si="26"/>
        <v>Northeast</v>
      </c>
      <c r="L574" s="149" t="str">
        <f>INDEX('State '!$A$1:$C$62,MATCH($I574,'State '!$B:$B,0),3)</f>
        <v>Northeast</v>
      </c>
      <c r="M574" s="149" t="str">
        <f>INDEX('State '!$A$1:$C$62,MATCH($J574,'State '!$B:$B,0),3)</f>
        <v>Northeast</v>
      </c>
      <c r="N574" s="149"/>
      <c r="O574" s="156">
        <v>33</v>
      </c>
      <c r="P574" s="156">
        <v>3.87</v>
      </c>
      <c r="Q574" s="156">
        <v>40</v>
      </c>
      <c r="R574" s="155">
        <v>42</v>
      </c>
      <c r="S574" s="149" t="s">
        <v>135</v>
      </c>
      <c r="T574" s="149" t="s">
        <v>381</v>
      </c>
      <c r="U574" s="149" t="s">
        <v>715</v>
      </c>
      <c r="V574" s="149"/>
      <c r="W574" s="148"/>
      <c r="X574" s="148"/>
      <c r="Y574" s="148"/>
    </row>
    <row r="575" spans="1:26" s="17" customFormat="1" x14ac:dyDescent="0.2">
      <c r="A575" s="171">
        <v>39990</v>
      </c>
      <c r="B575" s="162" t="s">
        <v>716</v>
      </c>
      <c r="C575" s="162" t="s">
        <v>1724</v>
      </c>
      <c r="D575" s="162" t="s">
        <v>136</v>
      </c>
      <c r="E575" s="162" t="s">
        <v>143</v>
      </c>
      <c r="F575" s="163">
        <v>39804</v>
      </c>
      <c r="G575" s="164">
        <v>2008</v>
      </c>
      <c r="H575" s="149" t="s">
        <v>10</v>
      </c>
      <c r="I575" s="149" t="str">
        <f t="shared" si="24"/>
        <v>NY</v>
      </c>
      <c r="J575" s="149" t="str">
        <f t="shared" si="25"/>
        <v>NY</v>
      </c>
      <c r="K575" s="149" t="str">
        <f t="shared" si="26"/>
        <v>Northeast</v>
      </c>
      <c r="L575" s="149" t="str">
        <f>INDEX('State '!$A$1:$C$62,MATCH($I575,'State '!$B:$B,0),3)</f>
        <v>Northeast</v>
      </c>
      <c r="M575" s="149" t="str">
        <f>INDEX('State '!$A$1:$C$62,MATCH($J575,'State '!$B:$B,0),3)</f>
        <v>Northeast</v>
      </c>
      <c r="N575" s="149"/>
      <c r="O575" s="156">
        <v>664</v>
      </c>
      <c r="P575" s="156">
        <v>181.7</v>
      </c>
      <c r="Q575" s="156">
        <v>525</v>
      </c>
      <c r="R575" s="155" t="s">
        <v>3211</v>
      </c>
      <c r="S575" s="149" t="s">
        <v>135</v>
      </c>
      <c r="T575" s="149" t="s">
        <v>381</v>
      </c>
      <c r="U575" s="149" t="s">
        <v>717</v>
      </c>
      <c r="V575" s="149"/>
      <c r="W575" s="148"/>
      <c r="X575" s="148"/>
      <c r="Y575" s="148"/>
      <c r="Z575"/>
    </row>
    <row r="576" spans="1:26" s="17" customFormat="1" x14ac:dyDescent="0.2">
      <c r="A576" s="149">
        <v>39990</v>
      </c>
      <c r="B576" s="162" t="s">
        <v>814</v>
      </c>
      <c r="C576" s="162" t="s">
        <v>1939</v>
      </c>
      <c r="D576" s="162" t="s">
        <v>136</v>
      </c>
      <c r="E576" s="162" t="s">
        <v>143</v>
      </c>
      <c r="F576" s="163">
        <v>39806</v>
      </c>
      <c r="G576" s="155">
        <v>2008</v>
      </c>
      <c r="H576" s="149" t="s">
        <v>32</v>
      </c>
      <c r="I576" s="149" t="str">
        <f t="shared" si="24"/>
        <v>AR</v>
      </c>
      <c r="J576" s="149" t="str">
        <f t="shared" si="25"/>
        <v>AR</v>
      </c>
      <c r="K576" s="149" t="str">
        <f t="shared" si="26"/>
        <v>South Central</v>
      </c>
      <c r="L576" s="149" t="str">
        <f>INDEX('State '!$A$1:$C$62,MATCH($I576,'State '!$B:$B,0),3)</f>
        <v>South Central</v>
      </c>
      <c r="M576" s="149" t="str">
        <f>INDEX('State '!$A$1:$C$62,MATCH($J576,'State '!$B:$B,0),3)</f>
        <v>South Central</v>
      </c>
      <c r="N576" s="149"/>
      <c r="O576" s="156">
        <v>205</v>
      </c>
      <c r="P576" s="156">
        <v>66</v>
      </c>
      <c r="Q576" s="156">
        <v>967</v>
      </c>
      <c r="R576" s="155" t="s">
        <v>3224</v>
      </c>
      <c r="S576" s="149" t="s">
        <v>135</v>
      </c>
      <c r="T576" s="149" t="s">
        <v>381</v>
      </c>
      <c r="U576" s="149" t="s">
        <v>624</v>
      </c>
      <c r="V576" s="149"/>
      <c r="W576" s="148"/>
      <c r="X576" s="148"/>
      <c r="Y576" s="148"/>
    </row>
    <row r="577" spans="1:25" s="17" customFormat="1" x14ac:dyDescent="0.2">
      <c r="A577" s="149">
        <v>40367</v>
      </c>
      <c r="B577" s="150" t="s">
        <v>1865</v>
      </c>
      <c r="C577" s="150" t="s">
        <v>247</v>
      </c>
      <c r="D577" s="150" t="s">
        <v>140</v>
      </c>
      <c r="E577" s="151" t="s">
        <v>143</v>
      </c>
      <c r="F577" s="152">
        <v>39806</v>
      </c>
      <c r="G577" s="159">
        <v>2008</v>
      </c>
      <c r="H577" s="149" t="s">
        <v>25</v>
      </c>
      <c r="I577" s="149" t="str">
        <f t="shared" si="24"/>
        <v>CO</v>
      </c>
      <c r="J577" s="149" t="str">
        <f t="shared" si="25"/>
        <v>CO</v>
      </c>
      <c r="K577" s="149" t="str">
        <f t="shared" si="26"/>
        <v>Mountain</v>
      </c>
      <c r="L577" s="149" t="str">
        <f>INDEX('State '!$A$1:$C$62,MATCH($I577,'State '!$B:$B,0),3)</f>
        <v>Mountain</v>
      </c>
      <c r="M577" s="149" t="str">
        <f>INDEX('State '!$A$1:$C$62,MATCH($J577,'State '!$B:$B,0),3)</f>
        <v>Mountain</v>
      </c>
      <c r="N577" s="149"/>
      <c r="O577" s="156">
        <v>45.6</v>
      </c>
      <c r="P577" s="155"/>
      <c r="Q577" s="155">
        <v>50</v>
      </c>
      <c r="R577" s="156"/>
      <c r="S577" s="157" t="s">
        <v>135</v>
      </c>
      <c r="T577" s="154" t="s">
        <v>381</v>
      </c>
      <c r="U577" s="158" t="s">
        <v>661</v>
      </c>
      <c r="V577" s="149"/>
      <c r="W577" s="148"/>
      <c r="X577" s="148"/>
      <c r="Y577" s="148"/>
    </row>
    <row r="578" spans="1:25" s="17" customFormat="1" x14ac:dyDescent="0.2">
      <c r="A578" s="149">
        <v>39990</v>
      </c>
      <c r="B578" s="162" t="s">
        <v>2066</v>
      </c>
      <c r="C578" s="162" t="s">
        <v>239</v>
      </c>
      <c r="D578" s="162" t="s">
        <v>140</v>
      </c>
      <c r="E578" s="162" t="s">
        <v>143</v>
      </c>
      <c r="F578" s="163">
        <v>39811</v>
      </c>
      <c r="G578" s="164">
        <v>2008</v>
      </c>
      <c r="H578" s="149" t="s">
        <v>14</v>
      </c>
      <c r="I578" s="149" t="str">
        <f t="shared" si="24"/>
        <v>MS</v>
      </c>
      <c r="J578" s="149" t="str">
        <f t="shared" si="25"/>
        <v>MS</v>
      </c>
      <c r="K578" s="149" t="str">
        <f t="shared" si="26"/>
        <v>South Central</v>
      </c>
      <c r="L578" s="149" t="str">
        <f>INDEX('State '!$A$1:$C$62,MATCH($I578,'State '!$B:$B,0),3)</f>
        <v>South Central</v>
      </c>
      <c r="M578" s="149" t="str">
        <f>INDEX('State '!$A$1:$C$62,MATCH($J578,'State '!$B:$B,0),3)</f>
        <v>South Central</v>
      </c>
      <c r="N578" s="149"/>
      <c r="O578" s="156">
        <v>25</v>
      </c>
      <c r="P578" s="156">
        <v>17.8</v>
      </c>
      <c r="Q578" s="156">
        <v>1000</v>
      </c>
      <c r="R578" s="155">
        <v>42</v>
      </c>
      <c r="S578" s="149" t="s">
        <v>135</v>
      </c>
      <c r="T578" s="149" t="s">
        <v>381</v>
      </c>
      <c r="U578" s="149" t="s">
        <v>786</v>
      </c>
      <c r="V578" s="149"/>
      <c r="W578" s="148"/>
      <c r="X578" s="148"/>
      <c r="Y578" s="148"/>
    </row>
    <row r="579" spans="1:25" s="17" customFormat="1" x14ac:dyDescent="0.2">
      <c r="A579" s="149">
        <v>40367</v>
      </c>
      <c r="B579" s="162" t="s">
        <v>728</v>
      </c>
      <c r="C579" s="162" t="s">
        <v>1718</v>
      </c>
      <c r="D579" s="162" t="s">
        <v>140</v>
      </c>
      <c r="E579" s="162" t="s">
        <v>143</v>
      </c>
      <c r="F579" s="163">
        <v>39813</v>
      </c>
      <c r="G579" s="164">
        <v>2008</v>
      </c>
      <c r="H579" s="149" t="s">
        <v>43</v>
      </c>
      <c r="I579" s="149" t="str">
        <f t="shared" ref="I579:I642" si="27">LEFT($H579,2)</f>
        <v>NM</v>
      </c>
      <c r="J579" s="149" t="str">
        <f t="shared" ref="J579:J642" si="28">RIGHT($H579,2)</f>
        <v>NM</v>
      </c>
      <c r="K579" s="149" t="str">
        <f t="shared" ref="K579:K642" si="29">IF($L579=$M579,L579,CONCATENATE($L579,", ",IF(ISBLANK(N579),"",CONCATENATE(N579,", ")),$M579))</f>
        <v>Mountain</v>
      </c>
      <c r="L579" s="149" t="str">
        <f>INDEX('State '!$A$1:$C$62,MATCH($I579,'State '!$B:$B,0),3)</f>
        <v>Mountain</v>
      </c>
      <c r="M579" s="149" t="str">
        <f>INDEX('State '!$A$1:$C$62,MATCH($J579,'State '!$B:$B,0),3)</f>
        <v>Mountain</v>
      </c>
      <c r="N579" s="149"/>
      <c r="O579" s="156">
        <v>26.5</v>
      </c>
      <c r="P579" s="156"/>
      <c r="Q579" s="156">
        <v>12</v>
      </c>
      <c r="R579" s="155"/>
      <c r="S579" s="149" t="s">
        <v>135</v>
      </c>
      <c r="T579" s="149" t="s">
        <v>381</v>
      </c>
      <c r="U579" s="149" t="s">
        <v>729</v>
      </c>
      <c r="V579" s="149"/>
      <c r="W579" s="148"/>
      <c r="X579" s="148"/>
      <c r="Y579" s="148"/>
    </row>
    <row r="580" spans="1:25" s="17" customFormat="1" x14ac:dyDescent="0.2">
      <c r="A580" s="149">
        <v>40367</v>
      </c>
      <c r="B580" s="162" t="s">
        <v>649</v>
      </c>
      <c r="C580" s="162" t="s">
        <v>257</v>
      </c>
      <c r="D580" s="162" t="s">
        <v>136</v>
      </c>
      <c r="E580" s="162" t="s">
        <v>143</v>
      </c>
      <c r="F580" s="163">
        <v>39821</v>
      </c>
      <c r="G580" s="164">
        <v>2009</v>
      </c>
      <c r="H580" s="149" t="s">
        <v>650</v>
      </c>
      <c r="I580" s="149" t="str">
        <f t="shared" si="27"/>
        <v>OK</v>
      </c>
      <c r="J580" s="149" t="str">
        <f t="shared" si="28"/>
        <v>AR</v>
      </c>
      <c r="K580" s="149" t="str">
        <f t="shared" si="29"/>
        <v>South Central</v>
      </c>
      <c r="L580" s="149" t="str">
        <f>INDEX('State '!$A$1:$C$62,MATCH($I580,'State '!$B:$B,0),3)</f>
        <v>South Central</v>
      </c>
      <c r="M580" s="149" t="str">
        <f>INDEX('State '!$A$1:$C$62,MATCH($J580,'State '!$B:$B,0),3)</f>
        <v>South Central</v>
      </c>
      <c r="N580" s="149"/>
      <c r="O580" s="156">
        <v>52.3</v>
      </c>
      <c r="P580" s="156">
        <v>16</v>
      </c>
      <c r="Q580" s="156">
        <v>132</v>
      </c>
      <c r="R580" s="155">
        <v>24</v>
      </c>
      <c r="S580" s="149" t="s">
        <v>135</v>
      </c>
      <c r="T580" s="149" t="s">
        <v>381</v>
      </c>
      <c r="U580" s="149" t="s">
        <v>651</v>
      </c>
      <c r="V580" s="149"/>
      <c r="W580" s="148"/>
      <c r="X580" s="148"/>
      <c r="Y580" s="148"/>
    </row>
    <row r="581" spans="1:25" s="17" customFormat="1" x14ac:dyDescent="0.2">
      <c r="A581" s="149">
        <v>40248</v>
      </c>
      <c r="B581" s="150" t="s">
        <v>626</v>
      </c>
      <c r="C581" s="150" t="s">
        <v>234</v>
      </c>
      <c r="D581" s="150" t="s">
        <v>134</v>
      </c>
      <c r="E581" s="151" t="s">
        <v>143</v>
      </c>
      <c r="F581" s="152">
        <v>39824</v>
      </c>
      <c r="G581" s="153">
        <v>2009</v>
      </c>
      <c r="H581" s="149" t="s">
        <v>627</v>
      </c>
      <c r="I581" s="149" t="str">
        <f t="shared" si="27"/>
        <v>AL</v>
      </c>
      <c r="J581" s="149" t="str">
        <f t="shared" si="28"/>
        <v>MS</v>
      </c>
      <c r="K581" s="149" t="str">
        <f t="shared" si="29"/>
        <v>South Central</v>
      </c>
      <c r="L581" s="149" t="str">
        <f>INDEX('State '!$A$1:$C$62,MATCH($I581,'State '!$B:$B,0),3)</f>
        <v>South Central</v>
      </c>
      <c r="M581" s="149" t="str">
        <f>INDEX('State '!$A$1:$C$62,MATCH($J581,'State '!$B:$B,0),3)</f>
        <v>South Central</v>
      </c>
      <c r="N581" s="149"/>
      <c r="O581" s="156">
        <v>22.5</v>
      </c>
      <c r="P581" s="155">
        <v>11</v>
      </c>
      <c r="Q581" s="155">
        <v>175</v>
      </c>
      <c r="R581" s="156">
        <v>16</v>
      </c>
      <c r="S581" s="157" t="s">
        <v>135</v>
      </c>
      <c r="T581" s="154" t="s">
        <v>381</v>
      </c>
      <c r="U581" s="158" t="s">
        <v>628</v>
      </c>
      <c r="V581" s="149"/>
      <c r="W581" s="148"/>
      <c r="X581" s="148"/>
      <c r="Y581" s="148"/>
    </row>
    <row r="582" spans="1:25" s="17" customFormat="1" x14ac:dyDescent="0.2">
      <c r="A582" s="149">
        <v>40367</v>
      </c>
      <c r="B582" s="150" t="s">
        <v>1846</v>
      </c>
      <c r="C582" s="150" t="s">
        <v>205</v>
      </c>
      <c r="D582" s="150" t="s">
        <v>140</v>
      </c>
      <c r="E582" s="151" t="s">
        <v>143</v>
      </c>
      <c r="F582" s="152">
        <v>39827</v>
      </c>
      <c r="G582" s="153">
        <v>2009</v>
      </c>
      <c r="H582" s="149" t="s">
        <v>35</v>
      </c>
      <c r="I582" s="149" t="str">
        <f t="shared" si="27"/>
        <v>CT</v>
      </c>
      <c r="J582" s="149" t="str">
        <f t="shared" si="28"/>
        <v>CT</v>
      </c>
      <c r="K582" s="149" t="str">
        <f t="shared" si="29"/>
        <v>Northeast</v>
      </c>
      <c r="L582" s="149" t="str">
        <f>INDEX('State '!$A$1:$C$62,MATCH($I582,'State '!$B:$B,0),3)</f>
        <v>Northeast</v>
      </c>
      <c r="M582" s="149" t="str">
        <f>INDEX('State '!$A$1:$C$62,MATCH($J582,'State '!$B:$B,0),3)</f>
        <v>Northeast</v>
      </c>
      <c r="N582" s="149"/>
      <c r="O582" s="156">
        <v>41.7</v>
      </c>
      <c r="P582" s="155"/>
      <c r="Q582" s="155">
        <v>80</v>
      </c>
      <c r="R582" s="156"/>
      <c r="S582" s="157" t="s">
        <v>135</v>
      </c>
      <c r="T582" s="154" t="s">
        <v>381</v>
      </c>
      <c r="U582" s="158" t="s">
        <v>675</v>
      </c>
      <c r="V582" s="149"/>
      <c r="W582" s="148"/>
      <c r="X582" s="148"/>
      <c r="Y582" s="148"/>
    </row>
    <row r="583" spans="1:25" s="17" customFormat="1" x14ac:dyDescent="0.2">
      <c r="A583" s="149">
        <v>40367</v>
      </c>
      <c r="B583" s="150" t="s">
        <v>666</v>
      </c>
      <c r="C583" s="150" t="s">
        <v>240</v>
      </c>
      <c r="D583" s="150" t="s">
        <v>140</v>
      </c>
      <c r="E583" s="151" t="s">
        <v>143</v>
      </c>
      <c r="F583" s="152">
        <v>39828</v>
      </c>
      <c r="G583" s="153">
        <v>2009</v>
      </c>
      <c r="H583" s="149" t="s">
        <v>6</v>
      </c>
      <c r="I583" s="149" t="str">
        <f t="shared" si="27"/>
        <v>TX</v>
      </c>
      <c r="J583" s="149" t="str">
        <f t="shared" si="28"/>
        <v>TX</v>
      </c>
      <c r="K583" s="149" t="str">
        <f t="shared" si="29"/>
        <v>South Central</v>
      </c>
      <c r="L583" s="149" t="str">
        <f>INDEX('State '!$A$1:$C$62,MATCH($I583,'State '!$B:$B,0),3)</f>
        <v>South Central</v>
      </c>
      <c r="M583" s="149" t="str">
        <f>INDEX('State '!$A$1:$C$62,MATCH($J583,'State '!$B:$B,0),3)</f>
        <v>South Central</v>
      </c>
      <c r="N583" s="149"/>
      <c r="O583" s="156">
        <v>45</v>
      </c>
      <c r="P583" s="155">
        <v>20</v>
      </c>
      <c r="Q583" s="155">
        <v>400</v>
      </c>
      <c r="R583" s="156">
        <v>30</v>
      </c>
      <c r="S583" s="157" t="s">
        <v>138</v>
      </c>
      <c r="T583" s="154" t="s">
        <v>187</v>
      </c>
      <c r="U583" s="158" t="s">
        <v>382</v>
      </c>
      <c r="V583" s="149"/>
      <c r="W583" s="148"/>
      <c r="X583" s="148"/>
      <c r="Y583" s="148"/>
    </row>
    <row r="584" spans="1:25" s="17" customFormat="1" x14ac:dyDescent="0.2">
      <c r="A584" s="149">
        <v>40367</v>
      </c>
      <c r="B584" s="162" t="s">
        <v>693</v>
      </c>
      <c r="C584" s="162" t="s">
        <v>240</v>
      </c>
      <c r="D584" s="162" t="s">
        <v>136</v>
      </c>
      <c r="E584" s="162" t="s">
        <v>143</v>
      </c>
      <c r="F584" s="163">
        <v>39828</v>
      </c>
      <c r="G584" s="164">
        <v>2009</v>
      </c>
      <c r="H584" s="149" t="s">
        <v>6</v>
      </c>
      <c r="I584" s="149" t="str">
        <f t="shared" si="27"/>
        <v>TX</v>
      </c>
      <c r="J584" s="149" t="str">
        <f t="shared" si="28"/>
        <v>TX</v>
      </c>
      <c r="K584" s="149" t="str">
        <f t="shared" si="29"/>
        <v>South Central</v>
      </c>
      <c r="L584" s="149" t="str">
        <f>INDEX('State '!$A$1:$C$62,MATCH($I584,'State '!$B:$B,0),3)</f>
        <v>South Central</v>
      </c>
      <c r="M584" s="149" t="str">
        <f>INDEX('State '!$A$1:$C$62,MATCH($J584,'State '!$B:$B,0),3)</f>
        <v>South Central</v>
      </c>
      <c r="N584" s="149"/>
      <c r="O584" s="156">
        <v>70</v>
      </c>
      <c r="P584" s="156">
        <v>31</v>
      </c>
      <c r="Q584" s="156">
        <v>700</v>
      </c>
      <c r="R584" s="155">
        <v>36</v>
      </c>
      <c r="S584" s="149" t="s">
        <v>138</v>
      </c>
      <c r="T584" s="149" t="s">
        <v>187</v>
      </c>
      <c r="U584" s="149" t="s">
        <v>382</v>
      </c>
      <c r="V584" s="149"/>
      <c r="W584" s="148"/>
      <c r="X584" s="148"/>
      <c r="Y584" s="148"/>
    </row>
    <row r="585" spans="1:25" s="17" customFormat="1" x14ac:dyDescent="0.2">
      <c r="A585" s="149">
        <v>40367</v>
      </c>
      <c r="B585" s="150" t="s">
        <v>707</v>
      </c>
      <c r="C585" s="150" t="s">
        <v>221</v>
      </c>
      <c r="D585" s="150" t="s">
        <v>134</v>
      </c>
      <c r="E585" s="151" t="s">
        <v>143</v>
      </c>
      <c r="F585" s="152">
        <v>39837</v>
      </c>
      <c r="G585" s="153">
        <v>2009</v>
      </c>
      <c r="H585" s="149" t="s">
        <v>24</v>
      </c>
      <c r="I585" s="149" t="str">
        <f t="shared" si="27"/>
        <v>NE</v>
      </c>
      <c r="J585" s="149" t="str">
        <f t="shared" si="28"/>
        <v>NE</v>
      </c>
      <c r="K585" s="149" t="str">
        <f t="shared" si="29"/>
        <v>Mountain</v>
      </c>
      <c r="L585" s="149" t="str">
        <f>INDEX('State '!$A$1:$C$62,MATCH($I585,'State '!$B:$B,0),3)</f>
        <v>Mountain</v>
      </c>
      <c r="M585" s="149" t="str">
        <f>INDEX('State '!$A$1:$C$62,MATCH($J585,'State '!$B:$B,0),3)</f>
        <v>Mountain</v>
      </c>
      <c r="N585" s="149"/>
      <c r="O585" s="156">
        <v>23.9</v>
      </c>
      <c r="P585" s="155">
        <v>24.5</v>
      </c>
      <c r="Q585" s="155">
        <v>21.8</v>
      </c>
      <c r="R585" s="156" t="s">
        <v>719</v>
      </c>
      <c r="S585" s="157" t="s">
        <v>135</v>
      </c>
      <c r="T585" s="154" t="s">
        <v>381</v>
      </c>
      <c r="U585" s="158" t="s">
        <v>708</v>
      </c>
      <c r="V585" s="149"/>
      <c r="W585" s="148"/>
      <c r="X585" s="148"/>
      <c r="Y585" s="148"/>
    </row>
    <row r="586" spans="1:25" s="17" customFormat="1" x14ac:dyDescent="0.2">
      <c r="A586" s="149">
        <v>40367</v>
      </c>
      <c r="B586" s="162" t="s">
        <v>696</v>
      </c>
      <c r="C586" s="162" t="s">
        <v>240</v>
      </c>
      <c r="D586" s="162" t="s">
        <v>140</v>
      </c>
      <c r="E586" s="162" t="s">
        <v>143</v>
      </c>
      <c r="F586" s="163">
        <v>39850</v>
      </c>
      <c r="G586" s="164">
        <v>2009</v>
      </c>
      <c r="H586" s="149" t="s">
        <v>6</v>
      </c>
      <c r="I586" s="149" t="str">
        <f t="shared" si="27"/>
        <v>TX</v>
      </c>
      <c r="J586" s="149" t="str">
        <f t="shared" si="28"/>
        <v>TX</v>
      </c>
      <c r="K586" s="149" t="str">
        <f t="shared" si="29"/>
        <v>South Central</v>
      </c>
      <c r="L586" s="149" t="str">
        <f>INDEX('State '!$A$1:$C$62,MATCH($I586,'State '!$B:$B,0),3)</f>
        <v>South Central</v>
      </c>
      <c r="M586" s="149" t="str">
        <f>INDEX('State '!$A$1:$C$62,MATCH($J586,'State '!$B:$B,0),3)</f>
        <v>South Central</v>
      </c>
      <c r="N586" s="149"/>
      <c r="O586" s="156">
        <v>165</v>
      </c>
      <c r="P586" s="156">
        <v>56</v>
      </c>
      <c r="Q586" s="156">
        <v>400</v>
      </c>
      <c r="R586" s="155">
        <v>36</v>
      </c>
      <c r="S586" s="149" t="s">
        <v>138</v>
      </c>
      <c r="T586" s="149" t="s">
        <v>187</v>
      </c>
      <c r="U586" s="149" t="s">
        <v>382</v>
      </c>
      <c r="V586" s="149"/>
      <c r="W586" s="148"/>
      <c r="X586" s="148"/>
      <c r="Y586" s="148"/>
    </row>
    <row r="587" spans="1:25" s="17" customFormat="1" x14ac:dyDescent="0.2">
      <c r="A587" s="149">
        <v>40248</v>
      </c>
      <c r="B587" s="162" t="s">
        <v>638</v>
      </c>
      <c r="C587" s="162" t="s">
        <v>263</v>
      </c>
      <c r="D587" s="162" t="s">
        <v>140</v>
      </c>
      <c r="E587" s="162" t="s">
        <v>143</v>
      </c>
      <c r="F587" s="163">
        <v>39856</v>
      </c>
      <c r="G587" s="155">
        <v>2009</v>
      </c>
      <c r="H587" s="149" t="s">
        <v>639</v>
      </c>
      <c r="I587" s="149" t="str">
        <f t="shared" si="27"/>
        <v>UT</v>
      </c>
      <c r="J587" s="149" t="str">
        <f t="shared" si="28"/>
        <v>CO</v>
      </c>
      <c r="K587" s="149" t="str">
        <f t="shared" si="29"/>
        <v>Mountain</v>
      </c>
      <c r="L587" s="149" t="str">
        <f>INDEX('State '!$A$1:$C$62,MATCH($I587,'State '!$B:$B,0),3)</f>
        <v>Mountain</v>
      </c>
      <c r="M587" s="149" t="str">
        <f>INDEX('State '!$A$1:$C$62,MATCH($J587,'State '!$B:$B,0),3)</f>
        <v>Mountain</v>
      </c>
      <c r="N587" s="149"/>
      <c r="O587" s="156">
        <v>20.5</v>
      </c>
      <c r="P587" s="156"/>
      <c r="Q587" s="156">
        <v>122.5</v>
      </c>
      <c r="R587" s="155"/>
      <c r="S587" s="149" t="s">
        <v>135</v>
      </c>
      <c r="T587" s="149" t="s">
        <v>381</v>
      </c>
      <c r="U587" s="149" t="s">
        <v>640</v>
      </c>
      <c r="V587" s="149"/>
      <c r="W587" s="148"/>
      <c r="X587" s="148"/>
      <c r="Y587" s="148"/>
    </row>
    <row r="588" spans="1:25" s="17" customFormat="1" x14ac:dyDescent="0.2">
      <c r="A588" s="149">
        <v>40248</v>
      </c>
      <c r="B588" s="162" t="s">
        <v>662</v>
      </c>
      <c r="C588" s="162" t="s">
        <v>266</v>
      </c>
      <c r="D588" s="162" t="s">
        <v>140</v>
      </c>
      <c r="E588" s="162" t="s">
        <v>143</v>
      </c>
      <c r="F588" s="163">
        <v>39864</v>
      </c>
      <c r="G588" s="155">
        <v>2009</v>
      </c>
      <c r="H588" s="149" t="s">
        <v>40</v>
      </c>
      <c r="I588" s="149" t="str">
        <f t="shared" si="27"/>
        <v>AZ</v>
      </c>
      <c r="J588" s="149" t="str">
        <f t="shared" si="28"/>
        <v>AZ</v>
      </c>
      <c r="K588" s="149" t="str">
        <f t="shared" si="29"/>
        <v>Mountain</v>
      </c>
      <c r="L588" s="149" t="str">
        <f>INDEX('State '!$A$1:$C$62,MATCH($I588,'State '!$B:$B,0),3)</f>
        <v>Mountain</v>
      </c>
      <c r="M588" s="149" t="str">
        <f>INDEX('State '!$A$1:$C$62,MATCH($J588,'State '!$B:$B,0),3)</f>
        <v>Mountain</v>
      </c>
      <c r="N588" s="149"/>
      <c r="O588" s="156">
        <v>957</v>
      </c>
      <c r="P588" s="156">
        <v>284</v>
      </c>
      <c r="Q588" s="156">
        <v>500</v>
      </c>
      <c r="R588" s="155" t="s">
        <v>3229</v>
      </c>
      <c r="S588" s="149" t="s">
        <v>135</v>
      </c>
      <c r="T588" s="149" t="s">
        <v>381</v>
      </c>
      <c r="U588" s="149" t="s">
        <v>663</v>
      </c>
      <c r="V588" s="149"/>
      <c r="W588" s="148"/>
      <c r="X588" s="148"/>
      <c r="Y588" s="148"/>
    </row>
    <row r="589" spans="1:25" s="17" customFormat="1" ht="25.5" x14ac:dyDescent="0.2">
      <c r="A589" s="149">
        <v>40367</v>
      </c>
      <c r="B589" s="162" t="s">
        <v>671</v>
      </c>
      <c r="C589" s="162" t="s">
        <v>267</v>
      </c>
      <c r="D589" s="162" t="s">
        <v>140</v>
      </c>
      <c r="E589" s="162" t="s">
        <v>143</v>
      </c>
      <c r="F589" s="163">
        <v>39869</v>
      </c>
      <c r="G589" s="164">
        <v>2009</v>
      </c>
      <c r="H589" s="149" t="s">
        <v>34</v>
      </c>
      <c r="I589" s="149" t="str">
        <f t="shared" si="27"/>
        <v>WI</v>
      </c>
      <c r="J589" s="149" t="str">
        <f t="shared" si="28"/>
        <v>WI</v>
      </c>
      <c r="K589" s="149" t="str">
        <f t="shared" si="29"/>
        <v>Midwest</v>
      </c>
      <c r="L589" s="149" t="str">
        <f>INDEX('State '!$A$1:$C$62,MATCH($I589,'State '!$B:$B,0),3)</f>
        <v>Midwest</v>
      </c>
      <c r="M589" s="149" t="str">
        <f>INDEX('State '!$A$1:$C$62,MATCH($J589,'State '!$B:$B,0),3)</f>
        <v>Midwest</v>
      </c>
      <c r="N589" s="149"/>
      <c r="O589" s="156">
        <v>350</v>
      </c>
      <c r="P589" s="156">
        <v>119</v>
      </c>
      <c r="Q589" s="156">
        <v>537.20000000000005</v>
      </c>
      <c r="R589" s="155" t="s">
        <v>3209</v>
      </c>
      <c r="S589" s="149" t="s">
        <v>135</v>
      </c>
      <c r="T589" s="149" t="s">
        <v>381</v>
      </c>
      <c r="U589" s="149" t="s">
        <v>672</v>
      </c>
      <c r="V589" s="149"/>
      <c r="W589" s="148"/>
      <c r="X589" s="148"/>
      <c r="Y589" s="148"/>
    </row>
    <row r="590" spans="1:25" s="17" customFormat="1" x14ac:dyDescent="0.2">
      <c r="A590" s="149">
        <v>40248</v>
      </c>
      <c r="B590" s="150" t="s">
        <v>633</v>
      </c>
      <c r="C590" s="150" t="s">
        <v>227</v>
      </c>
      <c r="D590" s="150" t="s">
        <v>140</v>
      </c>
      <c r="E590" s="162" t="s">
        <v>143</v>
      </c>
      <c r="F590" s="163">
        <v>39877</v>
      </c>
      <c r="G590" s="155">
        <v>2009</v>
      </c>
      <c r="H590" s="149" t="s">
        <v>634</v>
      </c>
      <c r="I590" s="149" t="str">
        <f t="shared" si="27"/>
        <v>IL</v>
      </c>
      <c r="J590" s="149" t="str">
        <f t="shared" si="28"/>
        <v>IA</v>
      </c>
      <c r="K590" s="149" t="str">
        <f t="shared" si="29"/>
        <v>Midwest</v>
      </c>
      <c r="L590" s="149" t="str">
        <f>INDEX('State '!$A$1:$C$62,MATCH($I590,'State '!$B:$B,0),3)</f>
        <v>Midwest</v>
      </c>
      <c r="M590" s="149" t="str">
        <f>INDEX('State '!$A$1:$C$62,MATCH($J590,'State '!$B:$B,0),3)</f>
        <v>Midwest</v>
      </c>
      <c r="N590" s="149"/>
      <c r="O590" s="156">
        <v>16.8</v>
      </c>
      <c r="P590" s="156"/>
      <c r="Q590" s="155"/>
      <c r="R590" s="155"/>
      <c r="S590" s="149" t="s">
        <v>135</v>
      </c>
      <c r="T590" s="149" t="s">
        <v>381</v>
      </c>
      <c r="U590" s="149" t="s">
        <v>635</v>
      </c>
      <c r="V590" s="149"/>
      <c r="W590" s="148"/>
      <c r="X590" s="148"/>
      <c r="Y590" s="148"/>
    </row>
    <row r="591" spans="1:25" s="17" customFormat="1" x14ac:dyDescent="0.2">
      <c r="A591" s="149">
        <v>40248</v>
      </c>
      <c r="B591" s="150" t="s">
        <v>711</v>
      </c>
      <c r="C591" s="150" t="s">
        <v>276</v>
      </c>
      <c r="D591" s="150" t="s">
        <v>140</v>
      </c>
      <c r="E591" s="151" t="s">
        <v>143</v>
      </c>
      <c r="F591" s="152">
        <v>39892</v>
      </c>
      <c r="G591" s="153">
        <v>2009</v>
      </c>
      <c r="H591" s="149" t="s">
        <v>39</v>
      </c>
      <c r="I591" s="149" t="str">
        <f t="shared" si="27"/>
        <v>MO</v>
      </c>
      <c r="J591" s="149" t="str">
        <f t="shared" si="28"/>
        <v>MO</v>
      </c>
      <c r="K591" s="149" t="str">
        <f t="shared" si="29"/>
        <v>Midwest</v>
      </c>
      <c r="L591" s="149" t="str">
        <f>INDEX('State '!$A$1:$C$62,MATCH($I591,'State '!$B:$B,0),3)</f>
        <v>Midwest</v>
      </c>
      <c r="M591" s="149" t="str">
        <f>INDEX('State '!$A$1:$C$62,MATCH($J591,'State '!$B:$B,0),3)</f>
        <v>Midwest</v>
      </c>
      <c r="N591" s="149"/>
      <c r="O591" s="156">
        <v>16.100000000000001</v>
      </c>
      <c r="P591" s="155"/>
      <c r="Q591" s="155"/>
      <c r="R591" s="156"/>
      <c r="S591" s="157" t="s">
        <v>135</v>
      </c>
      <c r="T591" s="154" t="s">
        <v>381</v>
      </c>
      <c r="U591" s="158" t="s">
        <v>712</v>
      </c>
      <c r="V591" s="149"/>
      <c r="W591" s="148"/>
      <c r="X591" s="148"/>
      <c r="Y591" s="148"/>
    </row>
    <row r="592" spans="1:25" s="17" customFormat="1" x14ac:dyDescent="0.2">
      <c r="A592" s="149">
        <v>40367</v>
      </c>
      <c r="B592" s="162" t="s">
        <v>688</v>
      </c>
      <c r="C592" s="162" t="s">
        <v>233</v>
      </c>
      <c r="D592" s="162" t="s">
        <v>136</v>
      </c>
      <c r="E592" s="162" t="s">
        <v>143</v>
      </c>
      <c r="F592" s="163">
        <v>39895</v>
      </c>
      <c r="G592" s="164">
        <v>2009</v>
      </c>
      <c r="H592" s="149" t="s">
        <v>6</v>
      </c>
      <c r="I592" s="149" t="str">
        <f t="shared" si="27"/>
        <v>TX</v>
      </c>
      <c r="J592" s="149" t="str">
        <f t="shared" si="28"/>
        <v>TX</v>
      </c>
      <c r="K592" s="149" t="str">
        <f t="shared" si="29"/>
        <v>South Central</v>
      </c>
      <c r="L592" s="149" t="str">
        <f>INDEX('State '!$A$1:$C$62,MATCH($I592,'State '!$B:$B,0),3)</f>
        <v>South Central</v>
      </c>
      <c r="M592" s="149" t="str">
        <f>INDEX('State '!$A$1:$C$62,MATCH($J592,'State '!$B:$B,0),3)</f>
        <v>South Central</v>
      </c>
      <c r="N592" s="149"/>
      <c r="O592" s="156">
        <v>522</v>
      </c>
      <c r="P592" s="156">
        <v>174</v>
      </c>
      <c r="Q592" s="156">
        <v>950</v>
      </c>
      <c r="R592" s="155" t="s">
        <v>535</v>
      </c>
      <c r="S592" s="149" t="s">
        <v>138</v>
      </c>
      <c r="T592" s="149" t="s">
        <v>187</v>
      </c>
      <c r="U592" s="149" t="s">
        <v>382</v>
      </c>
      <c r="V592" s="149"/>
      <c r="W592" s="148"/>
      <c r="X592" s="148"/>
      <c r="Y592" s="148"/>
    </row>
    <row r="593" spans="1:25" s="17" customFormat="1" x14ac:dyDescent="0.2">
      <c r="A593" s="149">
        <v>40367</v>
      </c>
      <c r="B593" s="162" t="s">
        <v>623</v>
      </c>
      <c r="C593" s="162" t="s">
        <v>1939</v>
      </c>
      <c r="D593" s="162" t="s">
        <v>136</v>
      </c>
      <c r="E593" s="162" t="s">
        <v>143</v>
      </c>
      <c r="F593" s="163">
        <v>39899</v>
      </c>
      <c r="G593" s="155">
        <v>2009</v>
      </c>
      <c r="H593" s="149" t="s">
        <v>587</v>
      </c>
      <c r="I593" s="149" t="str">
        <f t="shared" si="27"/>
        <v>AR</v>
      </c>
      <c r="J593" s="149" t="str">
        <f t="shared" si="28"/>
        <v>MS</v>
      </c>
      <c r="K593" s="149" t="str">
        <f t="shared" si="29"/>
        <v>South Central</v>
      </c>
      <c r="L593" s="149" t="str">
        <f>INDEX('State '!$A$1:$C$62,MATCH($I593,'State '!$B:$B,0),3)</f>
        <v>South Central</v>
      </c>
      <c r="M593" s="149" t="str">
        <f>INDEX('State '!$A$1:$C$62,MATCH($J593,'State '!$B:$B,0),3)</f>
        <v>South Central</v>
      </c>
      <c r="N593" s="149"/>
      <c r="O593" s="156">
        <v>670.9</v>
      </c>
      <c r="P593" s="156">
        <v>166.2</v>
      </c>
      <c r="Q593" s="156">
        <v>967</v>
      </c>
      <c r="R593" s="155">
        <v>36</v>
      </c>
      <c r="S593" s="149" t="s">
        <v>135</v>
      </c>
      <c r="T593" s="149" t="s">
        <v>381</v>
      </c>
      <c r="U593" s="149" t="s">
        <v>624</v>
      </c>
      <c r="V593" s="149"/>
      <c r="W593" s="148"/>
      <c r="X593" s="148"/>
      <c r="Y593" s="148"/>
    </row>
    <row r="594" spans="1:25" s="17" customFormat="1" x14ac:dyDescent="0.2">
      <c r="A594" s="149">
        <v>40367</v>
      </c>
      <c r="B594" s="150" t="s">
        <v>625</v>
      </c>
      <c r="C594" s="150" t="s">
        <v>1939</v>
      </c>
      <c r="D594" s="150" t="s">
        <v>136</v>
      </c>
      <c r="E594" s="151" t="s">
        <v>143</v>
      </c>
      <c r="F594" s="152">
        <v>39899</v>
      </c>
      <c r="G594" s="159">
        <v>2009</v>
      </c>
      <c r="H594" s="149" t="s">
        <v>14</v>
      </c>
      <c r="I594" s="149" t="str">
        <f t="shared" si="27"/>
        <v>MS</v>
      </c>
      <c r="J594" s="149" t="str">
        <f t="shared" si="28"/>
        <v>MS</v>
      </c>
      <c r="K594" s="149" t="str">
        <f t="shared" si="29"/>
        <v>South Central</v>
      </c>
      <c r="L594" s="149" t="str">
        <f>INDEX('State '!$A$1:$C$62,MATCH($I594,'State '!$B:$B,0),3)</f>
        <v>South Central</v>
      </c>
      <c r="M594" s="149" t="str">
        <f>INDEX('State '!$A$1:$C$62,MATCH($J594,'State '!$B:$B,0),3)</f>
        <v>South Central</v>
      </c>
      <c r="N594" s="149"/>
      <c r="O594" s="156">
        <v>373.4</v>
      </c>
      <c r="P594" s="155">
        <v>96.4</v>
      </c>
      <c r="Q594" s="155">
        <v>768</v>
      </c>
      <c r="R594" s="156">
        <v>36</v>
      </c>
      <c r="S594" s="157" t="s">
        <v>135</v>
      </c>
      <c r="T594" s="154" t="s">
        <v>381</v>
      </c>
      <c r="U594" s="158" t="s">
        <v>624</v>
      </c>
      <c r="V594" s="149"/>
      <c r="W594" s="148"/>
      <c r="X594" s="148"/>
      <c r="Y594" s="148"/>
    </row>
    <row r="595" spans="1:25" s="17" customFormat="1" x14ac:dyDescent="0.2">
      <c r="A595" s="149">
        <v>40367</v>
      </c>
      <c r="B595" s="150" t="s">
        <v>252</v>
      </c>
      <c r="C595" s="150" t="s">
        <v>252</v>
      </c>
      <c r="D595" s="150" t="s">
        <v>136</v>
      </c>
      <c r="E595" s="151" t="s">
        <v>143</v>
      </c>
      <c r="F595" s="152">
        <v>39913</v>
      </c>
      <c r="G595" s="153">
        <v>2009</v>
      </c>
      <c r="H595" s="149" t="s">
        <v>664</v>
      </c>
      <c r="I595" s="149" t="str">
        <f t="shared" si="27"/>
        <v>OK</v>
      </c>
      <c r="J595" s="149" t="str">
        <f t="shared" si="28"/>
        <v>AL</v>
      </c>
      <c r="K595" s="149" t="str">
        <f t="shared" si="29"/>
        <v>South Central</v>
      </c>
      <c r="L595" s="149" t="str">
        <f>INDEX('State '!$A$1:$C$62,MATCH($I595,'State '!$B:$B,0),3)</f>
        <v>South Central</v>
      </c>
      <c r="M595" s="149" t="str">
        <f>INDEX('State '!$A$1:$C$62,MATCH($J595,'State '!$B:$B,0),3)</f>
        <v>South Central</v>
      </c>
      <c r="N595" s="149"/>
      <c r="O595" s="156">
        <v>1832</v>
      </c>
      <c r="P595" s="155">
        <v>507.3</v>
      </c>
      <c r="Q595" s="155">
        <v>1533</v>
      </c>
      <c r="R595" s="156" t="s">
        <v>550</v>
      </c>
      <c r="S595" s="157" t="s">
        <v>135</v>
      </c>
      <c r="T595" s="154" t="s">
        <v>381</v>
      </c>
      <c r="U595" s="158" t="s">
        <v>665</v>
      </c>
      <c r="V595" s="149"/>
      <c r="W595" s="148"/>
      <c r="X595" s="148"/>
      <c r="Y595" s="148"/>
    </row>
    <row r="596" spans="1:25" s="17" customFormat="1" x14ac:dyDescent="0.2">
      <c r="A596" s="149">
        <v>40367</v>
      </c>
      <c r="B596" s="150" t="s">
        <v>679</v>
      </c>
      <c r="C596" s="150" t="s">
        <v>270</v>
      </c>
      <c r="D596" s="150" t="s">
        <v>136</v>
      </c>
      <c r="E596" s="151" t="s">
        <v>143</v>
      </c>
      <c r="F596" s="152">
        <v>39918</v>
      </c>
      <c r="G596" s="159">
        <v>2009</v>
      </c>
      <c r="H596" s="149" t="s">
        <v>38</v>
      </c>
      <c r="I596" s="149" t="str">
        <f t="shared" si="27"/>
        <v>NH</v>
      </c>
      <c r="J596" s="149" t="str">
        <f t="shared" si="28"/>
        <v>NH</v>
      </c>
      <c r="K596" s="149" t="str">
        <f t="shared" si="29"/>
        <v>Northeast</v>
      </c>
      <c r="L596" s="149" t="str">
        <f>INDEX('State '!$A$1:$C$62,MATCH($I596,'State '!$B:$B,0),3)</f>
        <v>Northeast</v>
      </c>
      <c r="M596" s="149" t="str">
        <f>INDEX('State '!$A$1:$C$62,MATCH($J596,'State '!$B:$B,0),3)</f>
        <v>Northeast</v>
      </c>
      <c r="N596" s="149"/>
      <c r="O596" s="156">
        <v>15</v>
      </c>
      <c r="P596" s="155">
        <v>12.7</v>
      </c>
      <c r="Q596" s="155">
        <v>26</v>
      </c>
      <c r="R596" s="156">
        <v>12</v>
      </c>
      <c r="S596" s="157" t="s">
        <v>138</v>
      </c>
      <c r="T596" s="154" t="s">
        <v>187</v>
      </c>
      <c r="U596" s="158" t="s">
        <v>382</v>
      </c>
      <c r="V596" s="149"/>
      <c r="W596" s="148"/>
      <c r="X596" s="148"/>
      <c r="Y596" s="148"/>
    </row>
    <row r="597" spans="1:25" s="17" customFormat="1" x14ac:dyDescent="0.2">
      <c r="A597" s="149">
        <v>40023</v>
      </c>
      <c r="B597" s="162" t="s">
        <v>647</v>
      </c>
      <c r="C597" s="162" t="s">
        <v>257</v>
      </c>
      <c r="D597" s="162" t="s">
        <v>134</v>
      </c>
      <c r="E597" s="162" t="s">
        <v>143</v>
      </c>
      <c r="F597" s="163">
        <v>39958</v>
      </c>
      <c r="G597" s="164">
        <v>2009</v>
      </c>
      <c r="H597" s="149" t="s">
        <v>32</v>
      </c>
      <c r="I597" s="149" t="str">
        <f t="shared" si="27"/>
        <v>AR</v>
      </c>
      <c r="J597" s="149" t="str">
        <f t="shared" si="28"/>
        <v>AR</v>
      </c>
      <c r="K597" s="149" t="str">
        <f t="shared" si="29"/>
        <v>South Central</v>
      </c>
      <c r="L597" s="149" t="str">
        <f>INDEX('State '!$A$1:$C$62,MATCH($I597,'State '!$B:$B,0),3)</f>
        <v>South Central</v>
      </c>
      <c r="M597" s="149" t="str">
        <f>INDEX('State '!$A$1:$C$62,MATCH($J597,'State '!$B:$B,0),3)</f>
        <v>South Central</v>
      </c>
      <c r="N597" s="149"/>
      <c r="O597" s="156">
        <v>10</v>
      </c>
      <c r="P597" s="156"/>
      <c r="Q597" s="156">
        <v>250</v>
      </c>
      <c r="R597" s="155"/>
      <c r="S597" s="149" t="s">
        <v>135</v>
      </c>
      <c r="T597" s="149" t="s">
        <v>381</v>
      </c>
      <c r="U597" s="149" t="s">
        <v>648</v>
      </c>
      <c r="V597" s="149"/>
      <c r="W597" s="148"/>
      <c r="X597" s="148"/>
      <c r="Y597" s="148"/>
    </row>
    <row r="598" spans="1:25" s="17" customFormat="1" x14ac:dyDescent="0.2">
      <c r="A598" s="149">
        <v>40610</v>
      </c>
      <c r="B598" s="162" t="s">
        <v>683</v>
      </c>
      <c r="C598" s="162" t="s">
        <v>200</v>
      </c>
      <c r="D598" s="162" t="s">
        <v>134</v>
      </c>
      <c r="E598" s="162" t="s">
        <v>143</v>
      </c>
      <c r="F598" s="163">
        <v>39965</v>
      </c>
      <c r="G598" s="164">
        <v>2009</v>
      </c>
      <c r="H598" s="149" t="s">
        <v>35</v>
      </c>
      <c r="I598" s="149" t="str">
        <f t="shared" si="27"/>
        <v>CT</v>
      </c>
      <c r="J598" s="149" t="str">
        <f t="shared" si="28"/>
        <v>CT</v>
      </c>
      <c r="K598" s="149" t="str">
        <f t="shared" si="29"/>
        <v>Northeast</v>
      </c>
      <c r="L598" s="149" t="str">
        <f>INDEX('State '!$A$1:$C$62,MATCH($I598,'State '!$B:$B,0),3)</f>
        <v>Northeast</v>
      </c>
      <c r="M598" s="149" t="str">
        <f>INDEX('State '!$A$1:$C$62,MATCH($J598,'State '!$B:$B,0),3)</f>
        <v>Northeast</v>
      </c>
      <c r="N598" s="149"/>
      <c r="O598" s="156">
        <v>8.14</v>
      </c>
      <c r="P598" s="156">
        <v>1.1299999999999999</v>
      </c>
      <c r="Q598" s="156">
        <v>131</v>
      </c>
      <c r="R598" s="155">
        <v>20</v>
      </c>
      <c r="S598" s="149" t="s">
        <v>135</v>
      </c>
      <c r="T598" s="149" t="s">
        <v>381</v>
      </c>
      <c r="U598" s="149" t="s">
        <v>684</v>
      </c>
      <c r="V598" s="149"/>
      <c r="W598" s="148"/>
      <c r="X598" s="148"/>
      <c r="Y598" s="148"/>
    </row>
    <row r="599" spans="1:25" s="17" customFormat="1" x14ac:dyDescent="0.2">
      <c r="A599" s="149">
        <v>40367</v>
      </c>
      <c r="B599" s="150" t="s">
        <v>655</v>
      </c>
      <c r="C599" s="150" t="s">
        <v>206</v>
      </c>
      <c r="D599" s="150" t="s">
        <v>134</v>
      </c>
      <c r="E599" s="151" t="s">
        <v>143</v>
      </c>
      <c r="F599" s="152">
        <v>39965</v>
      </c>
      <c r="G599" s="159">
        <v>2009</v>
      </c>
      <c r="H599" s="149" t="s">
        <v>429</v>
      </c>
      <c r="I599" s="149" t="str">
        <f t="shared" si="27"/>
        <v>TX</v>
      </c>
      <c r="J599" s="149" t="str">
        <f t="shared" si="28"/>
        <v>LA</v>
      </c>
      <c r="K599" s="149" t="str">
        <f t="shared" si="29"/>
        <v>South Central</v>
      </c>
      <c r="L599" s="149" t="str">
        <f>INDEX('State '!$A$1:$C$62,MATCH($I599,'State '!$B:$B,0),3)</f>
        <v>South Central</v>
      </c>
      <c r="M599" s="149" t="str">
        <f>INDEX('State '!$A$1:$C$62,MATCH($J599,'State '!$B:$B,0),3)</f>
        <v>South Central</v>
      </c>
      <c r="N599" s="149"/>
      <c r="O599" s="156">
        <v>42</v>
      </c>
      <c r="P599" s="155">
        <v>1.1000000000000001</v>
      </c>
      <c r="Q599" s="155">
        <v>100</v>
      </c>
      <c r="R599" s="156">
        <v>12</v>
      </c>
      <c r="S599" s="157" t="s">
        <v>135</v>
      </c>
      <c r="T599" s="154" t="s">
        <v>381</v>
      </c>
      <c r="U599" s="158" t="s">
        <v>656</v>
      </c>
      <c r="V599" s="149"/>
      <c r="W599" s="148"/>
      <c r="X599" s="148"/>
      <c r="Y599" s="148"/>
    </row>
    <row r="600" spans="1:25" s="17" customFormat="1" x14ac:dyDescent="0.2">
      <c r="A600" s="149">
        <v>40367</v>
      </c>
      <c r="B600" s="150" t="s">
        <v>702</v>
      </c>
      <c r="C600" s="150" t="s">
        <v>275</v>
      </c>
      <c r="D600" s="150" t="s">
        <v>136</v>
      </c>
      <c r="E600" s="151" t="s">
        <v>143</v>
      </c>
      <c r="F600" s="152">
        <v>39985</v>
      </c>
      <c r="G600" s="153">
        <v>2009</v>
      </c>
      <c r="H600" s="149" t="s">
        <v>0</v>
      </c>
      <c r="I600" s="149" t="str">
        <f t="shared" si="27"/>
        <v>LA</v>
      </c>
      <c r="J600" s="149" t="str">
        <f t="shared" si="28"/>
        <v>LA</v>
      </c>
      <c r="K600" s="149" t="str">
        <f t="shared" si="29"/>
        <v>South Central</v>
      </c>
      <c r="L600" s="149" t="str">
        <f>INDEX('State '!$A$1:$C$62,MATCH($I600,'State '!$B:$B,0),3)</f>
        <v>South Central</v>
      </c>
      <c r="M600" s="149" t="str">
        <f>INDEX('State '!$A$1:$C$62,MATCH($J600,'State '!$B:$B,0),3)</f>
        <v>South Central</v>
      </c>
      <c r="N600" s="149"/>
      <c r="O600" s="156">
        <v>1000</v>
      </c>
      <c r="P600" s="155">
        <v>132</v>
      </c>
      <c r="Q600" s="155">
        <v>2130</v>
      </c>
      <c r="R600" s="156" t="s">
        <v>3192</v>
      </c>
      <c r="S600" s="157" t="s">
        <v>135</v>
      </c>
      <c r="T600" s="154" t="s">
        <v>381</v>
      </c>
      <c r="U600" s="158" t="s">
        <v>703</v>
      </c>
      <c r="V600" s="149"/>
      <c r="W600" s="148"/>
      <c r="X600" s="148"/>
      <c r="Y600" s="148"/>
    </row>
    <row r="601" spans="1:25" s="17" customFormat="1" x14ac:dyDescent="0.2">
      <c r="A601" s="149">
        <v>40380</v>
      </c>
      <c r="B601" s="150" t="s">
        <v>636</v>
      </c>
      <c r="C601" s="150" t="s">
        <v>262</v>
      </c>
      <c r="D601" s="150" t="s">
        <v>134</v>
      </c>
      <c r="E601" s="151" t="s">
        <v>143</v>
      </c>
      <c r="F601" s="152">
        <v>39993</v>
      </c>
      <c r="G601" s="153">
        <v>2009</v>
      </c>
      <c r="H601" s="149" t="s">
        <v>0</v>
      </c>
      <c r="I601" s="149" t="str">
        <f t="shared" si="27"/>
        <v>LA</v>
      </c>
      <c r="J601" s="149" t="str">
        <f t="shared" si="28"/>
        <v>LA</v>
      </c>
      <c r="K601" s="149" t="str">
        <f t="shared" si="29"/>
        <v>South Central</v>
      </c>
      <c r="L601" s="149" t="str">
        <f>INDEX('State '!$A$1:$C$62,MATCH($I601,'State '!$B:$B,0),3)</f>
        <v>South Central</v>
      </c>
      <c r="M601" s="149" t="str">
        <f>INDEX('State '!$A$1:$C$62,MATCH($J601,'State '!$B:$B,0),3)</f>
        <v>South Central</v>
      </c>
      <c r="N601" s="149"/>
      <c r="O601" s="156">
        <v>15</v>
      </c>
      <c r="P601" s="155">
        <v>13.1</v>
      </c>
      <c r="Q601" s="155">
        <v>300</v>
      </c>
      <c r="R601" s="156" t="s">
        <v>1096</v>
      </c>
      <c r="S601" s="157" t="s">
        <v>135</v>
      </c>
      <c r="T601" s="154" t="s">
        <v>381</v>
      </c>
      <c r="U601" s="158" t="s">
        <v>637</v>
      </c>
      <c r="V601" s="149"/>
      <c r="W601" s="148"/>
      <c r="X601" s="148"/>
      <c r="Y601" s="148"/>
    </row>
    <row r="602" spans="1:25" s="17" customFormat="1" x14ac:dyDescent="0.2">
      <c r="A602" s="149">
        <v>40367</v>
      </c>
      <c r="B602" s="162" t="s">
        <v>704</v>
      </c>
      <c r="C602" s="162" t="s">
        <v>246</v>
      </c>
      <c r="D602" s="162" t="s">
        <v>136</v>
      </c>
      <c r="E602" s="162" t="s">
        <v>143</v>
      </c>
      <c r="F602" s="163">
        <v>39993</v>
      </c>
      <c r="G602" s="164">
        <v>2009</v>
      </c>
      <c r="H602" s="149" t="s">
        <v>705</v>
      </c>
      <c r="I602" s="149" t="str">
        <f t="shared" si="27"/>
        <v>MO</v>
      </c>
      <c r="J602" s="149" t="str">
        <f t="shared" si="28"/>
        <v>OH</v>
      </c>
      <c r="K602" s="149" t="str">
        <f t="shared" si="29"/>
        <v>Midwest, Northeast</v>
      </c>
      <c r="L602" s="149" t="str">
        <f>INDEX('State '!$A$1:$C$62,MATCH($I602,'State '!$B:$B,0),3)</f>
        <v>Midwest</v>
      </c>
      <c r="M602" s="149" t="str">
        <f>INDEX('State '!$A$1:$C$62,MATCH($J602,'State '!$B:$B,0),3)</f>
        <v>Northeast</v>
      </c>
      <c r="N602" s="149"/>
      <c r="O602" s="156">
        <v>2150</v>
      </c>
      <c r="P602" s="156">
        <v>444</v>
      </c>
      <c r="Q602" s="156">
        <v>1600</v>
      </c>
      <c r="R602" s="155">
        <v>42</v>
      </c>
      <c r="S602" s="149" t="s">
        <v>135</v>
      </c>
      <c r="T602" s="149" t="s">
        <v>381</v>
      </c>
      <c r="U602" s="149" t="s">
        <v>706</v>
      </c>
      <c r="V602" s="149"/>
      <c r="W602" s="148"/>
      <c r="X602" s="148"/>
      <c r="Y602" s="148"/>
    </row>
    <row r="603" spans="1:25" s="17" customFormat="1" x14ac:dyDescent="0.2">
      <c r="A603" s="149">
        <v>40367</v>
      </c>
      <c r="B603" s="150" t="s">
        <v>631</v>
      </c>
      <c r="C603" s="150" t="s">
        <v>257</v>
      </c>
      <c r="D603" s="150" t="s">
        <v>140</v>
      </c>
      <c r="E603" s="151" t="s">
        <v>143</v>
      </c>
      <c r="F603" s="152">
        <v>39994</v>
      </c>
      <c r="G603" s="153">
        <v>2009</v>
      </c>
      <c r="H603" s="149" t="s">
        <v>0</v>
      </c>
      <c r="I603" s="149" t="str">
        <f t="shared" si="27"/>
        <v>LA</v>
      </c>
      <c r="J603" s="149" t="str">
        <f t="shared" si="28"/>
        <v>LA</v>
      </c>
      <c r="K603" s="149" t="str">
        <f t="shared" si="29"/>
        <v>South Central</v>
      </c>
      <c r="L603" s="149" t="str">
        <f>INDEX('State '!$A$1:$C$62,MATCH($I603,'State '!$B:$B,0),3)</f>
        <v>South Central</v>
      </c>
      <c r="M603" s="149" t="str">
        <f>INDEX('State '!$A$1:$C$62,MATCH($J603,'State '!$B:$B,0),3)</f>
        <v>South Central</v>
      </c>
      <c r="N603" s="149"/>
      <c r="O603" s="156">
        <v>10</v>
      </c>
      <c r="P603" s="155">
        <v>0.5</v>
      </c>
      <c r="Q603" s="155">
        <v>90</v>
      </c>
      <c r="R603" s="156"/>
      <c r="S603" s="157" t="s">
        <v>135</v>
      </c>
      <c r="T603" s="154" t="s">
        <v>381</v>
      </c>
      <c r="U603" s="158" t="s">
        <v>632</v>
      </c>
      <c r="V603" s="149"/>
      <c r="W603" s="148"/>
      <c r="X603" s="148"/>
      <c r="Y603" s="148"/>
    </row>
    <row r="604" spans="1:25" s="17" customFormat="1" x14ac:dyDescent="0.2">
      <c r="A604" s="149">
        <v>40381</v>
      </c>
      <c r="B604" s="150" t="s">
        <v>689</v>
      </c>
      <c r="C604" s="150" t="s">
        <v>247</v>
      </c>
      <c r="D604" s="150" t="s">
        <v>140</v>
      </c>
      <c r="E604" s="151" t="s">
        <v>143</v>
      </c>
      <c r="F604" s="152">
        <v>39994</v>
      </c>
      <c r="G604" s="159">
        <v>2009</v>
      </c>
      <c r="H604" s="149" t="s">
        <v>690</v>
      </c>
      <c r="I604" s="149" t="str">
        <f t="shared" si="27"/>
        <v>WY</v>
      </c>
      <c r="J604" s="149" t="str">
        <f t="shared" si="28"/>
        <v>CO</v>
      </c>
      <c r="K604" s="149" t="str">
        <f t="shared" si="29"/>
        <v>Mountain</v>
      </c>
      <c r="L604" s="149" t="str">
        <f>INDEX('State '!$A$1:$C$62,MATCH($I604,'State '!$B:$B,0),3)</f>
        <v>Mountain</v>
      </c>
      <c r="M604" s="149" t="str">
        <f>INDEX('State '!$A$1:$C$62,MATCH($J604,'State '!$B:$B,0),3)</f>
        <v>Mountain</v>
      </c>
      <c r="N604" s="149"/>
      <c r="O604" s="156">
        <v>0.25</v>
      </c>
      <c r="P604" s="155"/>
      <c r="Q604" s="155">
        <v>55</v>
      </c>
      <c r="R604" s="156"/>
      <c r="S604" s="157" t="s">
        <v>135</v>
      </c>
      <c r="T604" s="154" t="s">
        <v>381</v>
      </c>
      <c r="U604" s="158" t="s">
        <v>691</v>
      </c>
      <c r="V604" s="149"/>
      <c r="W604" s="148"/>
      <c r="X604" s="148"/>
      <c r="Y604" s="148"/>
    </row>
    <row r="605" spans="1:25" s="17" customFormat="1" x14ac:dyDescent="0.2">
      <c r="A605" s="149">
        <v>40367</v>
      </c>
      <c r="B605" s="162" t="s">
        <v>621</v>
      </c>
      <c r="C605" s="162" t="s">
        <v>261</v>
      </c>
      <c r="D605" s="162" t="s">
        <v>140</v>
      </c>
      <c r="E605" s="162" t="s">
        <v>143</v>
      </c>
      <c r="F605" s="163">
        <v>39995</v>
      </c>
      <c r="G605" s="164">
        <v>2009</v>
      </c>
      <c r="H605" s="149" t="s">
        <v>33</v>
      </c>
      <c r="I605" s="149" t="str">
        <f t="shared" si="27"/>
        <v>WV</v>
      </c>
      <c r="J605" s="149" t="str">
        <f t="shared" si="28"/>
        <v>WV</v>
      </c>
      <c r="K605" s="149" t="str">
        <f t="shared" si="29"/>
        <v>Northeast</v>
      </c>
      <c r="L605" s="149" t="str">
        <f>INDEX('State '!$A$1:$C$62,MATCH($I605,'State '!$B:$B,0),3)</f>
        <v>Northeast</v>
      </c>
      <c r="M605" s="149" t="str">
        <f>INDEX('State '!$A$1:$C$62,MATCH($J605,'State '!$B:$B,0),3)</f>
        <v>Northeast</v>
      </c>
      <c r="N605" s="149"/>
      <c r="O605" s="156">
        <v>40</v>
      </c>
      <c r="P605" s="156"/>
      <c r="Q605" s="156">
        <v>100</v>
      </c>
      <c r="R605" s="155"/>
      <c r="S605" s="149" t="s">
        <v>135</v>
      </c>
      <c r="T605" s="149" t="s">
        <v>381</v>
      </c>
      <c r="U605" s="149" t="s">
        <v>622</v>
      </c>
      <c r="V605" s="149"/>
      <c r="W605" s="148"/>
      <c r="X605" s="148"/>
      <c r="Y605" s="148"/>
    </row>
    <row r="606" spans="1:25" s="17" customFormat="1" x14ac:dyDescent="0.2">
      <c r="A606" s="149">
        <v>40248</v>
      </c>
      <c r="B606" s="162" t="s">
        <v>659</v>
      </c>
      <c r="C606" s="162" t="s">
        <v>265</v>
      </c>
      <c r="D606" s="162" t="s">
        <v>134</v>
      </c>
      <c r="E606" s="162" t="s">
        <v>143</v>
      </c>
      <c r="F606" s="163">
        <v>40008</v>
      </c>
      <c r="G606" s="164">
        <v>2009</v>
      </c>
      <c r="H606" s="149" t="s">
        <v>37</v>
      </c>
      <c r="I606" s="149" t="str">
        <f t="shared" si="27"/>
        <v>OK</v>
      </c>
      <c r="J606" s="149" t="str">
        <f t="shared" si="28"/>
        <v>OK</v>
      </c>
      <c r="K606" s="149" t="str">
        <f t="shared" si="29"/>
        <v>South Central</v>
      </c>
      <c r="L606" s="149" t="str">
        <f>INDEX('State '!$A$1:$C$62,MATCH($I606,'State '!$B:$B,0),3)</f>
        <v>South Central</v>
      </c>
      <c r="M606" s="149" t="str">
        <f>INDEX('State '!$A$1:$C$62,MATCH($J606,'State '!$B:$B,0),3)</f>
        <v>South Central</v>
      </c>
      <c r="N606" s="149"/>
      <c r="O606" s="156">
        <v>75</v>
      </c>
      <c r="P606" s="156">
        <v>50</v>
      </c>
      <c r="Q606" s="156">
        <v>638</v>
      </c>
      <c r="R606" s="155">
        <v>24</v>
      </c>
      <c r="S606" s="149" t="s">
        <v>135</v>
      </c>
      <c r="T606" s="149" t="s">
        <v>381</v>
      </c>
      <c r="U606" s="149" t="s">
        <v>660</v>
      </c>
      <c r="V606" s="149"/>
      <c r="W606" s="148"/>
      <c r="X606" s="148"/>
      <c r="Y606" s="148"/>
    </row>
    <row r="607" spans="1:25" s="17" customFormat="1" x14ac:dyDescent="0.2">
      <c r="A607" s="149">
        <v>40248</v>
      </c>
      <c r="B607" s="162" t="s">
        <v>697</v>
      </c>
      <c r="C607" s="162" t="s">
        <v>273</v>
      </c>
      <c r="D607" s="162" t="s">
        <v>134</v>
      </c>
      <c r="E607" s="162" t="s">
        <v>143</v>
      </c>
      <c r="F607" s="163">
        <v>40026</v>
      </c>
      <c r="G607" s="164">
        <v>2009</v>
      </c>
      <c r="H607" s="149" t="s">
        <v>14</v>
      </c>
      <c r="I607" s="149" t="str">
        <f t="shared" si="27"/>
        <v>MS</v>
      </c>
      <c r="J607" s="149" t="str">
        <f t="shared" si="28"/>
        <v>MS</v>
      </c>
      <c r="K607" s="149" t="str">
        <f t="shared" si="29"/>
        <v>South Central</v>
      </c>
      <c r="L607" s="149" t="str">
        <f>INDEX('State '!$A$1:$C$62,MATCH($I607,'State '!$B:$B,0),3)</f>
        <v>South Central</v>
      </c>
      <c r="M607" s="149" t="str">
        <f>INDEX('State '!$A$1:$C$62,MATCH($J607,'State '!$B:$B,0),3)</f>
        <v>South Central</v>
      </c>
      <c r="N607" s="149"/>
      <c r="O607" s="156">
        <v>42</v>
      </c>
      <c r="P607" s="156">
        <v>22.9</v>
      </c>
      <c r="Q607" s="156">
        <v>465</v>
      </c>
      <c r="R607" s="155">
        <v>24</v>
      </c>
      <c r="S607" s="149" t="s">
        <v>135</v>
      </c>
      <c r="T607" s="149" t="s">
        <v>381</v>
      </c>
      <c r="U607" s="149" t="s">
        <v>698</v>
      </c>
      <c r="V607" s="149"/>
      <c r="W607" s="148"/>
      <c r="X607" s="148"/>
      <c r="Y607" s="148"/>
    </row>
    <row r="608" spans="1:25" s="17" customFormat="1" x14ac:dyDescent="0.2">
      <c r="A608" s="149">
        <v>40367</v>
      </c>
      <c r="B608" s="162" t="s">
        <v>673</v>
      </c>
      <c r="C608" s="162" t="s">
        <v>268</v>
      </c>
      <c r="D608" s="162" t="s">
        <v>140</v>
      </c>
      <c r="E608" s="162" t="s">
        <v>143</v>
      </c>
      <c r="F608" s="163">
        <v>40027</v>
      </c>
      <c r="G608" s="164">
        <v>2009</v>
      </c>
      <c r="H608" s="149" t="s">
        <v>41</v>
      </c>
      <c r="I608" s="149" t="str">
        <f t="shared" si="27"/>
        <v>MI</v>
      </c>
      <c r="J608" s="149" t="str">
        <f t="shared" si="28"/>
        <v>MI</v>
      </c>
      <c r="K608" s="149" t="str">
        <f t="shared" si="29"/>
        <v>Midwest</v>
      </c>
      <c r="L608" s="149" t="str">
        <f>INDEX('State '!$A$1:$C$62,MATCH($I608,'State '!$B:$B,0),3)</f>
        <v>Midwest</v>
      </c>
      <c r="M608" s="149" t="str">
        <f>INDEX('State '!$A$1:$C$62,MATCH($J608,'State '!$B:$B,0),3)</f>
        <v>Midwest</v>
      </c>
      <c r="N608" s="149"/>
      <c r="O608" s="156">
        <v>61</v>
      </c>
      <c r="P608" s="156">
        <v>15</v>
      </c>
      <c r="Q608" s="156">
        <v>214</v>
      </c>
      <c r="R608" s="155">
        <v>24</v>
      </c>
      <c r="S608" s="149" t="s">
        <v>138</v>
      </c>
      <c r="T608" s="149" t="s">
        <v>187</v>
      </c>
      <c r="U608" s="149" t="s">
        <v>674</v>
      </c>
      <c r="V608" s="149"/>
      <c r="W608" s="148"/>
      <c r="X608" s="148"/>
      <c r="Y608" s="148"/>
    </row>
    <row r="609" spans="1:25" s="17" customFormat="1" x14ac:dyDescent="0.2">
      <c r="A609" s="149">
        <v>40389</v>
      </c>
      <c r="B609" s="162" t="s">
        <v>694</v>
      </c>
      <c r="C609" s="162" t="s">
        <v>272</v>
      </c>
      <c r="D609" s="162" t="s">
        <v>134</v>
      </c>
      <c r="E609" s="162" t="s">
        <v>143</v>
      </c>
      <c r="F609" s="163">
        <v>40035</v>
      </c>
      <c r="G609" s="164">
        <v>2009</v>
      </c>
      <c r="H609" s="149" t="s">
        <v>10</v>
      </c>
      <c r="I609" s="149" t="str">
        <f t="shared" si="27"/>
        <v>NY</v>
      </c>
      <c r="J609" s="149" t="str">
        <f t="shared" si="28"/>
        <v>NY</v>
      </c>
      <c r="K609" s="149" t="str">
        <f t="shared" si="29"/>
        <v>Northeast</v>
      </c>
      <c r="L609" s="149" t="str">
        <f>INDEX('State '!$A$1:$C$62,MATCH($I609,'State '!$B:$B,0),3)</f>
        <v>Northeast</v>
      </c>
      <c r="M609" s="149" t="str">
        <f>INDEX('State '!$A$1:$C$62,MATCH($J609,'State '!$B:$B,0),3)</f>
        <v>Northeast</v>
      </c>
      <c r="N609" s="149"/>
      <c r="O609" s="156">
        <v>4.5999999999999996</v>
      </c>
      <c r="P609" s="156">
        <v>3.7</v>
      </c>
      <c r="Q609" s="156">
        <v>400</v>
      </c>
      <c r="R609" s="155">
        <v>16</v>
      </c>
      <c r="S609" s="149" t="s">
        <v>135</v>
      </c>
      <c r="T609" s="149" t="s">
        <v>381</v>
      </c>
      <c r="U609" s="149" t="s">
        <v>695</v>
      </c>
      <c r="V609" s="149"/>
      <c r="W609" s="148"/>
      <c r="X609" s="148"/>
      <c r="Y609" s="148"/>
    </row>
    <row r="610" spans="1:25" s="17" customFormat="1" x14ac:dyDescent="0.2">
      <c r="A610" s="149">
        <v>40367</v>
      </c>
      <c r="B610" s="162" t="s">
        <v>669</v>
      </c>
      <c r="C610" s="162" t="s">
        <v>210</v>
      </c>
      <c r="D610" s="162" t="s">
        <v>136</v>
      </c>
      <c r="E610" s="162" t="s">
        <v>143</v>
      </c>
      <c r="F610" s="163">
        <v>40036</v>
      </c>
      <c r="G610" s="164">
        <v>2009</v>
      </c>
      <c r="H610" s="149" t="s">
        <v>581</v>
      </c>
      <c r="I610" s="149" t="str">
        <f t="shared" si="27"/>
        <v>OK</v>
      </c>
      <c r="J610" s="149" t="str">
        <f t="shared" si="28"/>
        <v>LA</v>
      </c>
      <c r="K610" s="149" t="str">
        <f t="shared" si="29"/>
        <v>South Central</v>
      </c>
      <c r="L610" s="149" t="str">
        <f>INDEX('State '!$A$1:$C$62,MATCH($I610,'State '!$B:$B,0),3)</f>
        <v>South Central</v>
      </c>
      <c r="M610" s="149" t="str">
        <f>INDEX('State '!$A$1:$C$62,MATCH($J610,'State '!$B:$B,0),3)</f>
        <v>South Central</v>
      </c>
      <c r="N610" s="149"/>
      <c r="O610" s="156">
        <v>121</v>
      </c>
      <c r="P610" s="156">
        <v>353</v>
      </c>
      <c r="Q610" s="156">
        <v>1726</v>
      </c>
      <c r="R610" s="155">
        <v>42</v>
      </c>
      <c r="S610" s="149" t="s">
        <v>135</v>
      </c>
      <c r="T610" s="149" t="s">
        <v>381</v>
      </c>
      <c r="U610" s="149" t="s">
        <v>670</v>
      </c>
      <c r="V610" s="149"/>
      <c r="W610" s="148"/>
      <c r="X610" s="148"/>
      <c r="Y610" s="148"/>
    </row>
    <row r="611" spans="1:25" s="17" customFormat="1" x14ac:dyDescent="0.2">
      <c r="A611" s="149">
        <v>40367</v>
      </c>
      <c r="B611" s="150" t="s">
        <v>652</v>
      </c>
      <c r="C611" s="150" t="s">
        <v>206</v>
      </c>
      <c r="D611" s="150" t="s">
        <v>140</v>
      </c>
      <c r="E611" s="151" t="s">
        <v>143</v>
      </c>
      <c r="F611" s="152">
        <v>40053</v>
      </c>
      <c r="G611" s="153">
        <v>2009</v>
      </c>
      <c r="H611" s="149" t="s">
        <v>36</v>
      </c>
      <c r="I611" s="149" t="str">
        <f t="shared" si="27"/>
        <v>MA</v>
      </c>
      <c r="J611" s="149" t="str">
        <f t="shared" si="28"/>
        <v>MA</v>
      </c>
      <c r="K611" s="149" t="str">
        <f t="shared" si="29"/>
        <v>Northeast</v>
      </c>
      <c r="L611" s="149" t="str">
        <f>INDEX('State '!$A$1:$C$62,MATCH($I611,'State '!$B:$B,0),3)</f>
        <v>Northeast</v>
      </c>
      <c r="M611" s="149" t="str">
        <f>INDEX('State '!$A$1:$C$62,MATCH($J611,'State '!$B:$B,0),3)</f>
        <v>Northeast</v>
      </c>
      <c r="N611" s="149"/>
      <c r="O611" s="156">
        <v>23</v>
      </c>
      <c r="P611" s="155">
        <v>5.15</v>
      </c>
      <c r="Q611" s="155">
        <v>12.3</v>
      </c>
      <c r="R611" s="156">
        <v>12</v>
      </c>
      <c r="S611" s="157" t="s">
        <v>135</v>
      </c>
      <c r="T611" s="154" t="s">
        <v>381</v>
      </c>
      <c r="U611" s="158" t="s">
        <v>653</v>
      </c>
      <c r="V611" s="149"/>
      <c r="W611" s="148"/>
      <c r="X611" s="148"/>
      <c r="Y611" s="148"/>
    </row>
    <row r="612" spans="1:25" s="17" customFormat="1" x14ac:dyDescent="0.2">
      <c r="A612" s="171">
        <v>40367</v>
      </c>
      <c r="B612" s="162" t="s">
        <v>692</v>
      </c>
      <c r="C612" s="162" t="s">
        <v>236</v>
      </c>
      <c r="D612" s="162" t="s">
        <v>136</v>
      </c>
      <c r="E612" s="162" t="s">
        <v>143</v>
      </c>
      <c r="F612" s="163">
        <v>40056</v>
      </c>
      <c r="G612" s="164">
        <v>2009</v>
      </c>
      <c r="H612" s="149" t="s">
        <v>6</v>
      </c>
      <c r="I612" s="149" t="str">
        <f t="shared" si="27"/>
        <v>TX</v>
      </c>
      <c r="J612" s="149" t="str">
        <f t="shared" si="28"/>
        <v>TX</v>
      </c>
      <c r="K612" s="149" t="str">
        <f t="shared" si="29"/>
        <v>South Central</v>
      </c>
      <c r="L612" s="149" t="str">
        <f>INDEX('State '!$A$1:$C$62,MATCH($I612,'State '!$B:$B,0),3)</f>
        <v>South Central</v>
      </c>
      <c r="M612" s="149" t="str">
        <f>INDEX('State '!$A$1:$C$62,MATCH($J612,'State '!$B:$B,0),3)</f>
        <v>South Central</v>
      </c>
      <c r="N612" s="149"/>
      <c r="O612" s="156">
        <v>485</v>
      </c>
      <c r="P612" s="156">
        <v>160</v>
      </c>
      <c r="Q612" s="156">
        <v>1100</v>
      </c>
      <c r="R612" s="155">
        <v>42</v>
      </c>
      <c r="S612" s="149" t="s">
        <v>138</v>
      </c>
      <c r="T612" s="149" t="s">
        <v>187</v>
      </c>
      <c r="U612" s="149" t="s">
        <v>382</v>
      </c>
      <c r="V612" s="149"/>
      <c r="W612" s="148"/>
      <c r="X612" s="148"/>
      <c r="Y612" s="148"/>
    </row>
    <row r="613" spans="1:25" s="17" customFormat="1" x14ac:dyDescent="0.2">
      <c r="A613" s="149">
        <v>40367</v>
      </c>
      <c r="B613" s="162" t="s">
        <v>685</v>
      </c>
      <c r="C613" s="162" t="s">
        <v>271</v>
      </c>
      <c r="D613" s="162" t="s">
        <v>140</v>
      </c>
      <c r="E613" s="162" t="s">
        <v>143</v>
      </c>
      <c r="F613" s="163">
        <v>40056</v>
      </c>
      <c r="G613" s="155">
        <v>2009</v>
      </c>
      <c r="H613" s="149" t="s">
        <v>686</v>
      </c>
      <c r="I613" s="149" t="str">
        <f t="shared" si="27"/>
        <v>MT</v>
      </c>
      <c r="J613" s="149" t="str">
        <f t="shared" si="28"/>
        <v>ND</v>
      </c>
      <c r="K613" s="149" t="str">
        <f t="shared" si="29"/>
        <v>Mountain</v>
      </c>
      <c r="L613" s="149" t="str">
        <f>INDEX('State '!$A$1:$C$62,MATCH($I613,'State '!$B:$B,0),3)</f>
        <v>Mountain</v>
      </c>
      <c r="M613" s="149" t="str">
        <f>INDEX('State '!$A$1:$C$62,MATCH($J613,'State '!$B:$B,0),3)</f>
        <v>Mountain</v>
      </c>
      <c r="N613" s="149"/>
      <c r="O613" s="156">
        <v>28.3</v>
      </c>
      <c r="P613" s="156"/>
      <c r="Q613" s="156">
        <v>75</v>
      </c>
      <c r="R613" s="155"/>
      <c r="S613" s="149" t="s">
        <v>135</v>
      </c>
      <c r="T613" s="149" t="s">
        <v>381</v>
      </c>
      <c r="U613" s="149" t="s">
        <v>687</v>
      </c>
      <c r="V613" s="149"/>
      <c r="W613" s="148"/>
      <c r="X613" s="148"/>
      <c r="Y613" s="148"/>
    </row>
    <row r="614" spans="1:25" s="17" customFormat="1" x14ac:dyDescent="0.2">
      <c r="A614" s="149">
        <v>40367</v>
      </c>
      <c r="B614" s="162" t="s">
        <v>641</v>
      </c>
      <c r="C614" s="162" t="s">
        <v>264</v>
      </c>
      <c r="D614" s="162" t="s">
        <v>134</v>
      </c>
      <c r="E614" s="162" t="s">
        <v>143</v>
      </c>
      <c r="F614" s="163">
        <v>40057</v>
      </c>
      <c r="G614" s="164">
        <v>2009</v>
      </c>
      <c r="H614" s="149" t="s">
        <v>22</v>
      </c>
      <c r="I614" s="149" t="str">
        <f t="shared" si="27"/>
        <v>GA</v>
      </c>
      <c r="J614" s="149" t="str">
        <f t="shared" si="28"/>
        <v>GA</v>
      </c>
      <c r="K614" s="149" t="str">
        <f t="shared" si="29"/>
        <v>Southeast</v>
      </c>
      <c r="L614" s="149" t="str">
        <f>INDEX('State '!$A$1:$C$62,MATCH($I614,'State '!$B:$B,0),3)</f>
        <v>Southeast</v>
      </c>
      <c r="M614" s="149" t="str">
        <f>INDEX('State '!$A$1:$C$62,MATCH($J614,'State '!$B:$B,0),3)</f>
        <v>Southeast</v>
      </c>
      <c r="N614" s="149"/>
      <c r="O614" s="156">
        <v>5.5</v>
      </c>
      <c r="P614" s="156">
        <v>12.5</v>
      </c>
      <c r="Q614" s="156">
        <v>14</v>
      </c>
      <c r="R614" s="155"/>
      <c r="S614" s="149" t="s">
        <v>138</v>
      </c>
      <c r="T614" s="149" t="s">
        <v>187</v>
      </c>
      <c r="U614" s="149" t="s">
        <v>382</v>
      </c>
      <c r="V614" s="149"/>
      <c r="W614" s="148"/>
      <c r="X614" s="148"/>
      <c r="Y614" s="148"/>
    </row>
    <row r="615" spans="1:25" s="17" customFormat="1" x14ac:dyDescent="0.2">
      <c r="A615" s="149">
        <v>40381</v>
      </c>
      <c r="B615" s="150" t="s">
        <v>681</v>
      </c>
      <c r="C615" s="150" t="s">
        <v>200</v>
      </c>
      <c r="D615" s="150" t="s">
        <v>140</v>
      </c>
      <c r="E615" s="151" t="s">
        <v>143</v>
      </c>
      <c r="F615" s="152">
        <v>40058</v>
      </c>
      <c r="G615" s="153">
        <v>2009</v>
      </c>
      <c r="H615" s="149" t="s">
        <v>36</v>
      </c>
      <c r="I615" s="149" t="str">
        <f t="shared" si="27"/>
        <v>MA</v>
      </c>
      <c r="J615" s="149" t="str">
        <f t="shared" si="28"/>
        <v>MA</v>
      </c>
      <c r="K615" s="149" t="str">
        <f t="shared" si="29"/>
        <v>Northeast</v>
      </c>
      <c r="L615" s="149" t="str">
        <f>INDEX('State '!$A$1:$C$62,MATCH($I615,'State '!$B:$B,0),3)</f>
        <v>Northeast</v>
      </c>
      <c r="M615" s="149" t="str">
        <f>INDEX('State '!$A$1:$C$62,MATCH($J615,'State '!$B:$B,0),3)</f>
        <v>Northeast</v>
      </c>
      <c r="N615" s="149"/>
      <c r="O615" s="156">
        <v>34.5</v>
      </c>
      <c r="P615" s="155">
        <v>2.2999999999999998</v>
      </c>
      <c r="Q615" s="155">
        <v>140</v>
      </c>
      <c r="R615" s="156">
        <v>14</v>
      </c>
      <c r="S615" s="157" t="s">
        <v>135</v>
      </c>
      <c r="T615" s="154" t="s">
        <v>381</v>
      </c>
      <c r="U615" s="158" t="s">
        <v>682</v>
      </c>
      <c r="V615" s="149"/>
      <c r="W615" s="148"/>
      <c r="X615" s="148"/>
      <c r="Y615" s="148"/>
    </row>
    <row r="616" spans="1:25" s="17" customFormat="1" x14ac:dyDescent="0.2">
      <c r="A616" s="149">
        <v>40367</v>
      </c>
      <c r="B616" s="150" t="s">
        <v>1866</v>
      </c>
      <c r="C616" s="150" t="s">
        <v>247</v>
      </c>
      <c r="D616" s="150" t="s">
        <v>140</v>
      </c>
      <c r="E616" s="151" t="s">
        <v>143</v>
      </c>
      <c r="F616" s="152">
        <v>40086</v>
      </c>
      <c r="G616" s="159">
        <v>2009</v>
      </c>
      <c r="H616" s="149" t="s">
        <v>25</v>
      </c>
      <c r="I616" s="149" t="str">
        <f t="shared" si="27"/>
        <v>CO</v>
      </c>
      <c r="J616" s="149" t="str">
        <f t="shared" si="28"/>
        <v>CO</v>
      </c>
      <c r="K616" s="149" t="str">
        <f t="shared" si="29"/>
        <v>Mountain</v>
      </c>
      <c r="L616" s="149" t="str">
        <f>INDEX('State '!$A$1:$C$62,MATCH($I616,'State '!$B:$B,0),3)</f>
        <v>Mountain</v>
      </c>
      <c r="M616" s="149" t="str">
        <f>INDEX('State '!$A$1:$C$62,MATCH($J616,'State '!$B:$B,0),3)</f>
        <v>Mountain</v>
      </c>
      <c r="N616" s="149"/>
      <c r="O616" s="156">
        <v>42</v>
      </c>
      <c r="P616" s="155">
        <v>45.6</v>
      </c>
      <c r="Q616" s="155">
        <v>179.5</v>
      </c>
      <c r="R616" s="156"/>
      <c r="S616" s="157" t="s">
        <v>135</v>
      </c>
      <c r="T616" s="154" t="s">
        <v>381</v>
      </c>
      <c r="U616" s="158" t="s">
        <v>661</v>
      </c>
      <c r="V616" s="149"/>
      <c r="W616" s="148"/>
      <c r="X616" s="148"/>
      <c r="Y616" s="148"/>
    </row>
    <row r="617" spans="1:25" s="17" customFormat="1" x14ac:dyDescent="0.2">
      <c r="A617" s="149">
        <v>40367</v>
      </c>
      <c r="B617" s="162" t="s">
        <v>667</v>
      </c>
      <c r="C617" s="162" t="s">
        <v>1939</v>
      </c>
      <c r="D617" s="162" t="s">
        <v>134</v>
      </c>
      <c r="E617" s="162" t="s">
        <v>143</v>
      </c>
      <c r="F617" s="163">
        <v>40087</v>
      </c>
      <c r="G617" s="155">
        <v>2009</v>
      </c>
      <c r="H617" s="149" t="s">
        <v>23</v>
      </c>
      <c r="I617" s="149" t="str">
        <f t="shared" si="27"/>
        <v>KY</v>
      </c>
      <c r="J617" s="149" t="str">
        <f t="shared" si="28"/>
        <v>KY</v>
      </c>
      <c r="K617" s="149" t="str">
        <f t="shared" si="29"/>
        <v>Midwest</v>
      </c>
      <c r="L617" s="149" t="str">
        <f>INDEX('State '!$A$1:$C$62,MATCH($I617,'State '!$B:$B,0),3)</f>
        <v>Midwest</v>
      </c>
      <c r="M617" s="149" t="str">
        <f>INDEX('State '!$A$1:$C$62,MATCH($J617,'State '!$B:$B,0),3)</f>
        <v>Midwest</v>
      </c>
      <c r="N617" s="149"/>
      <c r="O617" s="156">
        <v>6.3</v>
      </c>
      <c r="P617" s="156">
        <v>11</v>
      </c>
      <c r="Q617" s="156">
        <v>92</v>
      </c>
      <c r="R617" s="155">
        <v>30</v>
      </c>
      <c r="S617" s="149" t="s">
        <v>135</v>
      </c>
      <c r="T617" s="149" t="s">
        <v>381</v>
      </c>
      <c r="U617" s="149" t="s">
        <v>668</v>
      </c>
      <c r="V617" s="149"/>
      <c r="W617" s="148"/>
      <c r="X617" s="148"/>
      <c r="Y617" s="148"/>
    </row>
    <row r="618" spans="1:25" s="17" customFormat="1" x14ac:dyDescent="0.2">
      <c r="A618" s="149">
        <v>40367</v>
      </c>
      <c r="B618" s="162" t="s">
        <v>676</v>
      </c>
      <c r="C618" s="162" t="s">
        <v>269</v>
      </c>
      <c r="D618" s="162" t="s">
        <v>140</v>
      </c>
      <c r="E618" s="162" t="s">
        <v>143</v>
      </c>
      <c r="F618" s="163">
        <v>40087</v>
      </c>
      <c r="G618" s="155">
        <v>2009</v>
      </c>
      <c r="H618" s="149" t="s">
        <v>677</v>
      </c>
      <c r="I618" s="149" t="str">
        <f t="shared" si="27"/>
        <v>MN</v>
      </c>
      <c r="J618" s="149" t="str">
        <f t="shared" si="28"/>
        <v>ND</v>
      </c>
      <c r="K618" s="149" t="str">
        <f t="shared" si="29"/>
        <v>Midwest, Mountain</v>
      </c>
      <c r="L618" s="149" t="str">
        <f>INDEX('State '!$A$1:$C$62,MATCH($I618,'State '!$B:$B,0),3)</f>
        <v>Midwest</v>
      </c>
      <c r="M618" s="149" t="str">
        <f>INDEX('State '!$A$1:$C$62,MATCH($J618,'State '!$B:$B,0),3)</f>
        <v>Mountain</v>
      </c>
      <c r="N618" s="149"/>
      <c r="O618" s="156">
        <v>14.6</v>
      </c>
      <c r="P618" s="156">
        <v>9.98</v>
      </c>
      <c r="Q618" s="156">
        <v>38</v>
      </c>
      <c r="R618" s="155">
        <v>12</v>
      </c>
      <c r="S618" s="149" t="s">
        <v>135</v>
      </c>
      <c r="T618" s="149" t="s">
        <v>381</v>
      </c>
      <c r="U618" s="149" t="s">
        <v>678</v>
      </c>
      <c r="V618" s="149"/>
      <c r="W618" s="148"/>
      <c r="X618" s="148"/>
      <c r="Y618" s="148"/>
    </row>
    <row r="619" spans="1:25" s="17" customFormat="1" x14ac:dyDescent="0.2">
      <c r="A619" s="149">
        <v>40367</v>
      </c>
      <c r="B619" s="162" t="s">
        <v>629</v>
      </c>
      <c r="C619" s="162" t="s">
        <v>261</v>
      </c>
      <c r="D619" s="162" t="s">
        <v>140</v>
      </c>
      <c r="E619" s="162" t="s">
        <v>143</v>
      </c>
      <c r="F619" s="163">
        <v>40095</v>
      </c>
      <c r="G619" s="164">
        <v>2009</v>
      </c>
      <c r="H619" s="149" t="s">
        <v>19</v>
      </c>
      <c r="I619" s="149" t="str">
        <f t="shared" si="27"/>
        <v>VA</v>
      </c>
      <c r="J619" s="149" t="str">
        <f t="shared" si="28"/>
        <v>VA</v>
      </c>
      <c r="K619" s="149" t="str">
        <f t="shared" si="29"/>
        <v>Northeast</v>
      </c>
      <c r="L619" s="149" t="str">
        <f>INDEX('State '!$A$1:$C$62,MATCH($I619,'State '!$B:$B,0),3)</f>
        <v>Northeast</v>
      </c>
      <c r="M619" s="149" t="str">
        <f>INDEX('State '!$A$1:$C$62,MATCH($J619,'State '!$B:$B,0),3)</f>
        <v>Northeast</v>
      </c>
      <c r="N619" s="149"/>
      <c r="O619" s="156">
        <v>142.30000000000001</v>
      </c>
      <c r="P619" s="156">
        <v>15.3</v>
      </c>
      <c r="Q619" s="156">
        <v>94</v>
      </c>
      <c r="R619" s="155" t="s">
        <v>3194</v>
      </c>
      <c r="S619" s="149" t="s">
        <v>135</v>
      </c>
      <c r="T619" s="149" t="s">
        <v>381</v>
      </c>
      <c r="U619" s="149" t="s">
        <v>630</v>
      </c>
      <c r="V619" s="149"/>
      <c r="W619" s="148"/>
      <c r="X619" s="148"/>
      <c r="Y619" s="148"/>
    </row>
    <row r="620" spans="1:25" s="17" customFormat="1" x14ac:dyDescent="0.2">
      <c r="A620" s="149">
        <v>40381</v>
      </c>
      <c r="B620" s="150" t="s">
        <v>699</v>
      </c>
      <c r="C620" s="150" t="s">
        <v>274</v>
      </c>
      <c r="D620" s="150" t="s">
        <v>140</v>
      </c>
      <c r="E620" s="151" t="s">
        <v>143</v>
      </c>
      <c r="F620" s="152">
        <v>40105</v>
      </c>
      <c r="G620" s="159">
        <v>2009</v>
      </c>
      <c r="H620" s="149" t="s">
        <v>700</v>
      </c>
      <c r="I620" s="149" t="str">
        <f t="shared" si="27"/>
        <v>IL</v>
      </c>
      <c r="J620" s="149" t="str">
        <f t="shared" si="28"/>
        <v>ON</v>
      </c>
      <c r="K620" s="149" t="str">
        <f t="shared" si="29"/>
        <v>Midwest, Canada</v>
      </c>
      <c r="L620" s="149" t="str">
        <f>INDEX('State '!$A$1:$C$62,MATCH($I620,'State '!$B:$B,0),3)</f>
        <v>Midwest</v>
      </c>
      <c r="M620" s="149" t="str">
        <f>INDEX('State '!$A$1:$C$62,MATCH($J620,'State '!$B:$B,0),3)</f>
        <v>Canada</v>
      </c>
      <c r="N620" s="149"/>
      <c r="O620" s="156">
        <v>36.200000000000003</v>
      </c>
      <c r="P620" s="155"/>
      <c r="Q620" s="155">
        <v>105</v>
      </c>
      <c r="R620" s="156"/>
      <c r="S620" s="157" t="s">
        <v>135</v>
      </c>
      <c r="T620" s="154" t="s">
        <v>381</v>
      </c>
      <c r="U620" s="158" t="s">
        <v>701</v>
      </c>
      <c r="V620" s="149"/>
      <c r="W620" s="148"/>
      <c r="X620" s="148"/>
      <c r="Y620" s="148"/>
    </row>
    <row r="621" spans="1:25" s="17" customFormat="1" x14ac:dyDescent="0.2">
      <c r="A621" s="149">
        <v>40248</v>
      </c>
      <c r="B621" s="162" t="s">
        <v>642</v>
      </c>
      <c r="C621" s="162" t="s">
        <v>199</v>
      </c>
      <c r="D621" s="162" t="s">
        <v>140</v>
      </c>
      <c r="E621" s="162" t="s">
        <v>143</v>
      </c>
      <c r="F621" s="163">
        <v>40112</v>
      </c>
      <c r="G621" s="155">
        <v>2009</v>
      </c>
      <c r="H621" s="149" t="s">
        <v>643</v>
      </c>
      <c r="I621" s="149" t="str">
        <f t="shared" si="27"/>
        <v>OH</v>
      </c>
      <c r="J621" s="149" t="str">
        <f t="shared" si="28"/>
        <v>PA</v>
      </c>
      <c r="K621" s="149" t="str">
        <f t="shared" si="29"/>
        <v>Northeast</v>
      </c>
      <c r="L621" s="149" t="str">
        <f>INDEX('State '!$A$1:$C$62,MATCH($I621,'State '!$B:$B,0),3)</f>
        <v>Northeast</v>
      </c>
      <c r="M621" s="149" t="str">
        <f>INDEX('State '!$A$1:$C$62,MATCH($J621,'State '!$B:$B,0),3)</f>
        <v>Northeast</v>
      </c>
      <c r="N621" s="149"/>
      <c r="O621" s="156">
        <v>44.7</v>
      </c>
      <c r="P621" s="156"/>
      <c r="Q621" s="156">
        <v>150</v>
      </c>
      <c r="R621" s="155"/>
      <c r="S621" s="149" t="s">
        <v>135</v>
      </c>
      <c r="T621" s="149" t="s">
        <v>381</v>
      </c>
      <c r="U621" s="149" t="s">
        <v>644</v>
      </c>
      <c r="V621" s="149"/>
      <c r="W621" s="148"/>
      <c r="X621" s="148"/>
      <c r="Y621" s="148"/>
    </row>
    <row r="622" spans="1:25" s="17" customFormat="1" x14ac:dyDescent="0.2">
      <c r="A622" s="149">
        <v>40381</v>
      </c>
      <c r="B622" s="150" t="s">
        <v>1379</v>
      </c>
      <c r="C622" s="150" t="s">
        <v>206</v>
      </c>
      <c r="D622" s="150" t="s">
        <v>140</v>
      </c>
      <c r="E622" s="151" t="s">
        <v>143</v>
      </c>
      <c r="F622" s="152">
        <v>40116</v>
      </c>
      <c r="G622" s="159">
        <v>2009</v>
      </c>
      <c r="H622" s="149" t="s">
        <v>38</v>
      </c>
      <c r="I622" s="149" t="str">
        <f t="shared" si="27"/>
        <v>NH</v>
      </c>
      <c r="J622" s="149" t="str">
        <f t="shared" si="28"/>
        <v>NH</v>
      </c>
      <c r="K622" s="149" t="str">
        <f t="shared" si="29"/>
        <v>Northeast</v>
      </c>
      <c r="L622" s="149" t="str">
        <f>INDEX('State '!$A$1:$C$62,MATCH($I622,'State '!$B:$B,0),3)</f>
        <v>Northeast</v>
      </c>
      <c r="M622" s="149" t="str">
        <f>INDEX('State '!$A$1:$C$62,MATCH($J622,'State '!$B:$B,0),3)</f>
        <v>Northeast</v>
      </c>
      <c r="N622" s="149"/>
      <c r="O622" s="156">
        <v>20.399999999999999</v>
      </c>
      <c r="P622" s="155"/>
      <c r="Q622" s="155">
        <v>30</v>
      </c>
      <c r="R622" s="156"/>
      <c r="S622" s="157" t="s">
        <v>135</v>
      </c>
      <c r="T622" s="154" t="s">
        <v>381</v>
      </c>
      <c r="U622" s="158" t="s">
        <v>654</v>
      </c>
      <c r="V622" s="149"/>
      <c r="W622" s="148"/>
      <c r="X622" s="148"/>
      <c r="Y622" s="148"/>
    </row>
    <row r="623" spans="1:25" s="17" customFormat="1" x14ac:dyDescent="0.2">
      <c r="A623" s="149">
        <v>40367</v>
      </c>
      <c r="B623" s="162" t="s">
        <v>619</v>
      </c>
      <c r="C623" s="162" t="s">
        <v>223</v>
      </c>
      <c r="D623" s="162" t="s">
        <v>140</v>
      </c>
      <c r="E623" s="162" t="s">
        <v>143</v>
      </c>
      <c r="F623" s="163">
        <v>40118</v>
      </c>
      <c r="G623" s="164">
        <v>2009</v>
      </c>
      <c r="H623" s="149" t="s">
        <v>19</v>
      </c>
      <c r="I623" s="149" t="str">
        <f t="shared" si="27"/>
        <v>VA</v>
      </c>
      <c r="J623" s="149" t="str">
        <f t="shared" si="28"/>
        <v>VA</v>
      </c>
      <c r="K623" s="149" t="str">
        <f t="shared" si="29"/>
        <v>Northeast</v>
      </c>
      <c r="L623" s="149" t="str">
        <f>INDEX('State '!$A$1:$C$62,MATCH($I623,'State '!$B:$B,0),3)</f>
        <v>Northeast</v>
      </c>
      <c r="M623" s="149" t="str">
        <f>INDEX('State '!$A$1:$C$62,MATCH($J623,'State '!$B:$B,0),3)</f>
        <v>Northeast</v>
      </c>
      <c r="N623" s="149"/>
      <c r="O623" s="156">
        <v>21.1</v>
      </c>
      <c r="P623" s="156"/>
      <c r="Q623" s="156">
        <v>180</v>
      </c>
      <c r="R623" s="155"/>
      <c r="S623" s="149" t="s">
        <v>135</v>
      </c>
      <c r="T623" s="149" t="s">
        <v>381</v>
      </c>
      <c r="U623" s="149" t="s">
        <v>620</v>
      </c>
      <c r="V623" s="149"/>
      <c r="W623" s="148"/>
      <c r="X623" s="148"/>
      <c r="Y623" s="148"/>
    </row>
    <row r="624" spans="1:25" s="17" customFormat="1" x14ac:dyDescent="0.2">
      <c r="A624" s="149">
        <v>40367</v>
      </c>
      <c r="B624" s="162" t="s">
        <v>617</v>
      </c>
      <c r="C624" s="162" t="s">
        <v>223</v>
      </c>
      <c r="D624" s="162" t="s">
        <v>140</v>
      </c>
      <c r="E624" s="162" t="s">
        <v>143</v>
      </c>
      <c r="F624" s="163">
        <v>40118</v>
      </c>
      <c r="G624" s="164">
        <v>2009</v>
      </c>
      <c r="H624" s="149" t="s">
        <v>10</v>
      </c>
      <c r="I624" s="149" t="str">
        <f t="shared" si="27"/>
        <v>NY</v>
      </c>
      <c r="J624" s="149" t="str">
        <f t="shared" si="28"/>
        <v>NY</v>
      </c>
      <c r="K624" s="149" t="str">
        <f t="shared" si="29"/>
        <v>Northeast</v>
      </c>
      <c r="L624" s="149" t="str">
        <f>INDEX('State '!$A$1:$C$62,MATCH($I624,'State '!$B:$B,0),3)</f>
        <v>Northeast</v>
      </c>
      <c r="M624" s="149" t="str">
        <f>INDEX('State '!$A$1:$C$62,MATCH($J624,'State '!$B:$B,0),3)</f>
        <v>Northeast</v>
      </c>
      <c r="N624" s="149"/>
      <c r="O624" s="156">
        <v>6.4</v>
      </c>
      <c r="P624" s="156"/>
      <c r="Q624" s="156">
        <v>15</v>
      </c>
      <c r="R624" s="155"/>
      <c r="S624" s="149" t="s">
        <v>135</v>
      </c>
      <c r="T624" s="149" t="s">
        <v>381</v>
      </c>
      <c r="U624" s="149" t="s">
        <v>618</v>
      </c>
      <c r="V624" s="149"/>
      <c r="W624" s="148"/>
      <c r="X624" s="148"/>
      <c r="Y624" s="148"/>
    </row>
    <row r="625" spans="1:25" s="17" customFormat="1" x14ac:dyDescent="0.2">
      <c r="A625" s="149">
        <v>40367</v>
      </c>
      <c r="B625" s="150" t="s">
        <v>1847</v>
      </c>
      <c r="C625" s="150" t="s">
        <v>205</v>
      </c>
      <c r="D625" s="150" t="s">
        <v>140</v>
      </c>
      <c r="E625" s="151" t="s">
        <v>143</v>
      </c>
      <c r="F625" s="152">
        <v>40118</v>
      </c>
      <c r="G625" s="153">
        <v>2009</v>
      </c>
      <c r="H625" s="149" t="s">
        <v>10</v>
      </c>
      <c r="I625" s="149" t="str">
        <f t="shared" si="27"/>
        <v>NY</v>
      </c>
      <c r="J625" s="149" t="str">
        <f t="shared" si="28"/>
        <v>NY</v>
      </c>
      <c r="K625" s="149" t="str">
        <f t="shared" si="29"/>
        <v>Northeast</v>
      </c>
      <c r="L625" s="149" t="str">
        <f>INDEX('State '!$A$1:$C$62,MATCH($I625,'State '!$B:$B,0),3)</f>
        <v>Northeast</v>
      </c>
      <c r="M625" s="149" t="str">
        <f>INDEX('State '!$A$1:$C$62,MATCH($J625,'State '!$B:$B,0),3)</f>
        <v>Northeast</v>
      </c>
      <c r="N625" s="149"/>
      <c r="O625" s="156">
        <v>24.1</v>
      </c>
      <c r="P625" s="155"/>
      <c r="Q625" s="155">
        <v>25</v>
      </c>
      <c r="R625" s="156">
        <v>16</v>
      </c>
      <c r="S625" s="157" t="s">
        <v>135</v>
      </c>
      <c r="T625" s="154" t="s">
        <v>381</v>
      </c>
      <c r="U625" s="158" t="s">
        <v>675</v>
      </c>
      <c r="V625" s="149"/>
      <c r="W625" s="148"/>
      <c r="X625" s="148"/>
      <c r="Y625" s="148"/>
    </row>
    <row r="626" spans="1:25" s="17" customFormat="1" x14ac:dyDescent="0.2">
      <c r="A626" s="149">
        <v>40367</v>
      </c>
      <c r="B626" s="162" t="s">
        <v>714</v>
      </c>
      <c r="C626" s="162" t="s">
        <v>1875</v>
      </c>
      <c r="D626" s="162" t="s">
        <v>140</v>
      </c>
      <c r="E626" s="162" t="s">
        <v>143</v>
      </c>
      <c r="F626" s="163">
        <v>40118</v>
      </c>
      <c r="G626" s="155">
        <v>2009</v>
      </c>
      <c r="H626" s="149" t="s">
        <v>399</v>
      </c>
      <c r="I626" s="149" t="str">
        <f t="shared" si="27"/>
        <v>PA</v>
      </c>
      <c r="J626" s="149" t="str">
        <f t="shared" si="28"/>
        <v>NJ</v>
      </c>
      <c r="K626" s="149" t="str">
        <f t="shared" si="29"/>
        <v>Northeast</v>
      </c>
      <c r="L626" s="149" t="str">
        <f>INDEX('State '!$A$1:$C$62,MATCH($I626,'State '!$B:$B,0),3)</f>
        <v>Northeast</v>
      </c>
      <c r="M626" s="149" t="str">
        <f>INDEX('State '!$A$1:$C$62,MATCH($J626,'State '!$B:$B,0),3)</f>
        <v>Northeast</v>
      </c>
      <c r="N626" s="149"/>
      <c r="O626" s="156">
        <v>229</v>
      </c>
      <c r="P626" s="156">
        <v>14.1</v>
      </c>
      <c r="Q626" s="156">
        <v>102</v>
      </c>
      <c r="R626" s="155">
        <v>42</v>
      </c>
      <c r="S626" s="149" t="s">
        <v>135</v>
      </c>
      <c r="T626" s="149" t="s">
        <v>381</v>
      </c>
      <c r="U626" s="149" t="s">
        <v>715</v>
      </c>
      <c r="V626" s="149"/>
      <c r="W626" s="148"/>
      <c r="X626" s="148"/>
      <c r="Y626" s="148"/>
    </row>
    <row r="627" spans="1:25" s="17" customFormat="1" x14ac:dyDescent="0.2">
      <c r="A627" s="149">
        <v>40248</v>
      </c>
      <c r="B627" s="162" t="s">
        <v>645</v>
      </c>
      <c r="C627" s="162" t="s">
        <v>256</v>
      </c>
      <c r="D627" s="162" t="s">
        <v>140</v>
      </c>
      <c r="E627" s="162" t="s">
        <v>143</v>
      </c>
      <c r="F627" s="163">
        <v>40127</v>
      </c>
      <c r="G627" s="155">
        <v>2009</v>
      </c>
      <c r="H627" s="149" t="s">
        <v>25</v>
      </c>
      <c r="I627" s="149" t="str">
        <f t="shared" si="27"/>
        <v>CO</v>
      </c>
      <c r="J627" s="149" t="str">
        <f t="shared" si="28"/>
        <v>CO</v>
      </c>
      <c r="K627" s="149" t="str">
        <f t="shared" si="29"/>
        <v>Mountain</v>
      </c>
      <c r="L627" s="149" t="str">
        <f>INDEX('State '!$A$1:$C$62,MATCH($I627,'State '!$B:$B,0),3)</f>
        <v>Mountain</v>
      </c>
      <c r="M627" s="149" t="str">
        <f>INDEX('State '!$A$1:$C$62,MATCH($J627,'State '!$B:$B,0),3)</f>
        <v>Mountain</v>
      </c>
      <c r="N627" s="149"/>
      <c r="O627" s="156">
        <v>60.4</v>
      </c>
      <c r="P627" s="156">
        <v>27.4</v>
      </c>
      <c r="Q627" s="156">
        <v>582</v>
      </c>
      <c r="R627" s="155">
        <v>24</v>
      </c>
      <c r="S627" s="149" t="s">
        <v>135</v>
      </c>
      <c r="T627" s="149" t="s">
        <v>381</v>
      </c>
      <c r="U627" s="149" t="s">
        <v>646</v>
      </c>
      <c r="V627" s="149"/>
      <c r="W627" s="148"/>
      <c r="X627" s="148"/>
      <c r="Y627" s="148"/>
    </row>
    <row r="628" spans="1:25" s="17" customFormat="1" x14ac:dyDescent="0.2">
      <c r="A628" s="149">
        <v>39990</v>
      </c>
      <c r="B628" s="150" t="s">
        <v>709</v>
      </c>
      <c r="C628" s="150" t="s">
        <v>221</v>
      </c>
      <c r="D628" s="150" t="s">
        <v>136</v>
      </c>
      <c r="E628" s="151" t="s">
        <v>143</v>
      </c>
      <c r="F628" s="152">
        <v>40128</v>
      </c>
      <c r="G628" s="153">
        <v>2009</v>
      </c>
      <c r="H628" s="149" t="s">
        <v>710</v>
      </c>
      <c r="I628" s="149" t="str">
        <f t="shared" si="27"/>
        <v>IA</v>
      </c>
      <c r="J628" s="149" t="str">
        <f t="shared" si="28"/>
        <v>IL</v>
      </c>
      <c r="K628" s="149" t="str">
        <f t="shared" si="29"/>
        <v>Midwest</v>
      </c>
      <c r="L628" s="149" t="str">
        <f>INDEX('State '!$A$1:$C$62,MATCH($I628,'State '!$B:$B,0),3)</f>
        <v>Midwest</v>
      </c>
      <c r="M628" s="149" t="str">
        <f>INDEX('State '!$A$1:$C$62,MATCH($J628,'State '!$B:$B,0),3)</f>
        <v>Midwest</v>
      </c>
      <c r="N628" s="149"/>
      <c r="O628" s="156">
        <v>1200</v>
      </c>
      <c r="P628" s="155">
        <v>240</v>
      </c>
      <c r="Q628" s="155">
        <v>1000</v>
      </c>
      <c r="R628" s="156">
        <v>42</v>
      </c>
      <c r="S628" s="157" t="s">
        <v>135</v>
      </c>
      <c r="T628" s="154" t="s">
        <v>381</v>
      </c>
      <c r="U628" s="158" t="s">
        <v>382</v>
      </c>
      <c r="V628" s="149"/>
      <c r="W628" s="148"/>
      <c r="X628" s="148"/>
      <c r="Y628" s="148"/>
    </row>
    <row r="629" spans="1:25" s="17" customFormat="1" ht="25.5" x14ac:dyDescent="0.2">
      <c r="A629" s="149">
        <v>39990</v>
      </c>
      <c r="B629" s="150" t="s">
        <v>657</v>
      </c>
      <c r="C629" s="150" t="s">
        <v>221</v>
      </c>
      <c r="D629" s="150" t="s">
        <v>136</v>
      </c>
      <c r="E629" s="151" t="s">
        <v>143</v>
      </c>
      <c r="F629" s="152">
        <v>40128</v>
      </c>
      <c r="G629" s="153">
        <v>2009</v>
      </c>
      <c r="H629" s="149" t="s">
        <v>658</v>
      </c>
      <c r="I629" s="149" t="str">
        <f t="shared" si="27"/>
        <v>WY</v>
      </c>
      <c r="J629" s="149" t="str">
        <f t="shared" si="28"/>
        <v>IA</v>
      </c>
      <c r="K629" s="149" t="str">
        <f t="shared" si="29"/>
        <v>Mountain, South Central, Midwest</v>
      </c>
      <c r="L629" s="149" t="str">
        <f>INDEX('State '!$A$1:$C$62,MATCH($I629,'State '!$B:$B,0),3)</f>
        <v>Mountain</v>
      </c>
      <c r="M629" s="149" t="str">
        <f>INDEX('State '!$A$1:$C$62,MATCH($J629,'State '!$B:$B,0),3)</f>
        <v>Midwest</v>
      </c>
      <c r="N629" s="149" t="s">
        <v>2461</v>
      </c>
      <c r="O629" s="156">
        <v>875</v>
      </c>
      <c r="P629" s="155">
        <v>175</v>
      </c>
      <c r="Q629" s="155">
        <v>1000</v>
      </c>
      <c r="R629" s="156">
        <v>42</v>
      </c>
      <c r="S629" s="157" t="s">
        <v>135</v>
      </c>
      <c r="T629" s="154" t="s">
        <v>381</v>
      </c>
      <c r="U629" s="158" t="s">
        <v>382</v>
      </c>
      <c r="V629" s="149"/>
      <c r="W629" s="148"/>
      <c r="X629" s="148"/>
      <c r="Y629" s="148"/>
    </row>
    <row r="630" spans="1:25" s="17" customFormat="1" x14ac:dyDescent="0.2">
      <c r="A630" s="149">
        <v>40367</v>
      </c>
      <c r="B630" s="162" t="s">
        <v>713</v>
      </c>
      <c r="C630" s="162" t="s">
        <v>246</v>
      </c>
      <c r="D630" s="162" t="s">
        <v>136</v>
      </c>
      <c r="E630" s="162" t="s">
        <v>143</v>
      </c>
      <c r="F630" s="163">
        <v>40129</v>
      </c>
      <c r="G630" s="164">
        <v>2009</v>
      </c>
      <c r="H630" s="149" t="s">
        <v>8</v>
      </c>
      <c r="I630" s="149" t="str">
        <f t="shared" si="27"/>
        <v>OH</v>
      </c>
      <c r="J630" s="149" t="str">
        <f t="shared" si="28"/>
        <v>OH</v>
      </c>
      <c r="K630" s="149" t="str">
        <f t="shared" si="29"/>
        <v>Northeast</v>
      </c>
      <c r="L630" s="149" t="str">
        <f>INDEX('State '!$A$1:$C$62,MATCH($I630,'State '!$B:$B,0),3)</f>
        <v>Northeast</v>
      </c>
      <c r="M630" s="149" t="str">
        <f>INDEX('State '!$A$1:$C$62,MATCH($J630,'State '!$B:$B,0),3)</f>
        <v>Northeast</v>
      </c>
      <c r="N630" s="149"/>
      <c r="O630" s="156">
        <v>1162</v>
      </c>
      <c r="P630" s="156">
        <v>195.1</v>
      </c>
      <c r="Q630" s="156">
        <v>1800</v>
      </c>
      <c r="R630" s="155">
        <v>42</v>
      </c>
      <c r="S630" s="149" t="s">
        <v>135</v>
      </c>
      <c r="T630" s="149" t="s">
        <v>381</v>
      </c>
      <c r="U630" s="149" t="s">
        <v>706</v>
      </c>
      <c r="V630" s="149"/>
      <c r="W630" s="148"/>
      <c r="X630" s="148"/>
      <c r="Y630" s="148"/>
    </row>
    <row r="631" spans="1:25" s="17" customFormat="1" x14ac:dyDescent="0.2">
      <c r="A631" s="149">
        <v>40367</v>
      </c>
      <c r="B631" s="150" t="s">
        <v>680</v>
      </c>
      <c r="C631" s="191" t="s">
        <v>2681</v>
      </c>
      <c r="D631" s="150" t="s">
        <v>140</v>
      </c>
      <c r="E631" s="151" t="s">
        <v>143</v>
      </c>
      <c r="F631" s="152">
        <v>40148</v>
      </c>
      <c r="G631" s="153">
        <v>2009</v>
      </c>
      <c r="H631" s="149" t="s">
        <v>19</v>
      </c>
      <c r="I631" s="149" t="str">
        <f t="shared" si="27"/>
        <v>VA</v>
      </c>
      <c r="J631" s="149" t="str">
        <f t="shared" si="28"/>
        <v>VA</v>
      </c>
      <c r="K631" s="149" t="str">
        <f t="shared" si="29"/>
        <v>Northeast</v>
      </c>
      <c r="L631" s="149" t="str">
        <f>INDEX('State '!$A$1:$C$62,MATCH($I631,'State '!$B:$B,0),3)</f>
        <v>Northeast</v>
      </c>
      <c r="M631" s="149" t="str">
        <f>INDEX('State '!$A$1:$C$62,MATCH($J631,'State '!$B:$B,0),3)</f>
        <v>Northeast</v>
      </c>
      <c r="N631" s="149"/>
      <c r="O631" s="156">
        <v>146</v>
      </c>
      <c r="P631" s="155">
        <v>21</v>
      </c>
      <c r="Q631" s="155">
        <v>100</v>
      </c>
      <c r="R631" s="156">
        <v>16</v>
      </c>
      <c r="S631" s="157" t="s">
        <v>138</v>
      </c>
      <c r="T631" s="154" t="s">
        <v>187</v>
      </c>
      <c r="U631" s="158" t="s">
        <v>382</v>
      </c>
      <c r="V631" s="149"/>
      <c r="W631" s="148"/>
      <c r="X631" s="148"/>
      <c r="Y631" s="148"/>
    </row>
    <row r="632" spans="1:25" s="17" customFormat="1" x14ac:dyDescent="0.2">
      <c r="A632" s="149">
        <v>40388</v>
      </c>
      <c r="B632" s="150" t="s">
        <v>583</v>
      </c>
      <c r="C632" s="150" t="s">
        <v>237</v>
      </c>
      <c r="D632" s="150" t="s">
        <v>140</v>
      </c>
      <c r="E632" s="151" t="s">
        <v>143</v>
      </c>
      <c r="F632" s="152">
        <v>40179</v>
      </c>
      <c r="G632" s="159">
        <v>2010</v>
      </c>
      <c r="H632" s="149" t="s">
        <v>29</v>
      </c>
      <c r="I632" s="149" t="str">
        <f t="shared" si="27"/>
        <v>WY</v>
      </c>
      <c r="J632" s="149" t="str">
        <f t="shared" si="28"/>
        <v>WY</v>
      </c>
      <c r="K632" s="149" t="str">
        <f t="shared" si="29"/>
        <v>Mountain</v>
      </c>
      <c r="L632" s="149" t="str">
        <f>INDEX('State '!$A$1:$C$62,MATCH($I632,'State '!$B:$B,0),3)</f>
        <v>Mountain</v>
      </c>
      <c r="M632" s="149" t="str">
        <f>INDEX('State '!$A$1:$C$62,MATCH($J632,'State '!$B:$B,0),3)</f>
        <v>Mountain</v>
      </c>
      <c r="N632" s="149"/>
      <c r="O632" s="156">
        <v>39</v>
      </c>
      <c r="P632" s="155"/>
      <c r="Q632" s="155">
        <v>300</v>
      </c>
      <c r="R632" s="156"/>
      <c r="S632" s="157" t="s">
        <v>135</v>
      </c>
      <c r="T632" s="154" t="s">
        <v>381</v>
      </c>
      <c r="U632" s="158" t="s">
        <v>584</v>
      </c>
      <c r="V632" s="149"/>
      <c r="W632" s="148"/>
      <c r="X632" s="148"/>
      <c r="Y632" s="148"/>
    </row>
    <row r="633" spans="1:25" s="17" customFormat="1" x14ac:dyDescent="0.2">
      <c r="A633" s="149">
        <v>40367</v>
      </c>
      <c r="B633" s="150" t="s">
        <v>1849</v>
      </c>
      <c r="C633" s="150" t="s">
        <v>1939</v>
      </c>
      <c r="D633" s="150" t="s">
        <v>140</v>
      </c>
      <c r="E633" s="151" t="s">
        <v>143</v>
      </c>
      <c r="F633" s="152">
        <v>40181</v>
      </c>
      <c r="G633" s="159">
        <v>2010</v>
      </c>
      <c r="H633" s="149" t="s">
        <v>14</v>
      </c>
      <c r="I633" s="149" t="str">
        <f t="shared" si="27"/>
        <v>MS</v>
      </c>
      <c r="J633" s="149" t="str">
        <f t="shared" si="28"/>
        <v>MS</v>
      </c>
      <c r="K633" s="149" t="str">
        <f t="shared" si="29"/>
        <v>South Central</v>
      </c>
      <c r="L633" s="149" t="str">
        <f>INDEX('State '!$A$1:$C$62,MATCH($I633,'State '!$B:$B,0),3)</f>
        <v>South Central</v>
      </c>
      <c r="M633" s="149" t="str">
        <f>INDEX('State '!$A$1:$C$62,MATCH($J633,'State '!$B:$B,0),3)</f>
        <v>South Central</v>
      </c>
      <c r="N633" s="149"/>
      <c r="O633" s="156">
        <v>162</v>
      </c>
      <c r="P633" s="155"/>
      <c r="Q633" s="155">
        <v>232</v>
      </c>
      <c r="R633" s="156"/>
      <c r="S633" s="157" t="s">
        <v>135</v>
      </c>
      <c r="T633" s="154" t="s">
        <v>381</v>
      </c>
      <c r="U633" s="158" t="s">
        <v>548</v>
      </c>
      <c r="V633" s="149"/>
      <c r="W633" s="148"/>
      <c r="X633" s="148"/>
      <c r="Y633" s="148"/>
    </row>
    <row r="634" spans="1:25" s="17" customFormat="1" x14ac:dyDescent="0.2">
      <c r="A634" s="149">
        <v>40367</v>
      </c>
      <c r="B634" s="162" t="s">
        <v>585</v>
      </c>
      <c r="C634" s="162" t="s">
        <v>253</v>
      </c>
      <c r="D634" s="162" t="s">
        <v>136</v>
      </c>
      <c r="E634" s="162" t="s">
        <v>143</v>
      </c>
      <c r="F634" s="163">
        <v>40186</v>
      </c>
      <c r="G634" s="155">
        <v>2010</v>
      </c>
      <c r="H634" s="149" t="s">
        <v>7</v>
      </c>
      <c r="I634" s="149" t="str">
        <f t="shared" si="27"/>
        <v>PA</v>
      </c>
      <c r="J634" s="149" t="str">
        <f t="shared" si="28"/>
        <v>PA</v>
      </c>
      <c r="K634" s="149" t="str">
        <f t="shared" si="29"/>
        <v>Northeast</v>
      </c>
      <c r="L634" s="149" t="str">
        <f>INDEX('State '!$A$1:$C$62,MATCH($I634,'State '!$B:$B,0),3)</f>
        <v>Northeast</v>
      </c>
      <c r="M634" s="149" t="str">
        <f>INDEX('State '!$A$1:$C$62,MATCH($J634,'State '!$B:$B,0),3)</f>
        <v>Northeast</v>
      </c>
      <c r="N634" s="149"/>
      <c r="O634" s="156">
        <v>7.1</v>
      </c>
      <c r="P634" s="156">
        <v>8</v>
      </c>
      <c r="Q634" s="156">
        <v>11.2</v>
      </c>
      <c r="R634" s="155">
        <v>6</v>
      </c>
      <c r="S634" s="149" t="s">
        <v>135</v>
      </c>
      <c r="T634" s="149" t="s">
        <v>381</v>
      </c>
      <c r="U634" s="149" t="s">
        <v>586</v>
      </c>
      <c r="V634" s="149"/>
      <c r="W634" s="148"/>
      <c r="X634" s="148"/>
      <c r="Y634" s="148"/>
    </row>
    <row r="635" spans="1:25" s="17" customFormat="1" x14ac:dyDescent="0.2">
      <c r="A635" s="149">
        <v>40589</v>
      </c>
      <c r="B635" s="162" t="s">
        <v>549</v>
      </c>
      <c r="C635" s="162" t="s">
        <v>243</v>
      </c>
      <c r="D635" s="162" t="s">
        <v>140</v>
      </c>
      <c r="E635" s="162" t="s">
        <v>143</v>
      </c>
      <c r="F635" s="163">
        <v>40193</v>
      </c>
      <c r="G635" s="164">
        <v>2010</v>
      </c>
      <c r="H635" s="149" t="s">
        <v>0</v>
      </c>
      <c r="I635" s="149" t="str">
        <f t="shared" si="27"/>
        <v>LA</v>
      </c>
      <c r="J635" s="149" t="str">
        <f t="shared" si="28"/>
        <v>LA</v>
      </c>
      <c r="K635" s="149" t="str">
        <f t="shared" si="29"/>
        <v>South Central</v>
      </c>
      <c r="L635" s="149" t="str">
        <f>INDEX('State '!$A$1:$C$62,MATCH($I635,'State '!$B:$B,0),3)</f>
        <v>South Central</v>
      </c>
      <c r="M635" s="149" t="str">
        <f>INDEX('State '!$A$1:$C$62,MATCH($J635,'State '!$B:$B,0),3)</f>
        <v>South Central</v>
      </c>
      <c r="N635" s="149"/>
      <c r="O635" s="156">
        <v>1053</v>
      </c>
      <c r="P635" s="156">
        <v>121</v>
      </c>
      <c r="Q635" s="156">
        <v>1100</v>
      </c>
      <c r="R635" s="155" t="s">
        <v>550</v>
      </c>
      <c r="S635" s="149" t="s">
        <v>138</v>
      </c>
      <c r="T635" s="149" t="s">
        <v>187</v>
      </c>
      <c r="U635" s="149" t="s">
        <v>382</v>
      </c>
      <c r="V635" s="149"/>
      <c r="W635" s="148"/>
      <c r="X635" s="148"/>
      <c r="Y635" s="148"/>
    </row>
    <row r="636" spans="1:25" s="17" customFormat="1" x14ac:dyDescent="0.2">
      <c r="A636" s="149">
        <v>40367</v>
      </c>
      <c r="B636" s="150" t="s">
        <v>557</v>
      </c>
      <c r="C636" s="150" t="s">
        <v>1939</v>
      </c>
      <c r="D636" s="150" t="s">
        <v>136</v>
      </c>
      <c r="E636" s="151" t="s">
        <v>143</v>
      </c>
      <c r="F636" s="152">
        <v>40201</v>
      </c>
      <c r="G636" s="159">
        <v>2010</v>
      </c>
      <c r="H636" s="149" t="s">
        <v>32</v>
      </c>
      <c r="I636" s="149" t="str">
        <f t="shared" si="27"/>
        <v>AR</v>
      </c>
      <c r="J636" s="149" t="str">
        <f t="shared" si="28"/>
        <v>AR</v>
      </c>
      <c r="K636" s="149" t="str">
        <f t="shared" si="29"/>
        <v>South Central</v>
      </c>
      <c r="L636" s="149" t="str">
        <f>INDEX('State '!$A$1:$C$62,MATCH($I636,'State '!$B:$B,0),3)</f>
        <v>South Central</v>
      </c>
      <c r="M636" s="149" t="str">
        <f>INDEX('State '!$A$1:$C$62,MATCH($J636,'State '!$B:$B,0),3)</f>
        <v>South Central</v>
      </c>
      <c r="N636" s="149"/>
      <c r="O636" s="156">
        <v>162</v>
      </c>
      <c r="P636" s="155"/>
      <c r="Q636" s="155">
        <v>333</v>
      </c>
      <c r="R636" s="156"/>
      <c r="S636" s="157" t="s">
        <v>135</v>
      </c>
      <c r="T636" s="154" t="s">
        <v>381</v>
      </c>
      <c r="U636" s="158" t="s">
        <v>548</v>
      </c>
      <c r="V636" s="149"/>
      <c r="W636" s="148"/>
      <c r="X636" s="148"/>
      <c r="Y636" s="148"/>
    </row>
    <row r="637" spans="1:25" s="17" customFormat="1" x14ac:dyDescent="0.2">
      <c r="A637" s="149">
        <v>40224</v>
      </c>
      <c r="B637" s="162" t="s">
        <v>591</v>
      </c>
      <c r="C637" s="162" t="s">
        <v>243</v>
      </c>
      <c r="D637" s="162" t="s">
        <v>140</v>
      </c>
      <c r="E637" s="162" t="s">
        <v>143</v>
      </c>
      <c r="F637" s="163">
        <v>40207</v>
      </c>
      <c r="G637" s="155">
        <v>2010</v>
      </c>
      <c r="H637" s="149" t="s">
        <v>0</v>
      </c>
      <c r="I637" s="149" t="str">
        <f t="shared" si="27"/>
        <v>LA</v>
      </c>
      <c r="J637" s="149" t="str">
        <f t="shared" si="28"/>
        <v>LA</v>
      </c>
      <c r="K637" s="149" t="str">
        <f t="shared" si="29"/>
        <v>South Central</v>
      </c>
      <c r="L637" s="149" t="str">
        <f>INDEX('State '!$A$1:$C$62,MATCH($I637,'State '!$B:$B,0),3)</f>
        <v>South Central</v>
      </c>
      <c r="M637" s="149" t="str">
        <f>INDEX('State '!$A$1:$C$62,MATCH($J637,'State '!$B:$B,0),3)</f>
        <v>South Central</v>
      </c>
      <c r="N637" s="149"/>
      <c r="O637" s="156">
        <v>47</v>
      </c>
      <c r="P637" s="156">
        <v>12.5</v>
      </c>
      <c r="Q637" s="156">
        <v>100</v>
      </c>
      <c r="R637" s="155">
        <v>36</v>
      </c>
      <c r="S637" s="149" t="s">
        <v>138</v>
      </c>
      <c r="T637" s="149" t="s">
        <v>187</v>
      </c>
      <c r="U637" s="149" t="s">
        <v>382</v>
      </c>
      <c r="V637" s="149"/>
      <c r="W637" s="148"/>
      <c r="X637" s="148"/>
      <c r="Y637" s="148"/>
    </row>
    <row r="638" spans="1:25" s="17" customFormat="1" x14ac:dyDescent="0.2">
      <c r="A638" s="149">
        <v>40388</v>
      </c>
      <c r="B638" s="162" t="s">
        <v>602</v>
      </c>
      <c r="C638" s="162" t="s">
        <v>257</v>
      </c>
      <c r="D638" s="162" t="s">
        <v>140</v>
      </c>
      <c r="E638" s="162" t="s">
        <v>143</v>
      </c>
      <c r="F638" s="163">
        <v>40210</v>
      </c>
      <c r="G638" s="164">
        <v>2010</v>
      </c>
      <c r="H638" s="149" t="s">
        <v>429</v>
      </c>
      <c r="I638" s="149" t="str">
        <f t="shared" si="27"/>
        <v>TX</v>
      </c>
      <c r="J638" s="149" t="str">
        <f t="shared" si="28"/>
        <v>LA</v>
      </c>
      <c r="K638" s="149" t="str">
        <f t="shared" si="29"/>
        <v>South Central</v>
      </c>
      <c r="L638" s="149" t="str">
        <f>INDEX('State '!$A$1:$C$62,MATCH($I638,'State '!$B:$B,0),3)</f>
        <v>South Central</v>
      </c>
      <c r="M638" s="149" t="str">
        <f>INDEX('State '!$A$1:$C$62,MATCH($J638,'State '!$B:$B,0),3)</f>
        <v>South Central</v>
      </c>
      <c r="N638" s="149"/>
      <c r="O638" s="156">
        <v>68</v>
      </c>
      <c r="P638" s="156"/>
      <c r="Q638" s="156">
        <v>274</v>
      </c>
      <c r="R638" s="155"/>
      <c r="S638" s="149" t="s">
        <v>135</v>
      </c>
      <c r="T638" s="149" t="s">
        <v>381</v>
      </c>
      <c r="U638" s="149" t="s">
        <v>603</v>
      </c>
      <c r="V638" s="149"/>
      <c r="W638" s="148"/>
      <c r="X638" s="148"/>
      <c r="Y638" s="148"/>
    </row>
    <row r="639" spans="1:25" s="17" customFormat="1" x14ac:dyDescent="0.2">
      <c r="A639" s="149">
        <v>40367</v>
      </c>
      <c r="B639" s="150" t="s">
        <v>573</v>
      </c>
      <c r="C639" s="150" t="s">
        <v>250</v>
      </c>
      <c r="D639" s="150" t="s">
        <v>136</v>
      </c>
      <c r="E639" s="151" t="s">
        <v>143</v>
      </c>
      <c r="F639" s="152">
        <v>40210</v>
      </c>
      <c r="G639" s="159">
        <v>2010</v>
      </c>
      <c r="H639" s="149" t="s">
        <v>11</v>
      </c>
      <c r="I639" s="149" t="str">
        <f t="shared" si="27"/>
        <v>ND</v>
      </c>
      <c r="J639" s="149" t="str">
        <f t="shared" si="28"/>
        <v>ND</v>
      </c>
      <c r="K639" s="149" t="str">
        <f t="shared" si="29"/>
        <v>Mountain</v>
      </c>
      <c r="L639" s="149" t="str">
        <f>INDEX('State '!$A$1:$C$62,MATCH($I639,'State '!$B:$B,0),3)</f>
        <v>Mountain</v>
      </c>
      <c r="M639" s="149" t="str">
        <f>INDEX('State '!$A$1:$C$62,MATCH($J639,'State '!$B:$B,0),3)</f>
        <v>Mountain</v>
      </c>
      <c r="N639" s="149"/>
      <c r="O639" s="156">
        <v>60</v>
      </c>
      <c r="P639" s="155">
        <v>75</v>
      </c>
      <c r="Q639" s="155">
        <v>40</v>
      </c>
      <c r="R639" s="156">
        <v>12</v>
      </c>
      <c r="S639" s="157" t="s">
        <v>138</v>
      </c>
      <c r="T639" s="154" t="s">
        <v>187</v>
      </c>
      <c r="U639" s="158" t="s">
        <v>382</v>
      </c>
      <c r="V639" s="149"/>
      <c r="W639" s="148"/>
      <c r="X639" s="148"/>
      <c r="Y639" s="148"/>
    </row>
    <row r="640" spans="1:25" s="17" customFormat="1" x14ac:dyDescent="0.2">
      <c r="A640" s="149">
        <v>40240</v>
      </c>
      <c r="B640" s="150" t="s">
        <v>604</v>
      </c>
      <c r="C640" s="150" t="s">
        <v>198</v>
      </c>
      <c r="D640" s="150" t="s">
        <v>136</v>
      </c>
      <c r="E640" s="151" t="s">
        <v>143</v>
      </c>
      <c r="F640" s="152">
        <v>40238</v>
      </c>
      <c r="G640" s="159">
        <v>2010</v>
      </c>
      <c r="H640" s="149" t="s">
        <v>22</v>
      </c>
      <c r="I640" s="149" t="str">
        <f t="shared" si="27"/>
        <v>GA</v>
      </c>
      <c r="J640" s="149" t="str">
        <f t="shared" si="28"/>
        <v>GA</v>
      </c>
      <c r="K640" s="149" t="str">
        <f t="shared" si="29"/>
        <v>Southeast</v>
      </c>
      <c r="L640" s="149" t="str">
        <f>INDEX('State '!$A$1:$C$62,MATCH($I640,'State '!$B:$B,0),3)</f>
        <v>Southeast</v>
      </c>
      <c r="M640" s="149" t="str">
        <f>INDEX('State '!$A$1:$C$62,MATCH($J640,'State '!$B:$B,0),3)</f>
        <v>Southeast</v>
      </c>
      <c r="N640" s="149"/>
      <c r="O640" s="156">
        <v>200</v>
      </c>
      <c r="P640" s="155">
        <v>190</v>
      </c>
      <c r="Q640" s="155">
        <v>945</v>
      </c>
      <c r="R640" s="156" t="s">
        <v>550</v>
      </c>
      <c r="S640" s="157" t="s">
        <v>135</v>
      </c>
      <c r="T640" s="154" t="s">
        <v>381</v>
      </c>
      <c r="U640" s="158" t="s">
        <v>605</v>
      </c>
      <c r="V640" s="149"/>
      <c r="W640" s="148"/>
      <c r="X640" s="148"/>
      <c r="Y640" s="148"/>
    </row>
    <row r="641" spans="1:25" s="17" customFormat="1" x14ac:dyDescent="0.2">
      <c r="A641" s="149">
        <v>41106</v>
      </c>
      <c r="B641" s="150" t="s">
        <v>1779</v>
      </c>
      <c r="C641" s="150" t="s">
        <v>1875</v>
      </c>
      <c r="D641" s="150" t="s">
        <v>134</v>
      </c>
      <c r="E641" s="151" t="s">
        <v>143</v>
      </c>
      <c r="F641" s="152">
        <v>40238</v>
      </c>
      <c r="G641" s="159">
        <v>2010</v>
      </c>
      <c r="H641" s="149" t="s">
        <v>22</v>
      </c>
      <c r="I641" s="149" t="str">
        <f t="shared" si="27"/>
        <v>GA</v>
      </c>
      <c r="J641" s="149" t="str">
        <f t="shared" si="28"/>
        <v>GA</v>
      </c>
      <c r="K641" s="149" t="str">
        <f t="shared" si="29"/>
        <v>Southeast</v>
      </c>
      <c r="L641" s="149" t="str">
        <f>INDEX('State '!$A$1:$C$62,MATCH($I641,'State '!$B:$B,0),3)</f>
        <v>Southeast</v>
      </c>
      <c r="M641" s="149" t="str">
        <f>INDEX('State '!$A$1:$C$62,MATCH($J641,'State '!$B:$B,0),3)</f>
        <v>Southeast</v>
      </c>
      <c r="N641" s="149"/>
      <c r="O641" s="156">
        <v>25.3</v>
      </c>
      <c r="P641" s="155"/>
      <c r="Q641" s="155">
        <v>1175</v>
      </c>
      <c r="R641" s="156"/>
      <c r="S641" s="157" t="s">
        <v>135</v>
      </c>
      <c r="T641" s="154" t="s">
        <v>381</v>
      </c>
      <c r="U641" s="158" t="s">
        <v>455</v>
      </c>
      <c r="V641" s="149"/>
      <c r="W641" s="148"/>
      <c r="X641" s="148"/>
      <c r="Y641" s="148"/>
    </row>
    <row r="642" spans="1:25" s="17" customFormat="1" ht="25.5" x14ac:dyDescent="0.2">
      <c r="A642" s="149">
        <v>41106</v>
      </c>
      <c r="B642" s="162" t="s">
        <v>1732</v>
      </c>
      <c r="C642" s="162" t="s">
        <v>1875</v>
      </c>
      <c r="D642" s="162" t="s">
        <v>134</v>
      </c>
      <c r="E642" s="162" t="s">
        <v>143</v>
      </c>
      <c r="F642" s="163">
        <v>40238</v>
      </c>
      <c r="G642" s="155">
        <v>2010</v>
      </c>
      <c r="H642" s="149" t="s">
        <v>53</v>
      </c>
      <c r="I642" s="149" t="str">
        <f t="shared" si="27"/>
        <v>SC</v>
      </c>
      <c r="J642" s="149" t="str">
        <f t="shared" si="28"/>
        <v>SC</v>
      </c>
      <c r="K642" s="149" t="str">
        <f t="shared" si="29"/>
        <v>Southeast</v>
      </c>
      <c r="L642" s="149" t="str">
        <f>INDEX('State '!$A$1:$C$62,MATCH($I642,'State '!$B:$B,0),3)</f>
        <v>Southeast</v>
      </c>
      <c r="M642" s="149" t="str">
        <f>INDEX('State '!$A$1:$C$62,MATCH($J642,'State '!$B:$B,0),3)</f>
        <v>Southeast</v>
      </c>
      <c r="N642" s="149"/>
      <c r="O642" s="156"/>
      <c r="P642" s="156"/>
      <c r="Q642" s="156">
        <v>1175</v>
      </c>
      <c r="R642" s="155"/>
      <c r="S642" s="149" t="s">
        <v>135</v>
      </c>
      <c r="T642" s="149" t="s">
        <v>381</v>
      </c>
      <c r="U642" s="149" t="s">
        <v>455</v>
      </c>
      <c r="V642" s="149"/>
      <c r="W642" s="148"/>
      <c r="X642" s="148"/>
      <c r="Y642" s="148"/>
    </row>
    <row r="643" spans="1:25" s="17" customFormat="1" x14ac:dyDescent="0.2">
      <c r="A643" s="149">
        <v>40367</v>
      </c>
      <c r="B643" s="150" t="s">
        <v>560</v>
      </c>
      <c r="C643" s="150" t="s">
        <v>244</v>
      </c>
      <c r="D643" s="150" t="s">
        <v>134</v>
      </c>
      <c r="E643" s="151" t="s">
        <v>143</v>
      </c>
      <c r="F643" s="152">
        <v>40250</v>
      </c>
      <c r="G643" s="153">
        <v>2010</v>
      </c>
      <c r="H643" s="149" t="s">
        <v>561</v>
      </c>
      <c r="I643" s="149" t="str">
        <f t="shared" ref="I643:I706" si="30">LEFT($H643,2)</f>
        <v>MX</v>
      </c>
      <c r="J643" s="149" t="str">
        <f t="shared" ref="J643:J706" si="31">RIGHT($H643,2)</f>
        <v>AZ</v>
      </c>
      <c r="K643" s="149" t="str">
        <f t="shared" ref="K643:K706" si="32">IF($L643=$M643,L643,CONCATENATE($L643,", ",IF(ISBLANK(N643),"",CONCATENATE(N643,", ")),$M643))</f>
        <v>Mexico, Mountain</v>
      </c>
      <c r="L643" s="149" t="str">
        <f>INDEX('State '!$A$1:$C$62,MATCH($I643,'State '!$B:$B,0),3)</f>
        <v>Mexico</v>
      </c>
      <c r="M643" s="149" t="str">
        <f>INDEX('State '!$A$1:$C$62,MATCH($J643,'State '!$B:$B,0),3)</f>
        <v>Mountain</v>
      </c>
      <c r="N643" s="149"/>
      <c r="O643" s="156">
        <v>14.8</v>
      </c>
      <c r="P643" s="155">
        <v>3.27</v>
      </c>
      <c r="Q643" s="155">
        <v>81.25</v>
      </c>
      <c r="R643" s="156">
        <v>12</v>
      </c>
      <c r="S643" s="157" t="s">
        <v>135</v>
      </c>
      <c r="T643" s="154" t="s">
        <v>381</v>
      </c>
      <c r="U643" s="158" t="s">
        <v>562</v>
      </c>
      <c r="V643" s="149"/>
      <c r="W643" s="148"/>
      <c r="X643" s="148"/>
      <c r="Y643" s="148"/>
    </row>
    <row r="644" spans="1:25" s="17" customFormat="1" x14ac:dyDescent="0.2">
      <c r="A644" s="149">
        <v>40367</v>
      </c>
      <c r="B644" s="150" t="s">
        <v>555</v>
      </c>
      <c r="C644" s="150" t="s">
        <v>223</v>
      </c>
      <c r="D644" s="150" t="s">
        <v>140</v>
      </c>
      <c r="E644" s="151" t="s">
        <v>143</v>
      </c>
      <c r="F644" s="152">
        <v>40269</v>
      </c>
      <c r="G644" s="153">
        <v>2010</v>
      </c>
      <c r="H644" s="149" t="s">
        <v>7</v>
      </c>
      <c r="I644" s="149" t="str">
        <f t="shared" si="30"/>
        <v>PA</v>
      </c>
      <c r="J644" s="149" t="str">
        <f t="shared" si="31"/>
        <v>PA</v>
      </c>
      <c r="K644" s="149" t="str">
        <f t="shared" si="32"/>
        <v>Northeast</v>
      </c>
      <c r="L644" s="149" t="str">
        <f>INDEX('State '!$A$1:$C$62,MATCH($I644,'State '!$B:$B,0),3)</f>
        <v>Northeast</v>
      </c>
      <c r="M644" s="149" t="str">
        <f>INDEX('State '!$A$1:$C$62,MATCH($J644,'State '!$B:$B,0),3)</f>
        <v>Northeast</v>
      </c>
      <c r="N644" s="149"/>
      <c r="O644" s="156">
        <v>40.6</v>
      </c>
      <c r="P644" s="155">
        <v>1.4</v>
      </c>
      <c r="Q644" s="155">
        <v>57</v>
      </c>
      <c r="R644" s="156">
        <v>10</v>
      </c>
      <c r="S644" s="157" t="s">
        <v>135</v>
      </c>
      <c r="T644" s="154" t="s">
        <v>381</v>
      </c>
      <c r="U644" s="158" t="s">
        <v>556</v>
      </c>
      <c r="V644" s="149"/>
      <c r="W644" s="148"/>
      <c r="X644" s="148"/>
      <c r="Y644" s="148"/>
    </row>
    <row r="645" spans="1:25" s="17" customFormat="1" x14ac:dyDescent="0.2">
      <c r="A645" s="149">
        <v>40283</v>
      </c>
      <c r="B645" s="150" t="s">
        <v>545</v>
      </c>
      <c r="C645" s="150" t="s">
        <v>224</v>
      </c>
      <c r="D645" s="150" t="s">
        <v>140</v>
      </c>
      <c r="E645" s="151" t="s">
        <v>143</v>
      </c>
      <c r="F645" s="152">
        <v>40277</v>
      </c>
      <c r="G645" s="153">
        <v>2010</v>
      </c>
      <c r="H645" s="149" t="s">
        <v>546</v>
      </c>
      <c r="I645" s="149" t="str">
        <f t="shared" si="30"/>
        <v>WY</v>
      </c>
      <c r="J645" s="149" t="str">
        <f t="shared" si="31"/>
        <v>NV</v>
      </c>
      <c r="K645" s="149" t="str">
        <f t="shared" si="32"/>
        <v>Mountain</v>
      </c>
      <c r="L645" s="149" t="str">
        <f>INDEX('State '!$A$1:$C$62,MATCH($I645,'State '!$B:$B,0),3)</f>
        <v>Mountain</v>
      </c>
      <c r="M645" s="149" t="str">
        <f>INDEX('State '!$A$1:$C$62,MATCH($J645,'State '!$B:$B,0),3)</f>
        <v>Mountain</v>
      </c>
      <c r="N645" s="149"/>
      <c r="O645" s="156">
        <v>62.1</v>
      </c>
      <c r="P645" s="155"/>
      <c r="Q645" s="155">
        <v>145</v>
      </c>
      <c r="R645" s="156">
        <v>36</v>
      </c>
      <c r="S645" s="157" t="s">
        <v>135</v>
      </c>
      <c r="T645" s="154" t="s">
        <v>381</v>
      </c>
      <c r="U645" s="158" t="s">
        <v>547</v>
      </c>
      <c r="V645" s="149"/>
      <c r="W645" s="148"/>
      <c r="X645" s="148"/>
      <c r="Y645" s="148"/>
    </row>
    <row r="646" spans="1:25" s="17" customFormat="1" x14ac:dyDescent="0.2">
      <c r="A646" s="149">
        <v>40388</v>
      </c>
      <c r="B646" s="162" t="s">
        <v>551</v>
      </c>
      <c r="C646" s="162" t="s">
        <v>1875</v>
      </c>
      <c r="D646" s="162" t="s">
        <v>140</v>
      </c>
      <c r="E646" s="162" t="s">
        <v>143</v>
      </c>
      <c r="F646" s="163">
        <v>40299</v>
      </c>
      <c r="G646" s="155">
        <v>2010</v>
      </c>
      <c r="H646" s="149" t="s">
        <v>17</v>
      </c>
      <c r="I646" s="149" t="str">
        <f t="shared" si="30"/>
        <v>AL</v>
      </c>
      <c r="J646" s="149" t="str">
        <f t="shared" si="31"/>
        <v>AL</v>
      </c>
      <c r="K646" s="149" t="str">
        <f t="shared" si="32"/>
        <v>South Central</v>
      </c>
      <c r="L646" s="149" t="str">
        <f>INDEX('State '!$A$1:$C$62,MATCH($I646,'State '!$B:$B,0),3)</f>
        <v>South Central</v>
      </c>
      <c r="M646" s="149" t="str">
        <f>INDEX('State '!$A$1:$C$62,MATCH($J646,'State '!$B:$B,0),3)</f>
        <v>South Central</v>
      </c>
      <c r="N646" s="149"/>
      <c r="O646" s="156">
        <v>36.902999999999999</v>
      </c>
      <c r="P646" s="156"/>
      <c r="Q646" s="156">
        <v>253.5</v>
      </c>
      <c r="R646" s="155"/>
      <c r="S646" s="149" t="s">
        <v>135</v>
      </c>
      <c r="T646" s="149" t="s">
        <v>381</v>
      </c>
      <c r="U646" s="149" t="s">
        <v>552</v>
      </c>
      <c r="V646" s="149"/>
      <c r="W646" s="148"/>
      <c r="X646" s="148"/>
      <c r="Y646" s="148"/>
    </row>
    <row r="647" spans="1:25" s="17" customFormat="1" x14ac:dyDescent="0.2">
      <c r="A647" s="149">
        <v>40367</v>
      </c>
      <c r="B647" s="150" t="s">
        <v>558</v>
      </c>
      <c r="C647" s="150" t="s">
        <v>204</v>
      </c>
      <c r="D647" s="150" t="s">
        <v>140</v>
      </c>
      <c r="E647" s="151" t="s">
        <v>143</v>
      </c>
      <c r="F647" s="152">
        <v>40315</v>
      </c>
      <c r="G647" s="153">
        <v>2010</v>
      </c>
      <c r="H647" s="149" t="s">
        <v>33</v>
      </c>
      <c r="I647" s="149" t="str">
        <f t="shared" si="30"/>
        <v>WV</v>
      </c>
      <c r="J647" s="149" t="str">
        <f t="shared" si="31"/>
        <v>WV</v>
      </c>
      <c r="K647" s="149" t="str">
        <f t="shared" si="32"/>
        <v>Northeast</v>
      </c>
      <c r="L647" s="149" t="str">
        <f>INDEX('State '!$A$1:$C$62,MATCH($I647,'State '!$B:$B,0),3)</f>
        <v>Northeast</v>
      </c>
      <c r="M647" s="149" t="str">
        <f>INDEX('State '!$A$1:$C$62,MATCH($J647,'State '!$B:$B,0),3)</f>
        <v>Northeast</v>
      </c>
      <c r="N647" s="149"/>
      <c r="O647" s="156">
        <v>16.100000000000001</v>
      </c>
      <c r="P647" s="155">
        <v>1</v>
      </c>
      <c r="Q647" s="155">
        <v>27.6</v>
      </c>
      <c r="R647" s="156">
        <v>16</v>
      </c>
      <c r="S647" s="157" t="s">
        <v>135</v>
      </c>
      <c r="T647" s="154" t="s">
        <v>381</v>
      </c>
      <c r="U647" s="158" t="s">
        <v>559</v>
      </c>
      <c r="V647" s="149"/>
      <c r="W647" s="148"/>
      <c r="X647" s="148"/>
      <c r="Y647" s="148"/>
    </row>
    <row r="648" spans="1:25" s="17" customFormat="1" x14ac:dyDescent="0.2">
      <c r="A648" s="149">
        <v>40367</v>
      </c>
      <c r="B648" s="162" t="s">
        <v>580</v>
      </c>
      <c r="C648" s="162" t="s">
        <v>252</v>
      </c>
      <c r="D648" s="162" t="s">
        <v>140</v>
      </c>
      <c r="E648" s="162" t="s">
        <v>143</v>
      </c>
      <c r="F648" s="163">
        <v>40329</v>
      </c>
      <c r="G648" s="164">
        <v>2010</v>
      </c>
      <c r="H648" s="149" t="s">
        <v>581</v>
      </c>
      <c r="I648" s="149" t="str">
        <f t="shared" si="30"/>
        <v>OK</v>
      </c>
      <c r="J648" s="149" t="str">
        <f t="shared" si="31"/>
        <v>LA</v>
      </c>
      <c r="K648" s="149" t="str">
        <f t="shared" si="32"/>
        <v>South Central</v>
      </c>
      <c r="L648" s="149" t="str">
        <f>INDEX('State '!$A$1:$C$62,MATCH($I648,'State '!$B:$B,0),3)</f>
        <v>South Central</v>
      </c>
      <c r="M648" s="149" t="str">
        <f>INDEX('State '!$A$1:$C$62,MATCH($J648,'State '!$B:$B,0),3)</f>
        <v>South Central</v>
      </c>
      <c r="N648" s="149"/>
      <c r="O648" s="156">
        <v>1340</v>
      </c>
      <c r="P648" s="156"/>
      <c r="Q648" s="156">
        <v>1500</v>
      </c>
      <c r="R648" s="155"/>
      <c r="S648" s="149" t="s">
        <v>135</v>
      </c>
      <c r="T648" s="149" t="s">
        <v>381</v>
      </c>
      <c r="U648" s="149" t="s">
        <v>582</v>
      </c>
      <c r="V648" s="149"/>
      <c r="W648" s="148"/>
      <c r="X648" s="148"/>
      <c r="Y648" s="148"/>
    </row>
    <row r="649" spans="1:25" s="17" customFormat="1" x14ac:dyDescent="0.2">
      <c r="A649" s="149">
        <v>40359</v>
      </c>
      <c r="B649" s="150" t="s">
        <v>564</v>
      </c>
      <c r="C649" s="150" t="s">
        <v>245</v>
      </c>
      <c r="D649" s="150" t="s">
        <v>136</v>
      </c>
      <c r="E649" s="151" t="s">
        <v>143</v>
      </c>
      <c r="F649" s="152">
        <v>40358</v>
      </c>
      <c r="G649" s="153">
        <v>2010</v>
      </c>
      <c r="H649" s="149" t="s">
        <v>6</v>
      </c>
      <c r="I649" s="149" t="str">
        <f t="shared" si="30"/>
        <v>TX</v>
      </c>
      <c r="J649" s="149" t="str">
        <f t="shared" si="31"/>
        <v>TX</v>
      </c>
      <c r="K649" s="149" t="str">
        <f t="shared" si="32"/>
        <v>South Central</v>
      </c>
      <c r="L649" s="149" t="str">
        <f>INDEX('State '!$A$1:$C$62,MATCH($I649,'State '!$B:$B,0),3)</f>
        <v>South Central</v>
      </c>
      <c r="M649" s="149" t="str">
        <f>INDEX('State '!$A$1:$C$62,MATCH($J649,'State '!$B:$B,0),3)</f>
        <v>South Central</v>
      </c>
      <c r="N649" s="149"/>
      <c r="O649" s="156"/>
      <c r="P649" s="155">
        <v>62</v>
      </c>
      <c r="Q649" s="155">
        <v>600</v>
      </c>
      <c r="R649" s="156">
        <v>30</v>
      </c>
      <c r="S649" s="157" t="s">
        <v>138</v>
      </c>
      <c r="T649" s="154" t="s">
        <v>187</v>
      </c>
      <c r="U649" s="158" t="s">
        <v>382</v>
      </c>
      <c r="V649" s="149"/>
      <c r="W649" s="148"/>
      <c r="X649" s="148"/>
      <c r="Y649" s="148"/>
    </row>
    <row r="650" spans="1:25" s="17" customFormat="1" x14ac:dyDescent="0.2">
      <c r="A650" s="149">
        <v>40373</v>
      </c>
      <c r="B650" s="162" t="s">
        <v>563</v>
      </c>
      <c r="C650" s="162" t="s">
        <v>1875</v>
      </c>
      <c r="D650" s="162" t="s">
        <v>140</v>
      </c>
      <c r="E650" s="162" t="s">
        <v>143</v>
      </c>
      <c r="F650" s="163">
        <v>40372</v>
      </c>
      <c r="G650" s="155">
        <v>2010</v>
      </c>
      <c r="H650" s="149" t="s">
        <v>16</v>
      </c>
      <c r="I650" s="149" t="str">
        <f t="shared" si="30"/>
        <v>NC</v>
      </c>
      <c r="J650" s="149" t="str">
        <f t="shared" si="31"/>
        <v>NC</v>
      </c>
      <c r="K650" s="149" t="str">
        <f t="shared" si="32"/>
        <v>Southeast</v>
      </c>
      <c r="L650" s="149" t="str">
        <f>INDEX('State '!$A$1:$C$62,MATCH($I650,'State '!$B:$B,0),3)</f>
        <v>Southeast</v>
      </c>
      <c r="M650" s="149" t="str">
        <f>INDEX('State '!$A$1:$C$62,MATCH($J650,'State '!$B:$B,0),3)</f>
        <v>Southeast</v>
      </c>
      <c r="N650" s="149"/>
      <c r="O650" s="156">
        <v>100</v>
      </c>
      <c r="P650" s="156"/>
      <c r="Q650" s="156">
        <v>90</v>
      </c>
      <c r="R650" s="155"/>
      <c r="S650" s="149" t="s">
        <v>135</v>
      </c>
      <c r="T650" s="149" t="s">
        <v>381</v>
      </c>
      <c r="U650" s="149" t="s">
        <v>518</v>
      </c>
      <c r="V650" s="149"/>
      <c r="W650" s="148"/>
      <c r="X650" s="148"/>
      <c r="Y650" s="148"/>
    </row>
    <row r="651" spans="1:25" s="17" customFormat="1" x14ac:dyDescent="0.2">
      <c r="A651" s="149">
        <v>40389</v>
      </c>
      <c r="B651" s="162" t="s">
        <v>592</v>
      </c>
      <c r="C651" s="162" t="s">
        <v>233</v>
      </c>
      <c r="D651" s="162" t="s">
        <v>134</v>
      </c>
      <c r="E651" s="162" t="s">
        <v>143</v>
      </c>
      <c r="F651" s="163">
        <v>40387</v>
      </c>
      <c r="G651" s="164">
        <v>2010</v>
      </c>
      <c r="H651" s="149" t="s">
        <v>6</v>
      </c>
      <c r="I651" s="149" t="str">
        <f t="shared" si="30"/>
        <v>TX</v>
      </c>
      <c r="J651" s="149" t="str">
        <f t="shared" si="31"/>
        <v>TX</v>
      </c>
      <c r="K651" s="149" t="str">
        <f t="shared" si="32"/>
        <v>South Central</v>
      </c>
      <c r="L651" s="149" t="str">
        <f>INDEX('State '!$A$1:$C$62,MATCH($I651,'State '!$B:$B,0),3)</f>
        <v>South Central</v>
      </c>
      <c r="M651" s="149" t="str">
        <f>INDEX('State '!$A$1:$C$62,MATCH($J651,'State '!$B:$B,0),3)</f>
        <v>South Central</v>
      </c>
      <c r="N651" s="149"/>
      <c r="O651" s="156">
        <v>55</v>
      </c>
      <c r="P651" s="156">
        <v>40</v>
      </c>
      <c r="Q651" s="156">
        <v>1000</v>
      </c>
      <c r="R651" s="155" t="s">
        <v>535</v>
      </c>
      <c r="S651" s="149" t="s">
        <v>138</v>
      </c>
      <c r="T651" s="149" t="s">
        <v>187</v>
      </c>
      <c r="U651" s="149" t="s">
        <v>382</v>
      </c>
      <c r="V651" s="149"/>
      <c r="W651" s="148"/>
      <c r="X651" s="148"/>
      <c r="Y651" s="148"/>
    </row>
    <row r="652" spans="1:25" s="17" customFormat="1" x14ac:dyDescent="0.2">
      <c r="A652" s="149">
        <v>40380</v>
      </c>
      <c r="B652" s="162" t="s">
        <v>575</v>
      </c>
      <c r="C652" s="162" t="s">
        <v>196</v>
      </c>
      <c r="D652" s="162" t="s">
        <v>134</v>
      </c>
      <c r="E652" s="162" t="s">
        <v>143</v>
      </c>
      <c r="F652" s="163">
        <v>40422</v>
      </c>
      <c r="G652" s="164">
        <v>2010</v>
      </c>
      <c r="H652" s="149" t="s">
        <v>0</v>
      </c>
      <c r="I652" s="149" t="str">
        <f t="shared" si="30"/>
        <v>LA</v>
      </c>
      <c r="J652" s="149" t="str">
        <f t="shared" si="31"/>
        <v>LA</v>
      </c>
      <c r="K652" s="149" t="str">
        <f t="shared" si="32"/>
        <v>South Central</v>
      </c>
      <c r="L652" s="149" t="str">
        <f>INDEX('State '!$A$1:$C$62,MATCH($I652,'State '!$B:$B,0),3)</f>
        <v>South Central</v>
      </c>
      <c r="M652" s="149" t="str">
        <f>INDEX('State '!$A$1:$C$62,MATCH($J652,'State '!$B:$B,0),3)</f>
        <v>South Central</v>
      </c>
      <c r="N652" s="149"/>
      <c r="O652" s="156">
        <v>25</v>
      </c>
      <c r="P652" s="156">
        <v>16.52</v>
      </c>
      <c r="Q652" s="156">
        <v>200</v>
      </c>
      <c r="R652" s="155">
        <v>24</v>
      </c>
      <c r="S652" s="149" t="s">
        <v>135</v>
      </c>
      <c r="T652" s="149" t="s">
        <v>381</v>
      </c>
      <c r="U652" s="149" t="s">
        <v>576</v>
      </c>
      <c r="V652" s="149"/>
      <c r="W652" s="148"/>
      <c r="X652" s="148"/>
      <c r="Y652" s="148"/>
    </row>
    <row r="653" spans="1:25" s="17" customFormat="1" x14ac:dyDescent="0.2">
      <c r="A653" s="149">
        <v>40379</v>
      </c>
      <c r="B653" s="150" t="s">
        <v>565</v>
      </c>
      <c r="C653" s="150" t="s">
        <v>246</v>
      </c>
      <c r="D653" s="150" t="s">
        <v>140</v>
      </c>
      <c r="E653" s="151" t="s">
        <v>143</v>
      </c>
      <c r="F653" s="152">
        <v>40436</v>
      </c>
      <c r="G653" s="159">
        <v>2010</v>
      </c>
      <c r="H653" s="149" t="s">
        <v>566</v>
      </c>
      <c r="I653" s="149" t="str">
        <f t="shared" si="30"/>
        <v>CO</v>
      </c>
      <c r="J653" s="149" t="str">
        <f t="shared" si="31"/>
        <v>WY</v>
      </c>
      <c r="K653" s="149" t="str">
        <f t="shared" si="32"/>
        <v>Mountain</v>
      </c>
      <c r="L653" s="149" t="str">
        <f>INDEX('State '!$A$1:$C$62,MATCH($I653,'State '!$B:$B,0),3)</f>
        <v>Mountain</v>
      </c>
      <c r="M653" s="149" t="str">
        <f>INDEX('State '!$A$1:$C$62,MATCH($J653,'State '!$B:$B,0),3)</f>
        <v>Mountain</v>
      </c>
      <c r="N653" s="149"/>
      <c r="O653" s="156">
        <v>78</v>
      </c>
      <c r="P653" s="155"/>
      <c r="Q653" s="155">
        <v>200</v>
      </c>
      <c r="R653" s="156"/>
      <c r="S653" s="157" t="s">
        <v>135</v>
      </c>
      <c r="T653" s="154" t="s">
        <v>381</v>
      </c>
      <c r="U653" s="158" t="s">
        <v>567</v>
      </c>
      <c r="V653" s="149"/>
      <c r="W653" s="148"/>
      <c r="X653" s="148"/>
      <c r="Y653" s="148"/>
    </row>
    <row r="654" spans="1:25" s="17" customFormat="1" x14ac:dyDescent="0.2">
      <c r="A654" s="149">
        <v>40655</v>
      </c>
      <c r="B654" s="162" t="s">
        <v>577</v>
      </c>
      <c r="C654" s="162" t="s">
        <v>233</v>
      </c>
      <c r="D654" s="162" t="s">
        <v>140</v>
      </c>
      <c r="E654" s="162" t="s">
        <v>143</v>
      </c>
      <c r="F654" s="163">
        <v>40441</v>
      </c>
      <c r="G654" s="164">
        <v>2010</v>
      </c>
      <c r="H654" s="149" t="s">
        <v>6</v>
      </c>
      <c r="I654" s="149" t="str">
        <f t="shared" si="30"/>
        <v>TX</v>
      </c>
      <c r="J654" s="149" t="str">
        <f t="shared" si="31"/>
        <v>TX</v>
      </c>
      <c r="K654" s="149" t="str">
        <f t="shared" si="32"/>
        <v>South Central</v>
      </c>
      <c r="L654" s="149" t="str">
        <f>INDEX('State '!$A$1:$C$62,MATCH($I654,'State '!$B:$B,0),3)</f>
        <v>South Central</v>
      </c>
      <c r="M654" s="149" t="str">
        <f>INDEX('State '!$A$1:$C$62,MATCH($J654,'State '!$B:$B,0),3)</f>
        <v>South Central</v>
      </c>
      <c r="N654" s="149"/>
      <c r="O654" s="156"/>
      <c r="P654" s="156">
        <v>69</v>
      </c>
      <c r="Q654" s="156"/>
      <c r="R654" s="155" t="s">
        <v>578</v>
      </c>
      <c r="S654" s="149" t="s">
        <v>138</v>
      </c>
      <c r="T654" s="149" t="s">
        <v>187</v>
      </c>
      <c r="U654" s="149" t="s">
        <v>382</v>
      </c>
      <c r="V654" s="149"/>
      <c r="W654" s="148"/>
      <c r="X654" s="148"/>
      <c r="Y654" s="148"/>
    </row>
    <row r="655" spans="1:25" s="17" customFormat="1" x14ac:dyDescent="0.2">
      <c r="A655" s="149">
        <v>42606</v>
      </c>
      <c r="B655" s="150" t="s">
        <v>2165</v>
      </c>
      <c r="C655" s="150" t="s">
        <v>1721</v>
      </c>
      <c r="D655" s="150" t="s">
        <v>140</v>
      </c>
      <c r="E655" s="151" t="s">
        <v>143</v>
      </c>
      <c r="F655" s="152">
        <v>40446</v>
      </c>
      <c r="G655" s="159">
        <v>2010</v>
      </c>
      <c r="H655" s="149" t="s">
        <v>438</v>
      </c>
      <c r="I655" s="149" t="str">
        <f t="shared" si="30"/>
        <v>WV</v>
      </c>
      <c r="J655" s="149" t="str">
        <f t="shared" si="31"/>
        <v>PA</v>
      </c>
      <c r="K655" s="149" t="str">
        <f t="shared" si="32"/>
        <v>Northeast</v>
      </c>
      <c r="L655" s="149" t="str">
        <f>INDEX('State '!$A$1:$C$62,MATCH($I655,'State '!$B:$B,0),3)</f>
        <v>Northeast</v>
      </c>
      <c r="M655" s="149" t="str">
        <f>INDEX('State '!$A$1:$C$62,MATCH($J655,'State '!$B:$B,0),3)</f>
        <v>Northeast</v>
      </c>
      <c r="N655" s="149"/>
      <c r="O655" s="156"/>
      <c r="P655" s="155"/>
      <c r="Q655" s="155">
        <v>77</v>
      </c>
      <c r="R655" s="156"/>
      <c r="S655" s="157" t="s">
        <v>135</v>
      </c>
      <c r="T655" s="154" t="s">
        <v>381</v>
      </c>
      <c r="U655" s="158" t="s">
        <v>2164</v>
      </c>
      <c r="V655" s="149"/>
      <c r="W655" s="148"/>
      <c r="X655" s="148"/>
      <c r="Y655" s="148"/>
    </row>
    <row r="656" spans="1:25" s="17" customFormat="1" x14ac:dyDescent="0.2">
      <c r="A656" s="149">
        <v>40388</v>
      </c>
      <c r="B656" s="150" t="s">
        <v>553</v>
      </c>
      <c r="C656" s="150" t="s">
        <v>1875</v>
      </c>
      <c r="D656" s="150" t="s">
        <v>134</v>
      </c>
      <c r="E656" s="151" t="s">
        <v>143</v>
      </c>
      <c r="F656" s="152">
        <v>40458</v>
      </c>
      <c r="G656" s="153">
        <v>2010</v>
      </c>
      <c r="H656" s="149" t="s">
        <v>7</v>
      </c>
      <c r="I656" s="149" t="str">
        <f t="shared" si="30"/>
        <v>PA</v>
      </c>
      <c r="J656" s="149" t="str">
        <f t="shared" si="31"/>
        <v>PA</v>
      </c>
      <c r="K656" s="149" t="str">
        <f t="shared" si="32"/>
        <v>Northeast</v>
      </c>
      <c r="L656" s="149" t="str">
        <f>INDEX('State '!$A$1:$C$62,MATCH($I656,'State '!$B:$B,0),3)</f>
        <v>Northeast</v>
      </c>
      <c r="M656" s="149" t="str">
        <f>INDEX('State '!$A$1:$C$62,MATCH($J656,'State '!$B:$B,0),3)</f>
        <v>Northeast</v>
      </c>
      <c r="N656" s="149"/>
      <c r="O656" s="156">
        <v>12.5</v>
      </c>
      <c r="P656" s="155">
        <v>3.5</v>
      </c>
      <c r="Q656" s="155">
        <v>208</v>
      </c>
      <c r="R656" s="156">
        <v>16</v>
      </c>
      <c r="S656" s="157" t="s">
        <v>135</v>
      </c>
      <c r="T656" s="154" t="s">
        <v>381</v>
      </c>
      <c r="U656" s="158" t="s">
        <v>554</v>
      </c>
      <c r="V656" s="149"/>
      <c r="W656" s="148"/>
      <c r="X656" s="148"/>
      <c r="Y656" s="148"/>
    </row>
    <row r="657" spans="1:25" s="17" customFormat="1" x14ac:dyDescent="0.2">
      <c r="A657" s="149">
        <v>40308</v>
      </c>
      <c r="B657" s="162" t="s">
        <v>570</v>
      </c>
      <c r="C657" s="162" t="s">
        <v>248</v>
      </c>
      <c r="D657" s="162" t="s">
        <v>140</v>
      </c>
      <c r="E657" s="162" t="s">
        <v>143</v>
      </c>
      <c r="F657" s="163">
        <v>40467</v>
      </c>
      <c r="G657" s="164">
        <v>2010</v>
      </c>
      <c r="H657" s="149" t="s">
        <v>7</v>
      </c>
      <c r="I657" s="149" t="str">
        <f t="shared" si="30"/>
        <v>PA</v>
      </c>
      <c r="J657" s="149" t="str">
        <f t="shared" si="31"/>
        <v>PA</v>
      </c>
      <c r="K657" s="149" t="str">
        <f t="shared" si="32"/>
        <v>Northeast</v>
      </c>
      <c r="L657" s="149" t="str">
        <f>INDEX('State '!$A$1:$C$62,MATCH($I657,'State '!$B:$B,0),3)</f>
        <v>Northeast</v>
      </c>
      <c r="M657" s="149" t="str">
        <f>INDEX('State '!$A$1:$C$62,MATCH($J657,'State '!$B:$B,0),3)</f>
        <v>Northeast</v>
      </c>
      <c r="N657" s="149"/>
      <c r="O657" s="156">
        <v>19.399999999999999</v>
      </c>
      <c r="P657" s="156">
        <v>8</v>
      </c>
      <c r="Q657" s="156">
        <v>40</v>
      </c>
      <c r="R657" s="155">
        <v>16</v>
      </c>
      <c r="S657" s="149" t="s">
        <v>135</v>
      </c>
      <c r="T657" s="149" t="s">
        <v>381</v>
      </c>
      <c r="U657" s="149" t="s">
        <v>571</v>
      </c>
      <c r="V657" s="149"/>
      <c r="W657" s="148"/>
      <c r="X657" s="148"/>
      <c r="Y657" s="148"/>
    </row>
    <row r="658" spans="1:25" s="17" customFormat="1" x14ac:dyDescent="0.2">
      <c r="A658" s="149">
        <v>40388</v>
      </c>
      <c r="B658" s="150" t="s">
        <v>543</v>
      </c>
      <c r="C658" s="150" t="s">
        <v>223</v>
      </c>
      <c r="D658" s="150" t="s">
        <v>140</v>
      </c>
      <c r="E658" s="151" t="s">
        <v>143</v>
      </c>
      <c r="F658" s="152">
        <v>40473</v>
      </c>
      <c r="G658" s="153">
        <v>2010</v>
      </c>
      <c r="H658" s="149" t="s">
        <v>10</v>
      </c>
      <c r="I658" s="149" t="str">
        <f t="shared" si="30"/>
        <v>NY</v>
      </c>
      <c r="J658" s="149" t="str">
        <f t="shared" si="31"/>
        <v>NY</v>
      </c>
      <c r="K658" s="149" t="str">
        <f t="shared" si="32"/>
        <v>Northeast</v>
      </c>
      <c r="L658" s="149" t="str">
        <f>INDEX('State '!$A$1:$C$62,MATCH($I658,'State '!$B:$B,0),3)</f>
        <v>Northeast</v>
      </c>
      <c r="M658" s="149" t="str">
        <f>INDEX('State '!$A$1:$C$62,MATCH($J658,'State '!$B:$B,0),3)</f>
        <v>Northeast</v>
      </c>
      <c r="N658" s="149"/>
      <c r="O658" s="156">
        <v>22.5</v>
      </c>
      <c r="P658" s="155"/>
      <c r="Q658" s="155">
        <v>20</v>
      </c>
      <c r="R658" s="156"/>
      <c r="S658" s="157" t="s">
        <v>135</v>
      </c>
      <c r="T658" s="154" t="s">
        <v>381</v>
      </c>
      <c r="U658" s="158" t="s">
        <v>544</v>
      </c>
      <c r="V658" s="149"/>
      <c r="W658" s="148"/>
      <c r="X658" s="148"/>
      <c r="Y658" s="148"/>
    </row>
    <row r="659" spans="1:25" s="17" customFormat="1" x14ac:dyDescent="0.2">
      <c r="A659" s="149">
        <v>40388</v>
      </c>
      <c r="B659" s="162" t="s">
        <v>613</v>
      </c>
      <c r="C659" s="162" t="s">
        <v>239</v>
      </c>
      <c r="D659" s="162" t="s">
        <v>140</v>
      </c>
      <c r="E659" s="162" t="s">
        <v>143</v>
      </c>
      <c r="F659" s="163">
        <v>40476</v>
      </c>
      <c r="G659" s="164">
        <v>2010</v>
      </c>
      <c r="H659" s="149" t="s">
        <v>462</v>
      </c>
      <c r="I659" s="149" t="str">
        <f t="shared" si="30"/>
        <v>TX</v>
      </c>
      <c r="J659" s="149" t="str">
        <f t="shared" si="31"/>
        <v>MS</v>
      </c>
      <c r="K659" s="149" t="str">
        <f t="shared" si="32"/>
        <v>South Central</v>
      </c>
      <c r="L659" s="149" t="str">
        <f>INDEX('State '!$A$1:$C$62,MATCH($I659,'State '!$B:$B,0),3)</f>
        <v>South Central</v>
      </c>
      <c r="M659" s="149" t="str">
        <f>INDEX('State '!$A$1:$C$62,MATCH($J659,'State '!$B:$B,0),3)</f>
        <v>South Central</v>
      </c>
      <c r="N659" s="149"/>
      <c r="O659" s="156">
        <v>161</v>
      </c>
      <c r="P659" s="156"/>
      <c r="Q659" s="156">
        <v>556</v>
      </c>
      <c r="R659" s="155"/>
      <c r="S659" s="149" t="s">
        <v>135</v>
      </c>
      <c r="T659" s="149" t="s">
        <v>381</v>
      </c>
      <c r="U659" s="149" t="s">
        <v>614</v>
      </c>
      <c r="V659" s="149"/>
      <c r="W659" s="148"/>
      <c r="X659" s="148"/>
      <c r="Y659" s="148"/>
    </row>
    <row r="660" spans="1:25" s="17" customFormat="1" x14ac:dyDescent="0.2">
      <c r="A660" s="149">
        <v>40388</v>
      </c>
      <c r="B660" s="162" t="s">
        <v>541</v>
      </c>
      <c r="C660" s="162" t="s">
        <v>223</v>
      </c>
      <c r="D660" s="162" t="s">
        <v>140</v>
      </c>
      <c r="E660" s="162" t="s">
        <v>143</v>
      </c>
      <c r="F660" s="163">
        <v>40477</v>
      </c>
      <c r="G660" s="164">
        <v>2010</v>
      </c>
      <c r="H660" s="149" t="s">
        <v>471</v>
      </c>
      <c r="I660" s="149" t="str">
        <f t="shared" si="30"/>
        <v>PA</v>
      </c>
      <c r="J660" s="149" t="str">
        <f t="shared" si="31"/>
        <v>WV</v>
      </c>
      <c r="K660" s="149" t="str">
        <f t="shared" si="32"/>
        <v>Northeast</v>
      </c>
      <c r="L660" s="149" t="str">
        <f>INDEX('State '!$A$1:$C$62,MATCH($I660,'State '!$B:$B,0),3)</f>
        <v>Northeast</v>
      </c>
      <c r="M660" s="149" t="str">
        <f>INDEX('State '!$A$1:$C$62,MATCH($J660,'State '!$B:$B,0),3)</f>
        <v>Northeast</v>
      </c>
      <c r="N660" s="149"/>
      <c r="O660" s="156">
        <v>34.700000000000003</v>
      </c>
      <c r="P660" s="156">
        <v>9.42</v>
      </c>
      <c r="Q660" s="156">
        <v>224</v>
      </c>
      <c r="R660" s="155">
        <v>24</v>
      </c>
      <c r="S660" s="149" t="s">
        <v>135</v>
      </c>
      <c r="T660" s="149" t="s">
        <v>381</v>
      </c>
      <c r="U660" s="149" t="s">
        <v>542</v>
      </c>
      <c r="V660" s="149"/>
      <c r="W660" s="148"/>
      <c r="X660" s="148"/>
      <c r="Y660" s="148"/>
    </row>
    <row r="661" spans="1:25" s="17" customFormat="1" x14ac:dyDescent="0.2">
      <c r="A661" s="149">
        <v>40388</v>
      </c>
      <c r="B661" s="150" t="s">
        <v>1841</v>
      </c>
      <c r="C661" s="150" t="s">
        <v>1725</v>
      </c>
      <c r="D661" s="150" t="s">
        <v>140</v>
      </c>
      <c r="E661" s="151" t="s">
        <v>143</v>
      </c>
      <c r="F661" s="152">
        <v>40479</v>
      </c>
      <c r="G661" s="153">
        <v>2010</v>
      </c>
      <c r="H661" s="149" t="s">
        <v>34</v>
      </c>
      <c r="I661" s="149" t="str">
        <f t="shared" si="30"/>
        <v>WI</v>
      </c>
      <c r="J661" s="149" t="str">
        <f t="shared" si="31"/>
        <v>WI</v>
      </c>
      <c r="K661" s="149" t="str">
        <f t="shared" si="32"/>
        <v>Midwest</v>
      </c>
      <c r="L661" s="149" t="str">
        <f>INDEX('State '!$A$1:$C$62,MATCH($I661,'State '!$B:$B,0),3)</f>
        <v>Midwest</v>
      </c>
      <c r="M661" s="149" t="str">
        <f>INDEX('State '!$A$1:$C$62,MATCH($J661,'State '!$B:$B,0),3)</f>
        <v>Midwest</v>
      </c>
      <c r="N661" s="149"/>
      <c r="O661" s="156">
        <v>38.299999999999997</v>
      </c>
      <c r="P661" s="155">
        <v>8.9</v>
      </c>
      <c r="Q661" s="155">
        <v>97.9</v>
      </c>
      <c r="R661" s="156">
        <v>30</v>
      </c>
      <c r="S661" s="157" t="s">
        <v>135</v>
      </c>
      <c r="T661" s="154" t="s">
        <v>381</v>
      </c>
      <c r="U661" s="158" t="s">
        <v>574</v>
      </c>
      <c r="V661" s="149"/>
      <c r="W661" s="148"/>
      <c r="X661" s="148"/>
      <c r="Y661" s="148"/>
    </row>
    <row r="662" spans="1:25" s="17" customFormat="1" x14ac:dyDescent="0.2">
      <c r="A662" s="149">
        <v>40388</v>
      </c>
      <c r="B662" s="162" t="s">
        <v>615</v>
      </c>
      <c r="C662" s="162" t="s">
        <v>223</v>
      </c>
      <c r="D662" s="162" t="s">
        <v>140</v>
      </c>
      <c r="E662" s="162" t="s">
        <v>143</v>
      </c>
      <c r="F662" s="163">
        <v>40480</v>
      </c>
      <c r="G662" s="164">
        <v>2010</v>
      </c>
      <c r="H662" s="149" t="s">
        <v>7</v>
      </c>
      <c r="I662" s="149" t="str">
        <f t="shared" si="30"/>
        <v>PA</v>
      </c>
      <c r="J662" s="149" t="str">
        <f t="shared" si="31"/>
        <v>PA</v>
      </c>
      <c r="K662" s="149" t="str">
        <f t="shared" si="32"/>
        <v>Northeast</v>
      </c>
      <c r="L662" s="149" t="str">
        <f>INDEX('State '!$A$1:$C$62,MATCH($I662,'State '!$B:$B,0),3)</f>
        <v>Northeast</v>
      </c>
      <c r="M662" s="149" t="str">
        <f>INDEX('State '!$A$1:$C$62,MATCH($J662,'State '!$B:$B,0),3)</f>
        <v>Northeast</v>
      </c>
      <c r="N662" s="149"/>
      <c r="O662" s="156">
        <v>34.4</v>
      </c>
      <c r="P662" s="156">
        <v>2</v>
      </c>
      <c r="Q662" s="156">
        <v>200</v>
      </c>
      <c r="R662" s="155">
        <v>20</v>
      </c>
      <c r="S662" s="149" t="s">
        <v>135</v>
      </c>
      <c r="T662" s="149" t="s">
        <v>381</v>
      </c>
      <c r="U662" s="149" t="s">
        <v>616</v>
      </c>
      <c r="V662" s="149"/>
      <c r="W662" s="148"/>
      <c r="X662" s="148"/>
      <c r="Y662" s="148"/>
    </row>
    <row r="663" spans="1:25" s="17" customFormat="1" x14ac:dyDescent="0.2">
      <c r="A663" s="149">
        <v>40633</v>
      </c>
      <c r="B663" s="150" t="s">
        <v>608</v>
      </c>
      <c r="C663" s="150" t="s">
        <v>259</v>
      </c>
      <c r="D663" s="150" t="s">
        <v>140</v>
      </c>
      <c r="E663" s="151" t="s">
        <v>143</v>
      </c>
      <c r="F663" s="152">
        <v>40481</v>
      </c>
      <c r="G663" s="153">
        <v>2010</v>
      </c>
      <c r="H663" s="149" t="s">
        <v>609</v>
      </c>
      <c r="I663" s="149" t="str">
        <f t="shared" si="30"/>
        <v>IL</v>
      </c>
      <c r="J663" s="149" t="str">
        <f t="shared" si="31"/>
        <v>IN</v>
      </c>
      <c r="K663" s="149" t="str">
        <f t="shared" si="32"/>
        <v>Midwest</v>
      </c>
      <c r="L663" s="149" t="str">
        <f>INDEX('State '!$A$1:$C$62,MATCH($I663,'State '!$B:$B,0),3)</f>
        <v>Midwest</v>
      </c>
      <c r="M663" s="149" t="str">
        <f>INDEX('State '!$A$1:$C$62,MATCH($J663,'State '!$B:$B,0),3)</f>
        <v>Midwest</v>
      </c>
      <c r="N663" s="149"/>
      <c r="O663" s="156">
        <v>3.84</v>
      </c>
      <c r="P663" s="155"/>
      <c r="Q663" s="155">
        <v>150</v>
      </c>
      <c r="R663" s="156"/>
      <c r="S663" s="157" t="s">
        <v>135</v>
      </c>
      <c r="T663" s="154" t="s">
        <v>381</v>
      </c>
      <c r="U663" s="158" t="s">
        <v>610</v>
      </c>
      <c r="V663" s="149"/>
      <c r="W663" s="148"/>
      <c r="X663" s="148"/>
      <c r="Y663" s="148"/>
    </row>
    <row r="664" spans="1:25" s="17" customFormat="1" x14ac:dyDescent="0.2">
      <c r="A664" s="149">
        <v>40619</v>
      </c>
      <c r="B664" s="162" t="s">
        <v>568</v>
      </c>
      <c r="C664" s="162" t="s">
        <v>247</v>
      </c>
      <c r="D664" s="162" t="s">
        <v>140</v>
      </c>
      <c r="E664" s="162" t="s">
        <v>143</v>
      </c>
      <c r="F664" s="163">
        <v>40483</v>
      </c>
      <c r="G664" s="164">
        <v>2010</v>
      </c>
      <c r="H664" s="149" t="s">
        <v>29</v>
      </c>
      <c r="I664" s="149" t="str">
        <f t="shared" si="30"/>
        <v>WY</v>
      </c>
      <c r="J664" s="149" t="str">
        <f t="shared" si="31"/>
        <v>WY</v>
      </c>
      <c r="K664" s="149" t="str">
        <f t="shared" si="32"/>
        <v>Mountain</v>
      </c>
      <c r="L664" s="149" t="str">
        <f>INDEX('State '!$A$1:$C$62,MATCH($I664,'State '!$B:$B,0),3)</f>
        <v>Mountain</v>
      </c>
      <c r="M664" s="149" t="str">
        <f>INDEX('State '!$A$1:$C$62,MATCH($J664,'State '!$B:$B,0),3)</f>
        <v>Mountain</v>
      </c>
      <c r="N664" s="149"/>
      <c r="O664" s="155">
        <v>71</v>
      </c>
      <c r="P664" s="156">
        <v>2.4300000000000002</v>
      </c>
      <c r="Q664" s="156">
        <v>285</v>
      </c>
      <c r="R664" s="155">
        <v>20</v>
      </c>
      <c r="S664" s="149" t="s">
        <v>135</v>
      </c>
      <c r="T664" s="149" t="s">
        <v>381</v>
      </c>
      <c r="U664" s="149" t="s">
        <v>569</v>
      </c>
      <c r="V664" s="149"/>
      <c r="W664" s="148"/>
      <c r="X664" s="148"/>
      <c r="Y664" s="148"/>
    </row>
    <row r="665" spans="1:25" s="17" customFormat="1" x14ac:dyDescent="0.2">
      <c r="A665" s="149">
        <v>40379</v>
      </c>
      <c r="B665" s="150" t="s">
        <v>589</v>
      </c>
      <c r="C665" s="150" t="s">
        <v>200</v>
      </c>
      <c r="D665" s="150" t="s">
        <v>140</v>
      </c>
      <c r="E665" s="151" t="s">
        <v>497</v>
      </c>
      <c r="F665" s="152">
        <v>40483</v>
      </c>
      <c r="G665" s="153">
        <v>2010</v>
      </c>
      <c r="H665" s="149" t="s">
        <v>35</v>
      </c>
      <c r="I665" s="149" t="str">
        <f t="shared" si="30"/>
        <v>CT</v>
      </c>
      <c r="J665" s="149" t="str">
        <f t="shared" si="31"/>
        <v>CT</v>
      </c>
      <c r="K665" s="149" t="str">
        <f t="shared" si="32"/>
        <v>Northeast</v>
      </c>
      <c r="L665" s="149" t="str">
        <f>INDEX('State '!$A$1:$C$62,MATCH($I665,'State '!$B:$B,0),3)</f>
        <v>Northeast</v>
      </c>
      <c r="M665" s="149" t="str">
        <f>INDEX('State '!$A$1:$C$62,MATCH($J665,'State '!$B:$B,0),3)</f>
        <v>Northeast</v>
      </c>
      <c r="N665" s="149"/>
      <c r="O665" s="156">
        <v>45</v>
      </c>
      <c r="P665" s="155">
        <v>2.6</v>
      </c>
      <c r="Q665" s="155">
        <v>281.5</v>
      </c>
      <c r="R665" s="156">
        <v>36</v>
      </c>
      <c r="S665" s="157" t="s">
        <v>135</v>
      </c>
      <c r="T665" s="154" t="s">
        <v>381</v>
      </c>
      <c r="U665" s="158" t="s">
        <v>590</v>
      </c>
      <c r="V665" s="149"/>
      <c r="W665" s="148"/>
      <c r="X665" s="148"/>
      <c r="Y665" s="148"/>
    </row>
    <row r="666" spans="1:25" s="17" customFormat="1" x14ac:dyDescent="0.2">
      <c r="A666" s="149">
        <v>40388</v>
      </c>
      <c r="B666" s="162" t="s">
        <v>579</v>
      </c>
      <c r="C666" s="162" t="s">
        <v>251</v>
      </c>
      <c r="D666" s="162" t="s">
        <v>134</v>
      </c>
      <c r="E666" s="162" t="s">
        <v>143</v>
      </c>
      <c r="F666" s="163">
        <v>40483</v>
      </c>
      <c r="G666" s="164">
        <v>2010</v>
      </c>
      <c r="H666" s="149" t="s">
        <v>13</v>
      </c>
      <c r="I666" s="149" t="str">
        <f t="shared" si="30"/>
        <v>CA</v>
      </c>
      <c r="J666" s="149" t="str">
        <f t="shared" si="31"/>
        <v>CA</v>
      </c>
      <c r="K666" s="149" t="str">
        <f t="shared" si="32"/>
        <v>Pacific</v>
      </c>
      <c r="L666" s="149" t="str">
        <f>INDEX('State '!$A$1:$C$62,MATCH($I666,'State '!$B:$B,0),3)</f>
        <v>Pacific</v>
      </c>
      <c r="M666" s="149" t="str">
        <f>INDEX('State '!$A$1:$C$62,MATCH($J666,'State '!$B:$B,0),3)</f>
        <v>Pacific</v>
      </c>
      <c r="N666" s="149"/>
      <c r="O666" s="156">
        <v>45</v>
      </c>
      <c r="P666" s="156">
        <v>27</v>
      </c>
      <c r="Q666" s="156">
        <v>200</v>
      </c>
      <c r="R666" s="155">
        <v>30</v>
      </c>
      <c r="S666" s="149" t="s">
        <v>138</v>
      </c>
      <c r="T666" s="149" t="s">
        <v>187</v>
      </c>
      <c r="U666" s="149" t="s">
        <v>382</v>
      </c>
      <c r="V666" s="149"/>
      <c r="W666" s="148"/>
      <c r="X666" s="148"/>
      <c r="Y666" s="148"/>
    </row>
    <row r="667" spans="1:25" s="17" customFormat="1" x14ac:dyDescent="0.2">
      <c r="A667" s="149">
        <v>40633</v>
      </c>
      <c r="B667" s="162" t="s">
        <v>572</v>
      </c>
      <c r="C667" s="162" t="s">
        <v>249</v>
      </c>
      <c r="D667" s="162" t="s">
        <v>136</v>
      </c>
      <c r="E667" s="162" t="s">
        <v>143</v>
      </c>
      <c r="F667" s="163">
        <v>40483</v>
      </c>
      <c r="G667" s="164">
        <v>2010</v>
      </c>
      <c r="H667" s="149" t="s">
        <v>16</v>
      </c>
      <c r="I667" s="149" t="str">
        <f t="shared" si="30"/>
        <v>NC</v>
      </c>
      <c r="J667" s="149" t="str">
        <f t="shared" si="31"/>
        <v>NC</v>
      </c>
      <c r="K667" s="149" t="str">
        <f t="shared" si="32"/>
        <v>Southeast</v>
      </c>
      <c r="L667" s="149" t="str">
        <f>INDEX('State '!$A$1:$C$62,MATCH($I667,'State '!$B:$B,0),3)</f>
        <v>Southeast</v>
      </c>
      <c r="M667" s="149" t="str">
        <f>INDEX('State '!$A$1:$C$62,MATCH($J667,'State '!$B:$B,0),3)</f>
        <v>Southeast</v>
      </c>
      <c r="N667" s="149"/>
      <c r="O667" s="156">
        <v>42</v>
      </c>
      <c r="P667" s="156">
        <v>43</v>
      </c>
      <c r="Q667" s="156">
        <v>70</v>
      </c>
      <c r="R667" s="155">
        <v>12</v>
      </c>
      <c r="S667" s="149" t="s">
        <v>138</v>
      </c>
      <c r="T667" s="149" t="s">
        <v>187</v>
      </c>
      <c r="U667" s="149" t="s">
        <v>382</v>
      </c>
      <c r="V667" s="149"/>
      <c r="W667" s="148"/>
      <c r="X667" s="148"/>
      <c r="Y667" s="148"/>
    </row>
    <row r="668" spans="1:25" s="17" customFormat="1" x14ac:dyDescent="0.2">
      <c r="A668" s="149">
        <v>40589</v>
      </c>
      <c r="B668" s="162" t="s">
        <v>611</v>
      </c>
      <c r="C668" s="162" t="s">
        <v>260</v>
      </c>
      <c r="D668" s="162" t="s">
        <v>140</v>
      </c>
      <c r="E668" s="162" t="s">
        <v>143</v>
      </c>
      <c r="F668" s="163">
        <v>40483</v>
      </c>
      <c r="G668" s="164">
        <v>2010</v>
      </c>
      <c r="H668" s="149" t="s">
        <v>30</v>
      </c>
      <c r="I668" s="149" t="str">
        <f t="shared" si="30"/>
        <v>MN</v>
      </c>
      <c r="J668" s="149" t="str">
        <f t="shared" si="31"/>
        <v>MN</v>
      </c>
      <c r="K668" s="149" t="str">
        <f t="shared" si="32"/>
        <v>Midwest</v>
      </c>
      <c r="L668" s="149" t="str">
        <f>INDEX('State '!$A$1:$C$62,MATCH($I668,'State '!$B:$B,0),3)</f>
        <v>Midwest</v>
      </c>
      <c r="M668" s="149" t="str">
        <f>INDEX('State '!$A$1:$C$62,MATCH($J668,'State '!$B:$B,0),3)</f>
        <v>Midwest</v>
      </c>
      <c r="N668" s="149"/>
      <c r="O668" s="156">
        <v>43</v>
      </c>
      <c r="P668" s="156">
        <v>10</v>
      </c>
      <c r="Q668" s="156">
        <v>135</v>
      </c>
      <c r="R668" s="155">
        <v>16</v>
      </c>
      <c r="S668" s="149" t="s">
        <v>135</v>
      </c>
      <c r="T668" s="149" t="s">
        <v>381</v>
      </c>
      <c r="U668" s="149" t="s">
        <v>612</v>
      </c>
      <c r="V668" s="149"/>
      <c r="W668" s="148"/>
      <c r="X668" s="148"/>
      <c r="Y668" s="148"/>
    </row>
    <row r="669" spans="1:25" s="17" customFormat="1" x14ac:dyDescent="0.2">
      <c r="A669" s="149">
        <v>40388</v>
      </c>
      <c r="B669" s="150" t="s">
        <v>599</v>
      </c>
      <c r="C669" s="150" t="s">
        <v>256</v>
      </c>
      <c r="D669" s="150" t="s">
        <v>140</v>
      </c>
      <c r="E669" s="151" t="s">
        <v>143</v>
      </c>
      <c r="F669" s="152">
        <v>40483</v>
      </c>
      <c r="G669" s="159">
        <v>2010</v>
      </c>
      <c r="H669" s="149" t="s">
        <v>600</v>
      </c>
      <c r="I669" s="149" t="str">
        <f t="shared" si="30"/>
        <v>CO</v>
      </c>
      <c r="J669" s="149" t="str">
        <f t="shared" si="31"/>
        <v>WY</v>
      </c>
      <c r="K669" s="149" t="str">
        <f t="shared" si="32"/>
        <v>Mountain</v>
      </c>
      <c r="L669" s="149" t="str">
        <f>INDEX('State '!$A$1:$C$62,MATCH($I669,'State '!$B:$B,0),3)</f>
        <v>Mountain</v>
      </c>
      <c r="M669" s="149" t="str">
        <f>INDEX('State '!$A$1:$C$62,MATCH($J669,'State '!$B:$B,0),3)</f>
        <v>Mountain</v>
      </c>
      <c r="N669" s="149"/>
      <c r="O669" s="156">
        <v>59.4</v>
      </c>
      <c r="P669" s="155">
        <v>16</v>
      </c>
      <c r="Q669" s="155">
        <v>150</v>
      </c>
      <c r="R669" s="156">
        <v>30</v>
      </c>
      <c r="S669" s="157" t="s">
        <v>135</v>
      </c>
      <c r="T669" s="154" t="s">
        <v>381</v>
      </c>
      <c r="U669" s="158" t="s">
        <v>601</v>
      </c>
      <c r="V669" s="149"/>
      <c r="W669" s="148"/>
      <c r="X669" s="148"/>
      <c r="Y669" s="148"/>
    </row>
    <row r="670" spans="1:25" s="17" customFormat="1" x14ac:dyDescent="0.2">
      <c r="A670" s="149">
        <v>40619</v>
      </c>
      <c r="B670" s="150" t="s">
        <v>597</v>
      </c>
      <c r="C670" s="150" t="s">
        <v>247</v>
      </c>
      <c r="D670" s="150" t="s">
        <v>140</v>
      </c>
      <c r="E670" s="162" t="s">
        <v>143</v>
      </c>
      <c r="F670" s="163">
        <v>40492</v>
      </c>
      <c r="G670" s="164">
        <v>2010</v>
      </c>
      <c r="H670" s="149" t="s">
        <v>404</v>
      </c>
      <c r="I670" s="149" t="str">
        <f t="shared" si="30"/>
        <v>UT</v>
      </c>
      <c r="J670" s="149" t="str">
        <f t="shared" si="31"/>
        <v>WY</v>
      </c>
      <c r="K670" s="149" t="str">
        <f t="shared" si="32"/>
        <v>Mountain</v>
      </c>
      <c r="L670" s="149" t="str">
        <f>INDEX('State '!$A$1:$C$62,MATCH($I670,'State '!$B:$B,0),3)</f>
        <v>Mountain</v>
      </c>
      <c r="M670" s="149" t="str">
        <f>INDEX('State '!$A$1:$C$62,MATCH($J670,'State '!$B:$B,0),3)</f>
        <v>Mountain</v>
      </c>
      <c r="N670" s="149"/>
      <c r="O670" s="156">
        <v>48.6</v>
      </c>
      <c r="P670" s="156"/>
      <c r="Q670" s="155">
        <v>180</v>
      </c>
      <c r="R670" s="155"/>
      <c r="S670" s="149" t="s">
        <v>135</v>
      </c>
      <c r="T670" s="149" t="s">
        <v>381</v>
      </c>
      <c r="U670" s="149" t="s">
        <v>598</v>
      </c>
      <c r="V670" s="149"/>
      <c r="W670" s="148"/>
      <c r="X670" s="148"/>
      <c r="Y670" s="148"/>
    </row>
    <row r="671" spans="1:25" s="17" customFormat="1" x14ac:dyDescent="0.2">
      <c r="A671" s="149">
        <v>40633</v>
      </c>
      <c r="B671" s="162" t="s">
        <v>593</v>
      </c>
      <c r="C671" s="162" t="s">
        <v>255</v>
      </c>
      <c r="D671" s="162" t="s">
        <v>136</v>
      </c>
      <c r="E671" s="162" t="s">
        <v>143</v>
      </c>
      <c r="F671" s="163">
        <v>40497</v>
      </c>
      <c r="G671" s="155">
        <v>2010</v>
      </c>
      <c r="H671" s="149" t="s">
        <v>18</v>
      </c>
      <c r="I671" s="149" t="str">
        <f t="shared" si="30"/>
        <v>FL</v>
      </c>
      <c r="J671" s="149" t="str">
        <f t="shared" si="31"/>
        <v>FL</v>
      </c>
      <c r="K671" s="149" t="str">
        <f t="shared" si="32"/>
        <v>Southeast</v>
      </c>
      <c r="L671" s="149" t="str">
        <f>INDEX('State '!$A$1:$C$62,MATCH($I671,'State '!$B:$B,0),3)</f>
        <v>Southeast</v>
      </c>
      <c r="M671" s="149" t="str">
        <f>INDEX('State '!$A$1:$C$62,MATCH($J671,'State '!$B:$B,0),3)</f>
        <v>Southeast</v>
      </c>
      <c r="N671" s="149"/>
      <c r="O671" s="156">
        <v>75</v>
      </c>
      <c r="P671" s="156">
        <v>50</v>
      </c>
      <c r="Q671" s="156">
        <v>100</v>
      </c>
      <c r="R671" s="155" t="s">
        <v>1264</v>
      </c>
      <c r="S671" s="149" t="s">
        <v>138</v>
      </c>
      <c r="T671" s="149" t="s">
        <v>187</v>
      </c>
      <c r="U671" s="149" t="s">
        <v>382</v>
      </c>
      <c r="V671" s="149"/>
      <c r="W671" s="148"/>
      <c r="X671" s="148"/>
      <c r="Y671" s="148"/>
    </row>
    <row r="672" spans="1:25" s="17" customFormat="1" x14ac:dyDescent="0.2">
      <c r="A672" s="149">
        <v>40589</v>
      </c>
      <c r="B672" s="162" t="s">
        <v>606</v>
      </c>
      <c r="C672" s="162" t="s">
        <v>258</v>
      </c>
      <c r="D672" s="162" t="s">
        <v>140</v>
      </c>
      <c r="E672" s="162" t="s">
        <v>143</v>
      </c>
      <c r="F672" s="163">
        <v>40500</v>
      </c>
      <c r="G672" s="164">
        <v>2010</v>
      </c>
      <c r="H672" s="149" t="s">
        <v>25</v>
      </c>
      <c r="I672" s="149" t="str">
        <f t="shared" si="30"/>
        <v>CO</v>
      </c>
      <c r="J672" s="149" t="str">
        <f t="shared" si="31"/>
        <v>CO</v>
      </c>
      <c r="K672" s="149" t="str">
        <f t="shared" si="32"/>
        <v>Mountain</v>
      </c>
      <c r="L672" s="149" t="str">
        <f>INDEX('State '!$A$1:$C$62,MATCH($I672,'State '!$B:$B,0),3)</f>
        <v>Mountain</v>
      </c>
      <c r="M672" s="149" t="str">
        <f>INDEX('State '!$A$1:$C$62,MATCH($J672,'State '!$B:$B,0),3)</f>
        <v>Mountain</v>
      </c>
      <c r="N672" s="149"/>
      <c r="O672" s="156">
        <v>132</v>
      </c>
      <c r="P672" s="156">
        <v>118</v>
      </c>
      <c r="Q672" s="156">
        <v>130</v>
      </c>
      <c r="R672" s="155">
        <v>16</v>
      </c>
      <c r="S672" s="149" t="s">
        <v>135</v>
      </c>
      <c r="T672" s="149" t="s">
        <v>381</v>
      </c>
      <c r="U672" s="149" t="s">
        <v>607</v>
      </c>
      <c r="V672" s="149"/>
      <c r="W672" s="148"/>
      <c r="X672" s="148"/>
      <c r="Y672" s="148"/>
    </row>
    <row r="673" spans="1:25" s="17" customFormat="1" x14ac:dyDescent="0.2">
      <c r="A673" s="149">
        <v>40350</v>
      </c>
      <c r="B673" s="162" t="s">
        <v>595</v>
      </c>
      <c r="C673" s="162" t="s">
        <v>2163</v>
      </c>
      <c r="D673" s="162" t="s">
        <v>136</v>
      </c>
      <c r="E673" s="162" t="s">
        <v>143</v>
      </c>
      <c r="F673" s="163">
        <v>40513</v>
      </c>
      <c r="G673" s="164">
        <v>2010</v>
      </c>
      <c r="H673" s="149" t="s">
        <v>429</v>
      </c>
      <c r="I673" s="149" t="str">
        <f t="shared" si="30"/>
        <v>TX</v>
      </c>
      <c r="J673" s="149" t="str">
        <f t="shared" si="31"/>
        <v>LA</v>
      </c>
      <c r="K673" s="149" t="str">
        <f t="shared" si="32"/>
        <v>South Central</v>
      </c>
      <c r="L673" s="149" t="str">
        <f>INDEX('State '!$A$1:$C$62,MATCH($I673,'State '!$B:$B,0),3)</f>
        <v>South Central</v>
      </c>
      <c r="M673" s="149" t="str">
        <f>INDEX('State '!$A$1:$C$62,MATCH($J673,'State '!$B:$B,0),3)</f>
        <v>South Central</v>
      </c>
      <c r="N673" s="149"/>
      <c r="O673" s="156">
        <v>1200</v>
      </c>
      <c r="P673" s="156">
        <v>175</v>
      </c>
      <c r="Q673" s="156">
        <v>2000</v>
      </c>
      <c r="R673" s="155">
        <v>42</v>
      </c>
      <c r="S673" s="149" t="s">
        <v>135</v>
      </c>
      <c r="T673" s="149" t="s">
        <v>381</v>
      </c>
      <c r="U673" s="149" t="s">
        <v>596</v>
      </c>
      <c r="V673" s="149"/>
      <c r="W673" s="148"/>
      <c r="X673" s="148"/>
      <c r="Y673" s="148"/>
    </row>
    <row r="674" spans="1:25" s="17" customFormat="1" x14ac:dyDescent="0.2">
      <c r="A674" s="149">
        <v>40589</v>
      </c>
      <c r="B674" s="162" t="s">
        <v>254</v>
      </c>
      <c r="C674" s="162" t="s">
        <v>254</v>
      </c>
      <c r="D674" s="162" t="s">
        <v>136</v>
      </c>
      <c r="E674" s="162" t="s">
        <v>143</v>
      </c>
      <c r="F674" s="163">
        <v>40515</v>
      </c>
      <c r="G674" s="164">
        <v>2010</v>
      </c>
      <c r="H674" s="149" t="s">
        <v>587</v>
      </c>
      <c r="I674" s="149" t="str">
        <f t="shared" si="30"/>
        <v>AR</v>
      </c>
      <c r="J674" s="149" t="str">
        <f t="shared" si="31"/>
        <v>MS</v>
      </c>
      <c r="K674" s="149" t="str">
        <f t="shared" si="32"/>
        <v>South Central</v>
      </c>
      <c r="L674" s="149" t="str">
        <f>INDEX('State '!$A$1:$C$62,MATCH($I674,'State '!$B:$B,0),3)</f>
        <v>South Central</v>
      </c>
      <c r="M674" s="149" t="str">
        <f>INDEX('State '!$A$1:$C$62,MATCH($J674,'State '!$B:$B,0),3)</f>
        <v>South Central</v>
      </c>
      <c r="N674" s="149"/>
      <c r="O674" s="156">
        <v>1010</v>
      </c>
      <c r="P674" s="156">
        <v>185</v>
      </c>
      <c r="Q674" s="156">
        <v>2000</v>
      </c>
      <c r="R674" s="155">
        <v>42</v>
      </c>
      <c r="S674" s="149" t="s">
        <v>135</v>
      </c>
      <c r="T674" s="149" t="s">
        <v>381</v>
      </c>
      <c r="U674" s="149" t="s">
        <v>588</v>
      </c>
      <c r="V674" s="149"/>
      <c r="W674" s="148"/>
      <c r="X674" s="148"/>
      <c r="Y674" s="148"/>
    </row>
    <row r="675" spans="1:25" s="17" customFormat="1" x14ac:dyDescent="0.2">
      <c r="A675" s="171">
        <v>40589</v>
      </c>
      <c r="B675" s="162" t="s">
        <v>530</v>
      </c>
      <c r="C675" s="162" t="s">
        <v>215</v>
      </c>
      <c r="D675" s="162" t="s">
        <v>140</v>
      </c>
      <c r="E675" s="162" t="s">
        <v>143</v>
      </c>
      <c r="F675" s="163">
        <v>40522</v>
      </c>
      <c r="G675" s="155">
        <v>2010</v>
      </c>
      <c r="H675" s="149" t="s">
        <v>22</v>
      </c>
      <c r="I675" s="149" t="str">
        <f t="shared" si="30"/>
        <v>GA</v>
      </c>
      <c r="J675" s="149" t="str">
        <f t="shared" si="31"/>
        <v>GA</v>
      </c>
      <c r="K675" s="149" t="str">
        <f t="shared" si="32"/>
        <v>Southeast</v>
      </c>
      <c r="L675" s="149" t="str">
        <f>INDEX('State '!$A$1:$C$62,MATCH($I675,'State '!$B:$B,0),3)</f>
        <v>Southeast</v>
      </c>
      <c r="M675" s="149" t="str">
        <f>INDEX('State '!$A$1:$C$62,MATCH($J675,'State '!$B:$B,0),3)</f>
        <v>Southeast</v>
      </c>
      <c r="N675" s="149"/>
      <c r="O675" s="156">
        <v>121</v>
      </c>
      <c r="P675" s="156">
        <v>41.1</v>
      </c>
      <c r="Q675" s="156">
        <v>125</v>
      </c>
      <c r="R675" s="155">
        <v>36</v>
      </c>
      <c r="S675" s="149" t="s">
        <v>135</v>
      </c>
      <c r="T675" s="149" t="s">
        <v>381</v>
      </c>
      <c r="U675" s="149" t="s">
        <v>434</v>
      </c>
      <c r="V675" s="149"/>
      <c r="W675" s="148"/>
      <c r="X675" s="148"/>
      <c r="Y675" s="148"/>
    </row>
    <row r="676" spans="1:25" s="17" customFormat="1" x14ac:dyDescent="0.2">
      <c r="A676" s="149">
        <v>42600</v>
      </c>
      <c r="B676" s="150" t="s">
        <v>2148</v>
      </c>
      <c r="C676" s="150" t="s">
        <v>230</v>
      </c>
      <c r="D676" s="150" t="s">
        <v>1878</v>
      </c>
      <c r="E676" s="151" t="s">
        <v>143</v>
      </c>
      <c r="F676" s="152">
        <v>40437</v>
      </c>
      <c r="G676" s="153">
        <v>2011</v>
      </c>
      <c r="H676" s="149" t="s">
        <v>2149</v>
      </c>
      <c r="I676" s="149" t="str">
        <f t="shared" si="30"/>
        <v>NY</v>
      </c>
      <c r="J676" s="149" t="str">
        <f t="shared" si="31"/>
        <v>ON</v>
      </c>
      <c r="K676" s="149" t="str">
        <f t="shared" si="32"/>
        <v>Northeast, Canada</v>
      </c>
      <c r="L676" s="149" t="str">
        <f>INDEX('State '!$A$1:$C$62,MATCH($I676,'State '!$B:$B,0),3)</f>
        <v>Northeast</v>
      </c>
      <c r="M676" s="149" t="str">
        <f>INDEX('State '!$A$1:$C$62,MATCH($J676,'State '!$B:$B,0),3)</f>
        <v>Canada</v>
      </c>
      <c r="N676" s="149"/>
      <c r="O676" s="156">
        <v>0</v>
      </c>
      <c r="P676" s="155"/>
      <c r="Q676" s="155">
        <v>350</v>
      </c>
      <c r="R676" s="156"/>
      <c r="S676" s="157" t="s">
        <v>135</v>
      </c>
      <c r="T676" s="154" t="s">
        <v>381</v>
      </c>
      <c r="U676" s="158" t="s">
        <v>2150</v>
      </c>
      <c r="V676" s="149"/>
      <c r="W676" s="148"/>
      <c r="X676" s="148"/>
      <c r="Y676" s="148"/>
    </row>
    <row r="677" spans="1:25" s="17" customFormat="1" x14ac:dyDescent="0.2">
      <c r="A677" s="149">
        <v>40588</v>
      </c>
      <c r="B677" s="162" t="s">
        <v>487</v>
      </c>
      <c r="C677" s="162" t="s">
        <v>226</v>
      </c>
      <c r="D677" s="162" t="s">
        <v>136</v>
      </c>
      <c r="E677" s="162" t="s">
        <v>143</v>
      </c>
      <c r="F677" s="163">
        <v>40557</v>
      </c>
      <c r="G677" s="164">
        <v>2011</v>
      </c>
      <c r="H677" s="149" t="s">
        <v>488</v>
      </c>
      <c r="I677" s="149" t="str">
        <f t="shared" si="30"/>
        <v>WY</v>
      </c>
      <c r="J677" s="149" t="str">
        <f t="shared" si="31"/>
        <v>ND</v>
      </c>
      <c r="K677" s="149" t="str">
        <f t="shared" si="32"/>
        <v>Mountain</v>
      </c>
      <c r="L677" s="149" t="str">
        <f>INDEX('State '!$A$1:$C$62,MATCH($I677,'State '!$B:$B,0),3)</f>
        <v>Mountain</v>
      </c>
      <c r="M677" s="149" t="str">
        <f>INDEX('State '!$A$1:$C$62,MATCH($J677,'State '!$B:$B,0),3)</f>
        <v>Mountain</v>
      </c>
      <c r="N677" s="149"/>
      <c r="O677" s="156">
        <v>609.6</v>
      </c>
      <c r="P677" s="156">
        <v>302</v>
      </c>
      <c r="Q677" s="156">
        <v>477</v>
      </c>
      <c r="R677" s="155">
        <v>30</v>
      </c>
      <c r="S677" s="149" t="s">
        <v>135</v>
      </c>
      <c r="T677" s="149" t="s">
        <v>381</v>
      </c>
      <c r="U677" s="149" t="s">
        <v>489</v>
      </c>
      <c r="V677" s="149"/>
      <c r="W677" s="148"/>
      <c r="X677" s="148"/>
      <c r="Y677" s="148"/>
    </row>
    <row r="678" spans="1:25" s="17" customFormat="1" x14ac:dyDescent="0.2">
      <c r="A678" s="149">
        <v>40619</v>
      </c>
      <c r="B678" s="150" t="s">
        <v>519</v>
      </c>
      <c r="C678" s="150" t="s">
        <v>237</v>
      </c>
      <c r="D678" s="150" t="s">
        <v>140</v>
      </c>
      <c r="E678" s="151" t="s">
        <v>143</v>
      </c>
      <c r="F678" s="152">
        <v>40576</v>
      </c>
      <c r="G678" s="153">
        <v>2011</v>
      </c>
      <c r="H678" s="149" t="s">
        <v>29</v>
      </c>
      <c r="I678" s="149" t="str">
        <f t="shared" si="30"/>
        <v>WY</v>
      </c>
      <c r="J678" s="149" t="str">
        <f t="shared" si="31"/>
        <v>WY</v>
      </c>
      <c r="K678" s="149" t="str">
        <f t="shared" si="32"/>
        <v>Mountain</v>
      </c>
      <c r="L678" s="149" t="str">
        <f>INDEX('State '!$A$1:$C$62,MATCH($I678,'State '!$B:$B,0),3)</f>
        <v>Mountain</v>
      </c>
      <c r="M678" s="149" t="str">
        <f>INDEX('State '!$A$1:$C$62,MATCH($J678,'State '!$B:$B,0),3)</f>
        <v>Mountain</v>
      </c>
      <c r="N678" s="149"/>
      <c r="O678" s="156">
        <v>94</v>
      </c>
      <c r="P678" s="155">
        <v>43.3</v>
      </c>
      <c r="Q678" s="155">
        <v>800</v>
      </c>
      <c r="R678" s="156">
        <v>36</v>
      </c>
      <c r="S678" s="157" t="s">
        <v>135</v>
      </c>
      <c r="T678" s="154" t="s">
        <v>381</v>
      </c>
      <c r="U678" s="158" t="s">
        <v>520</v>
      </c>
      <c r="V678" s="149"/>
      <c r="W678" s="148"/>
      <c r="X678" s="148"/>
      <c r="Y678" s="148"/>
    </row>
    <row r="679" spans="1:25" s="17" customFormat="1" x14ac:dyDescent="0.2">
      <c r="A679" s="149">
        <v>40585</v>
      </c>
      <c r="B679" s="150" t="s">
        <v>512</v>
      </c>
      <c r="C679" s="150" t="s">
        <v>235</v>
      </c>
      <c r="D679" s="150" t="s">
        <v>140</v>
      </c>
      <c r="E679" s="151" t="s">
        <v>143</v>
      </c>
      <c r="F679" s="152">
        <v>40588</v>
      </c>
      <c r="G679" s="153">
        <v>2011</v>
      </c>
      <c r="H679" s="149" t="s">
        <v>513</v>
      </c>
      <c r="I679" s="149" t="str">
        <f t="shared" si="30"/>
        <v>AL</v>
      </c>
      <c r="J679" s="149" t="str">
        <f t="shared" si="31"/>
        <v>FL</v>
      </c>
      <c r="K679" s="149" t="str">
        <f t="shared" si="32"/>
        <v>South Central, Southeast</v>
      </c>
      <c r="L679" s="149" t="str">
        <f>INDEX('State '!$A$1:$C$62,MATCH($I679,'State '!$B:$B,0),3)</f>
        <v>South Central</v>
      </c>
      <c r="M679" s="149" t="str">
        <f>INDEX('State '!$A$1:$C$62,MATCH($J679,'State '!$B:$B,0),3)</f>
        <v>Southeast</v>
      </c>
      <c r="N679" s="149"/>
      <c r="O679" s="156">
        <v>2455</v>
      </c>
      <c r="P679" s="155">
        <v>483</v>
      </c>
      <c r="Q679" s="155">
        <v>820</v>
      </c>
      <c r="R679" s="156" t="s">
        <v>3207</v>
      </c>
      <c r="S679" s="157" t="s">
        <v>135</v>
      </c>
      <c r="T679" s="154" t="s">
        <v>381</v>
      </c>
      <c r="U679" s="158" t="s">
        <v>514</v>
      </c>
      <c r="V679" s="149"/>
      <c r="W679" s="148"/>
      <c r="X679" s="148"/>
      <c r="Y679" s="148"/>
    </row>
    <row r="680" spans="1:25" s="17" customFormat="1" x14ac:dyDescent="0.2">
      <c r="A680" s="149">
        <v>40597</v>
      </c>
      <c r="B680" s="150" t="s">
        <v>521</v>
      </c>
      <c r="C680" s="150" t="s">
        <v>236</v>
      </c>
      <c r="D680" s="150" t="s">
        <v>136</v>
      </c>
      <c r="E680" s="151" t="s">
        <v>143</v>
      </c>
      <c r="F680" s="152">
        <v>40591</v>
      </c>
      <c r="G680" s="153">
        <v>2011</v>
      </c>
      <c r="H680" s="149" t="s">
        <v>6</v>
      </c>
      <c r="I680" s="149" t="str">
        <f t="shared" si="30"/>
        <v>TX</v>
      </c>
      <c r="J680" s="149" t="str">
        <f t="shared" si="31"/>
        <v>TX</v>
      </c>
      <c r="K680" s="149" t="str">
        <f t="shared" si="32"/>
        <v>South Central</v>
      </c>
      <c r="L680" s="149" t="str">
        <f>INDEX('State '!$A$1:$C$62,MATCH($I680,'State '!$B:$B,0),3)</f>
        <v>South Central</v>
      </c>
      <c r="M680" s="149" t="str">
        <f>INDEX('State '!$A$1:$C$62,MATCH($J680,'State '!$B:$B,0),3)</f>
        <v>South Central</v>
      </c>
      <c r="N680" s="149"/>
      <c r="O680" s="156">
        <v>0</v>
      </c>
      <c r="P680" s="155">
        <v>83</v>
      </c>
      <c r="Q680" s="155">
        <v>300</v>
      </c>
      <c r="R680" s="156">
        <v>20</v>
      </c>
      <c r="S680" s="157" t="s">
        <v>138</v>
      </c>
      <c r="T680" s="154" t="s">
        <v>187</v>
      </c>
      <c r="U680" s="158" t="s">
        <v>382</v>
      </c>
      <c r="V680" s="149"/>
      <c r="W680" s="148"/>
      <c r="X680" s="148"/>
      <c r="Y680" s="148"/>
    </row>
    <row r="681" spans="1:25" s="17" customFormat="1" x14ac:dyDescent="0.2">
      <c r="A681" s="149">
        <v>40597</v>
      </c>
      <c r="B681" s="162" t="s">
        <v>515</v>
      </c>
      <c r="C681" s="162" t="s">
        <v>236</v>
      </c>
      <c r="D681" s="162" t="s">
        <v>136</v>
      </c>
      <c r="E681" s="162" t="s">
        <v>143</v>
      </c>
      <c r="F681" s="163">
        <v>40591</v>
      </c>
      <c r="G681" s="164">
        <v>2011</v>
      </c>
      <c r="H681" s="149" t="s">
        <v>6</v>
      </c>
      <c r="I681" s="149" t="str">
        <f t="shared" si="30"/>
        <v>TX</v>
      </c>
      <c r="J681" s="149" t="str">
        <f t="shared" si="31"/>
        <v>TX</v>
      </c>
      <c r="K681" s="149" t="str">
        <f t="shared" si="32"/>
        <v>South Central</v>
      </c>
      <c r="L681" s="149" t="str">
        <f>INDEX('State '!$A$1:$C$62,MATCH($I681,'State '!$B:$B,0),3)</f>
        <v>South Central</v>
      </c>
      <c r="M681" s="149" t="str">
        <f>INDEX('State '!$A$1:$C$62,MATCH($J681,'State '!$B:$B,0),3)</f>
        <v>South Central</v>
      </c>
      <c r="N681" s="149"/>
      <c r="O681" s="156">
        <v>0</v>
      </c>
      <c r="P681" s="156">
        <v>50</v>
      </c>
      <c r="Q681" s="156">
        <v>400</v>
      </c>
      <c r="R681" s="155">
        <v>24</v>
      </c>
      <c r="S681" s="149" t="s">
        <v>138</v>
      </c>
      <c r="T681" s="149" t="s">
        <v>187</v>
      </c>
      <c r="U681" s="149" t="s">
        <v>382</v>
      </c>
      <c r="V681" s="149"/>
      <c r="W681" s="148"/>
      <c r="X681" s="148"/>
      <c r="Y681" s="148"/>
    </row>
    <row r="682" spans="1:25" s="17" customFormat="1" x14ac:dyDescent="0.2">
      <c r="A682" s="149">
        <v>40683</v>
      </c>
      <c r="B682" s="150" t="s">
        <v>232</v>
      </c>
      <c r="C682" s="150" t="s">
        <v>232</v>
      </c>
      <c r="D682" s="150" t="s">
        <v>134</v>
      </c>
      <c r="E682" s="151" t="s">
        <v>143</v>
      </c>
      <c r="F682" s="152">
        <v>40612</v>
      </c>
      <c r="G682" s="153">
        <v>2011</v>
      </c>
      <c r="H682" s="149" t="s">
        <v>429</v>
      </c>
      <c r="I682" s="149" t="str">
        <f t="shared" si="30"/>
        <v>TX</v>
      </c>
      <c r="J682" s="149" t="str">
        <f t="shared" si="31"/>
        <v>LA</v>
      </c>
      <c r="K682" s="149" t="str">
        <f t="shared" si="32"/>
        <v>South Central</v>
      </c>
      <c r="L682" s="149" t="str">
        <f>INDEX('State '!$A$1:$C$62,MATCH($I682,'State '!$B:$B,0),3)</f>
        <v>South Central</v>
      </c>
      <c r="M682" s="149" t="str">
        <f>INDEX('State '!$A$1:$C$62,MATCH($J682,'State '!$B:$B,0),3)</f>
        <v>South Central</v>
      </c>
      <c r="N682" s="149"/>
      <c r="O682" s="156"/>
      <c r="P682" s="155">
        <v>69</v>
      </c>
      <c r="Q682" s="155">
        <v>2500</v>
      </c>
      <c r="R682" s="156">
        <v>42</v>
      </c>
      <c r="S682" s="157" t="s">
        <v>135</v>
      </c>
      <c r="T682" s="154" t="s">
        <v>381</v>
      </c>
      <c r="U682" s="158" t="s">
        <v>435</v>
      </c>
      <c r="V682" s="149" t="s">
        <v>2177</v>
      </c>
      <c r="W682" s="148"/>
      <c r="X682" s="148"/>
      <c r="Y682" s="148"/>
    </row>
    <row r="683" spans="1:25" s="17" customFormat="1" x14ac:dyDescent="0.2">
      <c r="A683" s="149">
        <v>41106</v>
      </c>
      <c r="B683" s="162" t="s">
        <v>472</v>
      </c>
      <c r="C683" s="162" t="s">
        <v>3070</v>
      </c>
      <c r="D683" s="162" t="s">
        <v>140</v>
      </c>
      <c r="E683" s="162" t="s">
        <v>143</v>
      </c>
      <c r="F683" s="163">
        <v>40634</v>
      </c>
      <c r="G683" s="164">
        <v>2011</v>
      </c>
      <c r="H683" s="149" t="s">
        <v>24</v>
      </c>
      <c r="I683" s="149" t="str">
        <f t="shared" si="30"/>
        <v>NE</v>
      </c>
      <c r="J683" s="149" t="str">
        <f t="shared" si="31"/>
        <v>NE</v>
      </c>
      <c r="K683" s="149" t="str">
        <f t="shared" si="32"/>
        <v>Mountain</v>
      </c>
      <c r="L683" s="149" t="str">
        <f>INDEX('State '!$A$1:$C$62,MATCH($I683,'State '!$B:$B,0),3)</f>
        <v>Mountain</v>
      </c>
      <c r="M683" s="149" t="str">
        <f>INDEX('State '!$A$1:$C$62,MATCH($J683,'State '!$B:$B,0),3)</f>
        <v>Mountain</v>
      </c>
      <c r="N683" s="149"/>
      <c r="O683" s="156"/>
      <c r="P683" s="156">
        <v>11</v>
      </c>
      <c r="Q683" s="156"/>
      <c r="R683" s="155">
        <v>20</v>
      </c>
      <c r="S683" s="149" t="s">
        <v>135</v>
      </c>
      <c r="T683" s="149" t="s">
        <v>381</v>
      </c>
      <c r="U683" s="149" t="s">
        <v>473</v>
      </c>
      <c r="V683" s="149"/>
      <c r="W683" s="148"/>
      <c r="X683" s="148"/>
      <c r="Y683" s="148"/>
    </row>
    <row r="684" spans="1:25" s="17" customFormat="1" x14ac:dyDescent="0.2">
      <c r="A684" s="149">
        <v>40828</v>
      </c>
      <c r="B684" s="150" t="s">
        <v>537</v>
      </c>
      <c r="C684" s="150" t="s">
        <v>242</v>
      </c>
      <c r="D684" s="150" t="s">
        <v>134</v>
      </c>
      <c r="E684" s="151" t="s">
        <v>143</v>
      </c>
      <c r="F684" s="152">
        <v>40634</v>
      </c>
      <c r="G684" s="153">
        <v>2011</v>
      </c>
      <c r="H684" s="149" t="s">
        <v>18</v>
      </c>
      <c r="I684" s="149" t="str">
        <f t="shared" si="30"/>
        <v>FL</v>
      </c>
      <c r="J684" s="149" t="str">
        <f t="shared" si="31"/>
        <v>FL</v>
      </c>
      <c r="K684" s="149" t="str">
        <f t="shared" si="32"/>
        <v>Southeast</v>
      </c>
      <c r="L684" s="149" t="str">
        <f>INDEX('State '!$A$1:$C$62,MATCH($I684,'State '!$B:$B,0),3)</f>
        <v>Southeast</v>
      </c>
      <c r="M684" s="149" t="str">
        <f>INDEX('State '!$A$1:$C$62,MATCH($J684,'State '!$B:$B,0),3)</f>
        <v>Southeast</v>
      </c>
      <c r="N684" s="149"/>
      <c r="O684" s="156">
        <v>50.8</v>
      </c>
      <c r="P684" s="155"/>
      <c r="Q684" s="155">
        <v>35</v>
      </c>
      <c r="R684" s="156"/>
      <c r="S684" s="157" t="s">
        <v>135</v>
      </c>
      <c r="T684" s="154" t="s">
        <v>381</v>
      </c>
      <c r="U684" s="158" t="s">
        <v>538</v>
      </c>
      <c r="V684" s="149"/>
      <c r="W684" s="148"/>
      <c r="X684" s="148"/>
      <c r="Y684" s="148"/>
    </row>
    <row r="685" spans="1:25" s="17" customFormat="1" x14ac:dyDescent="0.2">
      <c r="A685" s="149">
        <v>40609</v>
      </c>
      <c r="B685" s="150" t="s">
        <v>531</v>
      </c>
      <c r="C685" s="150" t="s">
        <v>241</v>
      </c>
      <c r="D685" s="150" t="s">
        <v>136</v>
      </c>
      <c r="E685" s="151" t="s">
        <v>143</v>
      </c>
      <c r="F685" s="152">
        <v>40640</v>
      </c>
      <c r="G685" s="153">
        <v>2011</v>
      </c>
      <c r="H685" s="149" t="s">
        <v>532</v>
      </c>
      <c r="I685" s="149" t="str">
        <f t="shared" si="30"/>
        <v>AK</v>
      </c>
      <c r="J685" s="149" t="str">
        <f t="shared" si="31"/>
        <v>AK</v>
      </c>
      <c r="K685" s="149" t="str">
        <f t="shared" si="32"/>
        <v>Pacific</v>
      </c>
      <c r="L685" s="149" t="str">
        <f>INDEX('State '!$A$1:$C$62,MATCH($I685,'State '!$B:$B,0),3)</f>
        <v>Pacific</v>
      </c>
      <c r="M685" s="149" t="str">
        <f>INDEX('State '!$A$1:$C$62,MATCH($J685,'State '!$B:$B,0),3)</f>
        <v>Pacific</v>
      </c>
      <c r="N685" s="149"/>
      <c r="O685" s="156"/>
      <c r="P685" s="155">
        <v>7.4</v>
      </c>
      <c r="Q685" s="155">
        <v>48.685000000000002</v>
      </c>
      <c r="R685" s="156"/>
      <c r="S685" s="157" t="s">
        <v>138</v>
      </c>
      <c r="T685" s="154" t="s">
        <v>187</v>
      </c>
      <c r="U685" s="158" t="s">
        <v>382</v>
      </c>
      <c r="V685" s="149"/>
      <c r="W685" s="148"/>
      <c r="X685" s="148"/>
      <c r="Y685" s="148"/>
    </row>
    <row r="686" spans="1:25" s="17" customFormat="1" x14ac:dyDescent="0.2">
      <c r="A686" s="149">
        <v>40373</v>
      </c>
      <c r="B686" s="162" t="s">
        <v>516</v>
      </c>
      <c r="C686" s="162" t="s">
        <v>1875</v>
      </c>
      <c r="D686" s="162" t="s">
        <v>140</v>
      </c>
      <c r="E686" s="162" t="s">
        <v>143</v>
      </c>
      <c r="F686" s="163">
        <v>40660</v>
      </c>
      <c r="G686" s="155">
        <v>2011</v>
      </c>
      <c r="H686" s="149" t="s">
        <v>517</v>
      </c>
      <c r="I686" s="149" t="str">
        <f t="shared" si="30"/>
        <v>AL</v>
      </c>
      <c r="J686" s="149" t="str">
        <f t="shared" si="31"/>
        <v>NC</v>
      </c>
      <c r="K686" s="149" t="str">
        <f t="shared" si="32"/>
        <v>South Central, Southeast</v>
      </c>
      <c r="L686" s="149" t="str">
        <f>INDEX('State '!$A$1:$C$62,MATCH($I686,'State '!$B:$B,0),3)</f>
        <v>South Central</v>
      </c>
      <c r="M686" s="149" t="str">
        <f>INDEX('State '!$A$1:$C$62,MATCH($J686,'State '!$B:$B,0),3)</f>
        <v>Southeast</v>
      </c>
      <c r="N686" s="149"/>
      <c r="O686" s="156">
        <v>148</v>
      </c>
      <c r="P686" s="156">
        <v>22</v>
      </c>
      <c r="Q686" s="156">
        <v>218.5</v>
      </c>
      <c r="R686" s="155">
        <v>42</v>
      </c>
      <c r="S686" s="149" t="s">
        <v>135</v>
      </c>
      <c r="T686" s="149" t="s">
        <v>381</v>
      </c>
      <c r="U686" s="149" t="s">
        <v>518</v>
      </c>
      <c r="V686" s="149"/>
      <c r="W686" s="148"/>
      <c r="X686" s="148"/>
      <c r="Y686" s="148"/>
    </row>
    <row r="687" spans="1:25" s="17" customFormat="1" x14ac:dyDescent="0.2">
      <c r="A687" s="149">
        <v>40924</v>
      </c>
      <c r="B687" s="162" t="s">
        <v>525</v>
      </c>
      <c r="C687" s="162" t="s">
        <v>239</v>
      </c>
      <c r="D687" s="162" t="s">
        <v>140</v>
      </c>
      <c r="E687" s="162" t="s">
        <v>143</v>
      </c>
      <c r="F687" s="163">
        <v>40663</v>
      </c>
      <c r="G687" s="164">
        <v>2011</v>
      </c>
      <c r="H687" s="149" t="s">
        <v>17</v>
      </c>
      <c r="I687" s="149" t="str">
        <f t="shared" si="30"/>
        <v>AL</v>
      </c>
      <c r="J687" s="149" t="str">
        <f t="shared" si="31"/>
        <v>AL</v>
      </c>
      <c r="K687" s="149" t="str">
        <f t="shared" si="32"/>
        <v>South Central</v>
      </c>
      <c r="L687" s="149" t="str">
        <f>INDEX('State '!$A$1:$C$62,MATCH($I687,'State '!$B:$B,0),3)</f>
        <v>South Central</v>
      </c>
      <c r="M687" s="149" t="str">
        <f>INDEX('State '!$A$1:$C$62,MATCH($J687,'State '!$B:$B,0),3)</f>
        <v>South Central</v>
      </c>
      <c r="N687" s="149"/>
      <c r="O687" s="156"/>
      <c r="P687" s="156"/>
      <c r="Q687" s="156">
        <v>54</v>
      </c>
      <c r="R687" s="155"/>
      <c r="S687" s="149" t="s">
        <v>135</v>
      </c>
      <c r="T687" s="149" t="s">
        <v>381</v>
      </c>
      <c r="U687" s="149" t="s">
        <v>526</v>
      </c>
      <c r="V687" s="149"/>
      <c r="W687" s="148"/>
      <c r="X687" s="148"/>
      <c r="Y687" s="148"/>
    </row>
    <row r="688" spans="1:25" s="17" customFormat="1" x14ac:dyDescent="0.2">
      <c r="A688" s="149">
        <v>40388</v>
      </c>
      <c r="B688" s="162" t="s">
        <v>503</v>
      </c>
      <c r="C688" s="162" t="s">
        <v>1875</v>
      </c>
      <c r="D688" s="162" t="s">
        <v>140</v>
      </c>
      <c r="E688" s="162" t="s">
        <v>143</v>
      </c>
      <c r="F688" s="163">
        <v>40664</v>
      </c>
      <c r="G688" s="164">
        <v>2011</v>
      </c>
      <c r="H688" s="149" t="s">
        <v>17</v>
      </c>
      <c r="I688" s="149" t="str">
        <f t="shared" si="30"/>
        <v>AL</v>
      </c>
      <c r="J688" s="149" t="str">
        <f t="shared" si="31"/>
        <v>AL</v>
      </c>
      <c r="K688" s="149" t="str">
        <f t="shared" si="32"/>
        <v>South Central</v>
      </c>
      <c r="L688" s="149" t="str">
        <f>INDEX('State '!$A$1:$C$62,MATCH($I688,'State '!$B:$B,0),3)</f>
        <v>South Central</v>
      </c>
      <c r="M688" s="149" t="str">
        <f>INDEX('State '!$A$1:$C$62,MATCH($J688,'State '!$B:$B,0),3)</f>
        <v>South Central</v>
      </c>
      <c r="N688" s="149"/>
      <c r="O688" s="156">
        <v>36</v>
      </c>
      <c r="P688" s="156"/>
      <c r="Q688" s="156">
        <v>380</v>
      </c>
      <c r="R688" s="155"/>
      <c r="S688" s="149" t="s">
        <v>135</v>
      </c>
      <c r="T688" s="149" t="s">
        <v>381</v>
      </c>
      <c r="U688" s="149" t="s">
        <v>504</v>
      </c>
      <c r="V688" s="149"/>
      <c r="W688" s="148"/>
      <c r="X688" s="148"/>
      <c r="Y688" s="148"/>
    </row>
    <row r="689" spans="1:25" s="17" customFormat="1" x14ac:dyDescent="0.2">
      <c r="A689" s="149">
        <v>40388</v>
      </c>
      <c r="B689" s="150" t="s">
        <v>505</v>
      </c>
      <c r="C689" s="150" t="s">
        <v>234</v>
      </c>
      <c r="D689" s="150" t="s">
        <v>140</v>
      </c>
      <c r="E689" s="151" t="s">
        <v>143</v>
      </c>
      <c r="F689" s="152">
        <v>40695</v>
      </c>
      <c r="G689" s="153">
        <v>2011</v>
      </c>
      <c r="H689" s="149" t="s">
        <v>780</v>
      </c>
      <c r="I689" s="149" t="str">
        <f t="shared" si="30"/>
        <v>LA</v>
      </c>
      <c r="J689" s="149" t="str">
        <f t="shared" si="31"/>
        <v>MS</v>
      </c>
      <c r="K689" s="149" t="str">
        <f t="shared" si="32"/>
        <v>South Central</v>
      </c>
      <c r="L689" s="149" t="str">
        <f>INDEX('State '!$A$1:$C$62,MATCH($I689,'State '!$B:$B,0),3)</f>
        <v>South Central</v>
      </c>
      <c r="M689" s="149" t="str">
        <f>INDEX('State '!$A$1:$C$62,MATCH($J689,'State '!$B:$B,0),3)</f>
        <v>South Central</v>
      </c>
      <c r="N689" s="149"/>
      <c r="O689" s="156">
        <v>69</v>
      </c>
      <c r="P689" s="155"/>
      <c r="Q689" s="155">
        <v>360</v>
      </c>
      <c r="R689" s="156" t="s">
        <v>463</v>
      </c>
      <c r="S689" s="157" t="s">
        <v>135</v>
      </c>
      <c r="T689" s="154" t="s">
        <v>381</v>
      </c>
      <c r="U689" s="158" t="s">
        <v>506</v>
      </c>
      <c r="V689" s="149"/>
      <c r="W689" s="148"/>
      <c r="X689" s="148"/>
      <c r="Y689" s="148"/>
    </row>
    <row r="690" spans="1:25" s="17" customFormat="1" x14ac:dyDescent="0.2">
      <c r="A690" s="149">
        <v>40589</v>
      </c>
      <c r="B690" s="150" t="s">
        <v>441</v>
      </c>
      <c r="C690" s="150" t="s">
        <v>215</v>
      </c>
      <c r="D690" s="150" t="s">
        <v>140</v>
      </c>
      <c r="E690" s="151" t="s">
        <v>143</v>
      </c>
      <c r="F690" s="152">
        <v>40695</v>
      </c>
      <c r="G690" s="159">
        <v>2011</v>
      </c>
      <c r="H690" s="149" t="s">
        <v>14</v>
      </c>
      <c r="I690" s="149" t="str">
        <f t="shared" si="30"/>
        <v>MS</v>
      </c>
      <c r="J690" s="149" t="str">
        <f t="shared" si="31"/>
        <v>MS</v>
      </c>
      <c r="K690" s="149" t="str">
        <f t="shared" si="32"/>
        <v>South Central</v>
      </c>
      <c r="L690" s="149" t="str">
        <f>INDEX('State '!$A$1:$C$62,MATCH($I690,'State '!$B:$B,0),3)</f>
        <v>South Central</v>
      </c>
      <c r="M690" s="149" t="str">
        <f>INDEX('State '!$A$1:$C$62,MATCH($J690,'State '!$B:$B,0),3)</f>
        <v>South Central</v>
      </c>
      <c r="N690" s="149"/>
      <c r="O690" s="156">
        <v>108</v>
      </c>
      <c r="P690" s="155">
        <v>19.7</v>
      </c>
      <c r="Q690" s="155">
        <v>125</v>
      </c>
      <c r="R690" s="156">
        <v>36</v>
      </c>
      <c r="S690" s="157" t="s">
        <v>135</v>
      </c>
      <c r="T690" s="154" t="s">
        <v>381</v>
      </c>
      <c r="U690" s="158" t="s">
        <v>434</v>
      </c>
      <c r="V690" s="149"/>
      <c r="W690" s="148"/>
      <c r="X690" s="148"/>
      <c r="Y690" s="148"/>
    </row>
    <row r="691" spans="1:25" s="17" customFormat="1" x14ac:dyDescent="0.2">
      <c r="A691" s="149">
        <v>40588</v>
      </c>
      <c r="B691" s="150" t="s">
        <v>499</v>
      </c>
      <c r="C691" s="150" t="s">
        <v>199</v>
      </c>
      <c r="D691" s="150" t="s">
        <v>134</v>
      </c>
      <c r="E691" s="151" t="s">
        <v>143</v>
      </c>
      <c r="F691" s="152">
        <v>40709</v>
      </c>
      <c r="G691" s="153">
        <v>2011</v>
      </c>
      <c r="H691" s="149" t="s">
        <v>2205</v>
      </c>
      <c r="I691" s="149" t="str">
        <f t="shared" si="30"/>
        <v>TX</v>
      </c>
      <c r="J691" s="149" t="str">
        <f t="shared" si="31"/>
        <v>AR</v>
      </c>
      <c r="K691" s="149" t="str">
        <f t="shared" si="32"/>
        <v>South Central</v>
      </c>
      <c r="L691" s="149" t="str">
        <f>INDEX('State '!$A$1:$C$62,MATCH($I691,'State '!$B:$B,0),3)</f>
        <v>South Central</v>
      </c>
      <c r="M691" s="149" t="str">
        <f>INDEX('State '!$A$1:$C$62,MATCH($J691,'State '!$B:$B,0),3)</f>
        <v>South Central</v>
      </c>
      <c r="N691" s="149"/>
      <c r="O691" s="156">
        <v>38.124000000000002</v>
      </c>
      <c r="P691" s="155">
        <v>8.4</v>
      </c>
      <c r="Q691" s="155">
        <v>112</v>
      </c>
      <c r="R691" s="156">
        <v>16</v>
      </c>
      <c r="S691" s="157" t="s">
        <v>135</v>
      </c>
      <c r="T691" s="154" t="s">
        <v>381</v>
      </c>
      <c r="U691" s="158" t="s">
        <v>500</v>
      </c>
      <c r="V691" s="149"/>
      <c r="W691" s="148"/>
      <c r="X691" s="148"/>
      <c r="Y691" s="148"/>
    </row>
    <row r="692" spans="1:25" s="17" customFormat="1" x14ac:dyDescent="0.2">
      <c r="A692" s="149">
        <v>40350</v>
      </c>
      <c r="B692" s="162" t="s">
        <v>2162</v>
      </c>
      <c r="C692" s="162" t="s">
        <v>2163</v>
      </c>
      <c r="D692" s="162" t="s">
        <v>140</v>
      </c>
      <c r="E692" s="162" t="s">
        <v>143</v>
      </c>
      <c r="F692" s="163">
        <v>40743</v>
      </c>
      <c r="G692" s="164">
        <v>2011</v>
      </c>
      <c r="H692" s="149" t="s">
        <v>0</v>
      </c>
      <c r="I692" s="149" t="str">
        <f t="shared" si="30"/>
        <v>LA</v>
      </c>
      <c r="J692" s="149" t="str">
        <f t="shared" si="31"/>
        <v>LA</v>
      </c>
      <c r="K692" s="149" t="str">
        <f t="shared" si="32"/>
        <v>South Central</v>
      </c>
      <c r="L692" s="149" t="str">
        <f>INDEX('State '!$A$1:$C$62,MATCH($I692,'State '!$B:$B,0),3)</f>
        <v>South Central</v>
      </c>
      <c r="M692" s="149" t="str">
        <f>INDEX('State '!$A$1:$C$62,MATCH($J692,'State '!$B:$B,0),3)</f>
        <v>South Central</v>
      </c>
      <c r="N692" s="149"/>
      <c r="O692" s="156">
        <v>193</v>
      </c>
      <c r="P692" s="156">
        <v>20.5</v>
      </c>
      <c r="Q692" s="156">
        <v>400</v>
      </c>
      <c r="R692" s="155">
        <v>42</v>
      </c>
      <c r="S692" s="149" t="s">
        <v>135</v>
      </c>
      <c r="T692" s="149" t="s">
        <v>381</v>
      </c>
      <c r="U692" s="149" t="s">
        <v>527</v>
      </c>
      <c r="V692" s="149"/>
      <c r="W692" s="148"/>
      <c r="X692" s="148"/>
      <c r="Y692" s="148"/>
    </row>
    <row r="693" spans="1:25" s="17" customFormat="1" x14ac:dyDescent="0.2">
      <c r="A693" s="149">
        <v>40585</v>
      </c>
      <c r="B693" s="150" t="s">
        <v>522</v>
      </c>
      <c r="C693" s="150" t="s">
        <v>238</v>
      </c>
      <c r="D693" s="150" t="s">
        <v>136</v>
      </c>
      <c r="E693" s="151" t="s">
        <v>143</v>
      </c>
      <c r="F693" s="152">
        <v>40752</v>
      </c>
      <c r="G693" s="159">
        <v>2011</v>
      </c>
      <c r="H693" s="149" t="s">
        <v>523</v>
      </c>
      <c r="I693" s="149" t="str">
        <f t="shared" si="30"/>
        <v>WY</v>
      </c>
      <c r="J693" s="149" t="str">
        <f t="shared" si="31"/>
        <v>OR</v>
      </c>
      <c r="K693" s="149" t="str">
        <f t="shared" si="32"/>
        <v>Mountain, Pacific</v>
      </c>
      <c r="L693" s="149" t="str">
        <f>INDEX('State '!$A$1:$C$62,MATCH($I693,'State '!$B:$B,0),3)</f>
        <v>Mountain</v>
      </c>
      <c r="M693" s="149" t="str">
        <f>INDEX('State '!$A$1:$C$62,MATCH($J693,'State '!$B:$B,0),3)</f>
        <v>Pacific</v>
      </c>
      <c r="N693" s="149"/>
      <c r="O693" s="156">
        <v>2960</v>
      </c>
      <c r="P693" s="155">
        <v>672.5</v>
      </c>
      <c r="Q693" s="155">
        <v>1500</v>
      </c>
      <c r="R693" s="156">
        <v>42</v>
      </c>
      <c r="S693" s="157" t="s">
        <v>135</v>
      </c>
      <c r="T693" s="154" t="s">
        <v>381</v>
      </c>
      <c r="U693" s="158" t="s">
        <v>524</v>
      </c>
      <c r="V693" s="149"/>
      <c r="W693" s="148"/>
      <c r="X693" s="148"/>
      <c r="Y693" s="148"/>
    </row>
    <row r="694" spans="1:25" s="17" customFormat="1" x14ac:dyDescent="0.2">
      <c r="A694" s="149">
        <v>40785</v>
      </c>
      <c r="B694" s="150" t="s">
        <v>534</v>
      </c>
      <c r="C694" s="150" t="s">
        <v>199</v>
      </c>
      <c r="D694" s="150" t="s">
        <v>140</v>
      </c>
      <c r="E694" s="151" t="s">
        <v>143</v>
      </c>
      <c r="F694" s="152">
        <v>40781</v>
      </c>
      <c r="G694" s="159">
        <v>2011</v>
      </c>
      <c r="H694" s="149" t="s">
        <v>7</v>
      </c>
      <c r="I694" s="149" t="str">
        <f t="shared" si="30"/>
        <v>PA</v>
      </c>
      <c r="J694" s="149" t="str">
        <f t="shared" si="31"/>
        <v>PA</v>
      </c>
      <c r="K694" s="149" t="str">
        <f t="shared" si="32"/>
        <v>Northeast</v>
      </c>
      <c r="L694" s="149" t="str">
        <f>INDEX('State '!$A$1:$C$62,MATCH($I694,'State '!$B:$B,0),3)</f>
        <v>Northeast</v>
      </c>
      <c r="M694" s="149" t="str">
        <f>INDEX('State '!$A$1:$C$62,MATCH($J694,'State '!$B:$B,0),3)</f>
        <v>Northeast</v>
      </c>
      <c r="N694" s="149"/>
      <c r="O694" s="156">
        <v>472</v>
      </c>
      <c r="P694" s="155">
        <v>38.6</v>
      </c>
      <c r="Q694" s="155">
        <v>455</v>
      </c>
      <c r="R694" s="156" t="s">
        <v>535</v>
      </c>
      <c r="S694" s="157" t="s">
        <v>135</v>
      </c>
      <c r="T694" s="154" t="s">
        <v>381</v>
      </c>
      <c r="U694" s="158" t="s">
        <v>536</v>
      </c>
      <c r="V694" s="149"/>
      <c r="W694" s="148"/>
      <c r="X694" s="148"/>
      <c r="Y694" s="148"/>
    </row>
    <row r="695" spans="1:25" s="17" customFormat="1" x14ac:dyDescent="0.2">
      <c r="A695" s="171">
        <v>40647</v>
      </c>
      <c r="B695" s="150" t="s">
        <v>2064</v>
      </c>
      <c r="C695" s="150" t="s">
        <v>231</v>
      </c>
      <c r="D695" s="150" t="s">
        <v>134</v>
      </c>
      <c r="E695" s="151" t="s">
        <v>143</v>
      </c>
      <c r="F695" s="152">
        <v>40786</v>
      </c>
      <c r="G695" s="159">
        <v>2011</v>
      </c>
      <c r="H695" s="149" t="s">
        <v>1746</v>
      </c>
      <c r="I695" s="149" t="str">
        <f t="shared" si="30"/>
        <v>VA</v>
      </c>
      <c r="J695" s="149" t="str">
        <f t="shared" si="31"/>
        <v>TN</v>
      </c>
      <c r="K695" s="149" t="str">
        <f t="shared" si="32"/>
        <v>Northeast, Midwest</v>
      </c>
      <c r="L695" s="149" t="str">
        <f>INDEX('State '!$A$1:$C$62,MATCH($I695,'State '!$B:$B,0),3)</f>
        <v>Northeast</v>
      </c>
      <c r="M695" s="149" t="str">
        <f>INDEX('State '!$A$1:$C$62,MATCH($J695,'State '!$B:$B,0),3)</f>
        <v>Midwest</v>
      </c>
      <c r="N695" s="149"/>
      <c r="O695" s="156">
        <v>135</v>
      </c>
      <c r="P695" s="155">
        <v>28</v>
      </c>
      <c r="Q695" s="155">
        <v>150</v>
      </c>
      <c r="R695" s="156">
        <v>24</v>
      </c>
      <c r="S695" s="157" t="s">
        <v>135</v>
      </c>
      <c r="T695" s="154" t="s">
        <v>381</v>
      </c>
      <c r="U695" s="158" t="s">
        <v>501</v>
      </c>
      <c r="V695" s="149"/>
      <c r="W695" s="148"/>
      <c r="X695" s="148"/>
      <c r="Y695" s="148"/>
    </row>
    <row r="696" spans="1:25" s="17" customFormat="1" x14ac:dyDescent="0.2">
      <c r="A696" s="149">
        <v>40388</v>
      </c>
      <c r="B696" s="162" t="s">
        <v>492</v>
      </c>
      <c r="C696" s="162" t="s">
        <v>228</v>
      </c>
      <c r="D696" s="162" t="s">
        <v>140</v>
      </c>
      <c r="E696" s="162" t="s">
        <v>143</v>
      </c>
      <c r="F696" s="163">
        <v>40805</v>
      </c>
      <c r="G696" s="155">
        <v>2011</v>
      </c>
      <c r="H696" s="149" t="s">
        <v>31</v>
      </c>
      <c r="I696" s="149" t="str">
        <f t="shared" si="30"/>
        <v>NV</v>
      </c>
      <c r="J696" s="149" t="str">
        <f t="shared" si="31"/>
        <v>NV</v>
      </c>
      <c r="K696" s="149" t="str">
        <f t="shared" si="32"/>
        <v>Mountain</v>
      </c>
      <c r="L696" s="149" t="str">
        <f>INDEX('State '!$A$1:$C$62,MATCH($I696,'State '!$B:$B,0),3)</f>
        <v>Mountain</v>
      </c>
      <c r="M696" s="149" t="str">
        <f>INDEX('State '!$A$1:$C$62,MATCH($J696,'State '!$B:$B,0),3)</f>
        <v>Mountain</v>
      </c>
      <c r="N696" s="149"/>
      <c r="O696" s="156">
        <v>2.387</v>
      </c>
      <c r="P696" s="156">
        <v>0.9</v>
      </c>
      <c r="Q696" s="156"/>
      <c r="R696" s="155"/>
      <c r="S696" s="149" t="s">
        <v>135</v>
      </c>
      <c r="T696" s="149" t="s">
        <v>381</v>
      </c>
      <c r="U696" s="149" t="s">
        <v>493</v>
      </c>
      <c r="V696" s="149"/>
      <c r="W696" s="148"/>
      <c r="X696" s="148"/>
      <c r="Y696" s="148"/>
    </row>
    <row r="697" spans="1:25" s="17" customFormat="1" x14ac:dyDescent="0.2">
      <c r="A697" s="149">
        <v>40814</v>
      </c>
      <c r="B697" s="150" t="s">
        <v>539</v>
      </c>
      <c r="C697" s="150" t="s">
        <v>235</v>
      </c>
      <c r="D697" s="150" t="s">
        <v>134</v>
      </c>
      <c r="E697" s="151" t="s">
        <v>143</v>
      </c>
      <c r="F697" s="152">
        <v>40808</v>
      </c>
      <c r="G697" s="153">
        <v>2011</v>
      </c>
      <c r="H697" s="149" t="s">
        <v>17</v>
      </c>
      <c r="I697" s="149" t="str">
        <f t="shared" si="30"/>
        <v>AL</v>
      </c>
      <c r="J697" s="149" t="str">
        <f t="shared" si="31"/>
        <v>AL</v>
      </c>
      <c r="K697" s="149" t="str">
        <f t="shared" si="32"/>
        <v>South Central</v>
      </c>
      <c r="L697" s="149" t="str">
        <f>INDEX('State '!$A$1:$C$62,MATCH($I697,'State '!$B:$B,0),3)</f>
        <v>South Central</v>
      </c>
      <c r="M697" s="149" t="str">
        <f>INDEX('State '!$A$1:$C$62,MATCH($J697,'State '!$B:$B,0),3)</f>
        <v>South Central</v>
      </c>
      <c r="N697" s="149"/>
      <c r="O697" s="156">
        <v>34</v>
      </c>
      <c r="P697" s="155">
        <v>8.9</v>
      </c>
      <c r="Q697" s="155">
        <v>343</v>
      </c>
      <c r="R697" s="156">
        <v>24</v>
      </c>
      <c r="S697" s="157" t="s">
        <v>135</v>
      </c>
      <c r="T697" s="154" t="s">
        <v>381</v>
      </c>
      <c r="U697" s="158" t="s">
        <v>540</v>
      </c>
      <c r="V697" s="149"/>
      <c r="W697" s="148"/>
      <c r="X697" s="148"/>
      <c r="Y697" s="148"/>
    </row>
    <row r="698" spans="1:25" s="17" customFormat="1" x14ac:dyDescent="0.2">
      <c r="A698" s="149">
        <v>40380</v>
      </c>
      <c r="B698" s="150" t="s">
        <v>1755</v>
      </c>
      <c r="C698" s="150" t="s">
        <v>213</v>
      </c>
      <c r="D698" s="150" t="s">
        <v>136</v>
      </c>
      <c r="E698" s="151" t="s">
        <v>143</v>
      </c>
      <c r="F698" s="152">
        <v>40808</v>
      </c>
      <c r="G698" s="153">
        <v>2011</v>
      </c>
      <c r="H698" s="149" t="s">
        <v>14</v>
      </c>
      <c r="I698" s="149" t="str">
        <f t="shared" si="30"/>
        <v>MS</v>
      </c>
      <c r="J698" s="149" t="str">
        <f t="shared" si="31"/>
        <v>MS</v>
      </c>
      <c r="K698" s="149" t="str">
        <f t="shared" si="32"/>
        <v>South Central</v>
      </c>
      <c r="L698" s="149" t="str">
        <f>INDEX('State '!$A$1:$C$62,MATCH($I698,'State '!$B:$B,0),3)</f>
        <v>South Central</v>
      </c>
      <c r="M698" s="149" t="str">
        <f>INDEX('State '!$A$1:$C$62,MATCH($J698,'State '!$B:$B,0),3)</f>
        <v>South Central</v>
      </c>
      <c r="N698" s="149"/>
      <c r="O698" s="156">
        <v>10</v>
      </c>
      <c r="P698" s="155">
        <v>5.0199999999999996</v>
      </c>
      <c r="Q698" s="155">
        <v>1500</v>
      </c>
      <c r="R698" s="156">
        <v>36</v>
      </c>
      <c r="S698" s="157" t="s">
        <v>135</v>
      </c>
      <c r="T698" s="154" t="s">
        <v>381</v>
      </c>
      <c r="U698" s="158" t="s">
        <v>430</v>
      </c>
      <c r="V698" s="149"/>
      <c r="W698" s="148"/>
      <c r="X698" s="148"/>
      <c r="Y698" s="148"/>
    </row>
    <row r="699" spans="1:25" s="17" customFormat="1" x14ac:dyDescent="0.2">
      <c r="A699" s="149">
        <v>40814</v>
      </c>
      <c r="B699" s="150" t="s">
        <v>482</v>
      </c>
      <c r="C699" s="150" t="s">
        <v>225</v>
      </c>
      <c r="D699" s="150" t="s">
        <v>140</v>
      </c>
      <c r="E699" s="151" t="s">
        <v>143</v>
      </c>
      <c r="F699" s="152">
        <v>40808</v>
      </c>
      <c r="G699" s="159">
        <v>2011</v>
      </c>
      <c r="H699" s="149" t="s">
        <v>483</v>
      </c>
      <c r="I699" s="149" t="str">
        <f t="shared" si="30"/>
        <v>MS</v>
      </c>
      <c r="J699" s="149" t="str">
        <f t="shared" si="31"/>
        <v>AL</v>
      </c>
      <c r="K699" s="149" t="str">
        <f t="shared" si="32"/>
        <v>South Central</v>
      </c>
      <c r="L699" s="149" t="str">
        <f>INDEX('State '!$A$1:$C$62,MATCH($I699,'State '!$B:$B,0),3)</f>
        <v>South Central</v>
      </c>
      <c r="M699" s="149" t="str">
        <f>INDEX('State '!$A$1:$C$62,MATCH($J699,'State '!$B:$B,0),3)</f>
        <v>South Central</v>
      </c>
      <c r="N699" s="149"/>
      <c r="O699" s="156">
        <v>59</v>
      </c>
      <c r="P699" s="155">
        <v>15.5</v>
      </c>
      <c r="Q699" s="155">
        <v>810</v>
      </c>
      <c r="R699" s="156">
        <v>26</v>
      </c>
      <c r="S699" s="157" t="s">
        <v>135</v>
      </c>
      <c r="T699" s="154" t="s">
        <v>381</v>
      </c>
      <c r="U699" s="158" t="s">
        <v>484</v>
      </c>
      <c r="V699" s="149"/>
      <c r="W699" s="148"/>
      <c r="X699" s="148"/>
      <c r="Y699" s="148"/>
    </row>
    <row r="700" spans="1:25" s="17" customFormat="1" x14ac:dyDescent="0.2">
      <c r="A700" s="149">
        <v>40619</v>
      </c>
      <c r="B700" s="162" t="s">
        <v>509</v>
      </c>
      <c r="C700" s="162" t="s">
        <v>224</v>
      </c>
      <c r="D700" s="162" t="s">
        <v>140</v>
      </c>
      <c r="E700" s="162" t="s">
        <v>143</v>
      </c>
      <c r="F700" s="163">
        <v>40817</v>
      </c>
      <c r="G700" s="164">
        <v>2011</v>
      </c>
      <c r="H700" s="149" t="s">
        <v>510</v>
      </c>
      <c r="I700" s="149" t="str">
        <f t="shared" si="30"/>
        <v>WY</v>
      </c>
      <c r="J700" s="149" t="str">
        <f t="shared" si="31"/>
        <v>NV</v>
      </c>
      <c r="K700" s="149" t="str">
        <f t="shared" si="32"/>
        <v>Mountain</v>
      </c>
      <c r="L700" s="149" t="str">
        <f>INDEX('State '!$A$1:$C$62,MATCH($I700,'State '!$B:$B,0),3)</f>
        <v>Mountain</v>
      </c>
      <c r="M700" s="149" t="str">
        <f>INDEX('State '!$A$1:$C$62,MATCH($J700,'State '!$B:$B,0),3)</f>
        <v>Mountain</v>
      </c>
      <c r="N700" s="149"/>
      <c r="O700" s="156">
        <v>30</v>
      </c>
      <c r="P700" s="156">
        <v>28</v>
      </c>
      <c r="Q700" s="156">
        <v>266</v>
      </c>
      <c r="R700" s="155">
        <v>36</v>
      </c>
      <c r="S700" s="149" t="s">
        <v>135</v>
      </c>
      <c r="T700" s="149" t="s">
        <v>381</v>
      </c>
      <c r="U700" s="149" t="s">
        <v>511</v>
      </c>
      <c r="V700" s="149"/>
      <c r="W700" s="148"/>
      <c r="X700" s="148"/>
      <c r="Y700" s="148"/>
    </row>
    <row r="701" spans="1:25" s="17" customFormat="1" x14ac:dyDescent="0.2">
      <c r="A701" s="149">
        <v>41335</v>
      </c>
      <c r="B701" s="150" t="s">
        <v>1726</v>
      </c>
      <c r="C701" s="150" t="s">
        <v>236</v>
      </c>
      <c r="D701" s="150" t="s">
        <v>140</v>
      </c>
      <c r="E701" s="151" t="s">
        <v>143</v>
      </c>
      <c r="F701" s="152">
        <v>40817</v>
      </c>
      <c r="G701" s="159">
        <v>2011</v>
      </c>
      <c r="H701" s="149" t="s">
        <v>6</v>
      </c>
      <c r="I701" s="149" t="str">
        <f t="shared" si="30"/>
        <v>TX</v>
      </c>
      <c r="J701" s="149" t="str">
        <f t="shared" si="31"/>
        <v>TX</v>
      </c>
      <c r="K701" s="149" t="str">
        <f t="shared" si="32"/>
        <v>South Central</v>
      </c>
      <c r="L701" s="149" t="str">
        <f>INDEX('State '!$A$1:$C$62,MATCH($I701,'State '!$B:$B,0),3)</f>
        <v>South Central</v>
      </c>
      <c r="M701" s="149" t="str">
        <f>INDEX('State '!$A$1:$C$62,MATCH($J701,'State '!$B:$B,0),3)</f>
        <v>South Central</v>
      </c>
      <c r="N701" s="149"/>
      <c r="O701" s="156">
        <v>0</v>
      </c>
      <c r="P701" s="155">
        <v>160</v>
      </c>
      <c r="Q701" s="155">
        <v>400</v>
      </c>
      <c r="R701" s="156">
        <v>30</v>
      </c>
      <c r="S701" s="157" t="s">
        <v>138</v>
      </c>
      <c r="T701" s="154" t="s">
        <v>187</v>
      </c>
      <c r="U701" s="158" t="s">
        <v>382</v>
      </c>
      <c r="V701" s="149"/>
      <c r="W701" s="148"/>
      <c r="X701" s="148"/>
      <c r="Y701" s="148"/>
    </row>
    <row r="702" spans="1:25" s="17" customFormat="1" x14ac:dyDescent="0.2">
      <c r="A702" s="149">
        <v>40588</v>
      </c>
      <c r="B702" s="162" t="s">
        <v>507</v>
      </c>
      <c r="C702" s="162" t="s">
        <v>201</v>
      </c>
      <c r="D702" s="162" t="s">
        <v>140</v>
      </c>
      <c r="E702" s="162" t="s">
        <v>143</v>
      </c>
      <c r="F702" s="163">
        <v>40835</v>
      </c>
      <c r="G702" s="164">
        <v>2011</v>
      </c>
      <c r="H702" s="149" t="s">
        <v>7</v>
      </c>
      <c r="I702" s="149" t="str">
        <f t="shared" si="30"/>
        <v>PA</v>
      </c>
      <c r="J702" s="149" t="str">
        <f t="shared" si="31"/>
        <v>PA</v>
      </c>
      <c r="K702" s="149" t="str">
        <f t="shared" si="32"/>
        <v>Northeast</v>
      </c>
      <c r="L702" s="149" t="str">
        <f>INDEX('State '!$A$1:$C$62,MATCH($I702,'State '!$B:$B,0),3)</f>
        <v>Northeast</v>
      </c>
      <c r="M702" s="149" t="str">
        <f>INDEX('State '!$A$1:$C$62,MATCH($J702,'State '!$B:$B,0),3)</f>
        <v>Northeast</v>
      </c>
      <c r="N702" s="149"/>
      <c r="O702" s="156">
        <v>55.6</v>
      </c>
      <c r="P702" s="156">
        <v>18.2</v>
      </c>
      <c r="Q702" s="156">
        <v>150</v>
      </c>
      <c r="R702" s="155">
        <v>20</v>
      </c>
      <c r="S702" s="149" t="s">
        <v>135</v>
      </c>
      <c r="T702" s="149" t="s">
        <v>381</v>
      </c>
      <c r="U702" s="149" t="s">
        <v>508</v>
      </c>
      <c r="V702" s="149"/>
      <c r="W702" s="148"/>
      <c r="X702" s="148"/>
      <c r="Y702" s="148"/>
    </row>
    <row r="703" spans="1:25" s="17" customFormat="1" x14ac:dyDescent="0.2">
      <c r="A703" s="149">
        <v>40842</v>
      </c>
      <c r="B703" s="150" t="s">
        <v>490</v>
      </c>
      <c r="C703" s="150" t="s">
        <v>227</v>
      </c>
      <c r="D703" s="150" t="s">
        <v>140</v>
      </c>
      <c r="E703" s="151" t="s">
        <v>143</v>
      </c>
      <c r="F703" s="152">
        <v>40842</v>
      </c>
      <c r="G703" s="159">
        <v>2011</v>
      </c>
      <c r="H703" s="149" t="s">
        <v>28</v>
      </c>
      <c r="I703" s="149" t="str">
        <f t="shared" si="30"/>
        <v>IL</v>
      </c>
      <c r="J703" s="149" t="str">
        <f t="shared" si="31"/>
        <v>IL</v>
      </c>
      <c r="K703" s="149" t="str">
        <f t="shared" si="32"/>
        <v>Midwest</v>
      </c>
      <c r="L703" s="149" t="str">
        <f>INDEX('State '!$A$1:$C$62,MATCH($I703,'State '!$B:$B,0),3)</f>
        <v>Midwest</v>
      </c>
      <c r="M703" s="149" t="str">
        <f>INDEX('State '!$A$1:$C$62,MATCH($J703,'State '!$B:$B,0),3)</f>
        <v>Midwest</v>
      </c>
      <c r="N703" s="149"/>
      <c r="O703" s="156">
        <v>18.399999999999999</v>
      </c>
      <c r="P703" s="155">
        <v>8.65</v>
      </c>
      <c r="Q703" s="155">
        <v>120</v>
      </c>
      <c r="R703" s="156">
        <v>16</v>
      </c>
      <c r="S703" s="157" t="s">
        <v>135</v>
      </c>
      <c r="T703" s="154" t="s">
        <v>381</v>
      </c>
      <c r="U703" s="158" t="s">
        <v>491</v>
      </c>
      <c r="V703" s="149"/>
      <c r="W703" s="148"/>
      <c r="X703" s="148"/>
      <c r="Y703" s="148"/>
    </row>
    <row r="704" spans="1:25" s="17" customFormat="1" x14ac:dyDescent="0.2">
      <c r="A704" s="149">
        <v>40848</v>
      </c>
      <c r="B704" s="162" t="s">
        <v>485</v>
      </c>
      <c r="C704" s="162" t="s">
        <v>206</v>
      </c>
      <c r="D704" s="162" t="s">
        <v>140</v>
      </c>
      <c r="E704" s="162" t="s">
        <v>143</v>
      </c>
      <c r="F704" s="163">
        <v>40848</v>
      </c>
      <c r="G704" s="164">
        <v>2011</v>
      </c>
      <c r="H704" s="149" t="s">
        <v>399</v>
      </c>
      <c r="I704" s="149" t="str">
        <f t="shared" si="30"/>
        <v>PA</v>
      </c>
      <c r="J704" s="149" t="str">
        <f t="shared" si="31"/>
        <v>NJ</v>
      </c>
      <c r="K704" s="149" t="str">
        <f t="shared" si="32"/>
        <v>Northeast</v>
      </c>
      <c r="L704" s="149" t="str">
        <f>INDEX('State '!$A$1:$C$62,MATCH($I704,'State '!$B:$B,0),3)</f>
        <v>Northeast</v>
      </c>
      <c r="M704" s="149" t="str">
        <f>INDEX('State '!$A$1:$C$62,MATCH($J704,'State '!$B:$B,0),3)</f>
        <v>Northeast</v>
      </c>
      <c r="N704" s="149"/>
      <c r="O704" s="156">
        <v>643</v>
      </c>
      <c r="P704" s="156">
        <v>127.4</v>
      </c>
      <c r="Q704" s="156">
        <v>350</v>
      </c>
      <c r="R704" s="155">
        <v>30</v>
      </c>
      <c r="S704" s="149" t="s">
        <v>135</v>
      </c>
      <c r="T704" s="149" t="s">
        <v>381</v>
      </c>
      <c r="U704" s="149" t="s">
        <v>486</v>
      </c>
      <c r="V704" s="149"/>
      <c r="W704" s="148"/>
      <c r="X704" s="148"/>
      <c r="Y704" s="148"/>
    </row>
    <row r="705" spans="1:25" s="17" customFormat="1" x14ac:dyDescent="0.2">
      <c r="A705" s="149">
        <v>40609</v>
      </c>
      <c r="B705" s="150" t="s">
        <v>502</v>
      </c>
      <c r="C705" s="150" t="s">
        <v>233</v>
      </c>
      <c r="D705" s="150" t="s">
        <v>136</v>
      </c>
      <c r="E705" s="151" t="s">
        <v>143</v>
      </c>
      <c r="F705" s="152">
        <v>40848</v>
      </c>
      <c r="G705" s="153">
        <v>2011</v>
      </c>
      <c r="H705" s="149" t="s">
        <v>0</v>
      </c>
      <c r="I705" s="149" t="str">
        <f t="shared" si="30"/>
        <v>LA</v>
      </c>
      <c r="J705" s="149" t="str">
        <f t="shared" si="31"/>
        <v>LA</v>
      </c>
      <c r="K705" s="149" t="str">
        <f t="shared" si="32"/>
        <v>South Central</v>
      </c>
      <c r="L705" s="149" t="str">
        <f>INDEX('State '!$A$1:$C$62,MATCH($I705,'State '!$B:$B,0),3)</f>
        <v>South Central</v>
      </c>
      <c r="M705" s="149" t="str">
        <f>INDEX('State '!$A$1:$C$62,MATCH($J705,'State '!$B:$B,0),3)</f>
        <v>South Central</v>
      </c>
      <c r="N705" s="149"/>
      <c r="O705" s="156">
        <v>1500</v>
      </c>
      <c r="P705" s="155">
        <v>270</v>
      </c>
      <c r="Q705" s="155">
        <v>1800</v>
      </c>
      <c r="R705" s="156" t="s">
        <v>3237</v>
      </c>
      <c r="S705" s="157" t="s">
        <v>138</v>
      </c>
      <c r="T705" s="154" t="s">
        <v>187</v>
      </c>
      <c r="U705" s="158" t="s">
        <v>382</v>
      </c>
      <c r="V705" s="149"/>
      <c r="W705" s="148"/>
      <c r="X705" s="148"/>
      <c r="Y705" s="148"/>
    </row>
    <row r="706" spans="1:25" s="17" customFormat="1" x14ac:dyDescent="0.2">
      <c r="A706" s="149">
        <v>40617</v>
      </c>
      <c r="B706" s="150" t="s">
        <v>494</v>
      </c>
      <c r="C706" s="150" t="s">
        <v>229</v>
      </c>
      <c r="D706" s="150" t="s">
        <v>140</v>
      </c>
      <c r="E706" s="151" t="s">
        <v>143</v>
      </c>
      <c r="F706" s="152">
        <v>40848</v>
      </c>
      <c r="G706" s="153">
        <v>2011</v>
      </c>
      <c r="H706" s="149" t="s">
        <v>388</v>
      </c>
      <c r="I706" s="149" t="str">
        <f t="shared" si="30"/>
        <v>PA</v>
      </c>
      <c r="J706" s="149" t="str">
        <f t="shared" si="31"/>
        <v>NY</v>
      </c>
      <c r="K706" s="149" t="str">
        <f t="shared" si="32"/>
        <v>Northeast</v>
      </c>
      <c r="L706" s="149" t="str">
        <f>INDEX('State '!$A$1:$C$62,MATCH($I706,'State '!$B:$B,0),3)</f>
        <v>Northeast</v>
      </c>
      <c r="M706" s="149" t="str">
        <f>INDEX('State '!$A$1:$C$62,MATCH($J706,'State '!$B:$B,0),3)</f>
        <v>Northeast</v>
      </c>
      <c r="N706" s="149"/>
      <c r="O706" s="156">
        <v>0</v>
      </c>
      <c r="P706" s="155">
        <v>0</v>
      </c>
      <c r="Q706" s="155">
        <v>325</v>
      </c>
      <c r="R706" s="156"/>
      <c r="S706" s="157" t="s">
        <v>135</v>
      </c>
      <c r="T706" s="154" t="s">
        <v>381</v>
      </c>
      <c r="U706" s="158" t="s">
        <v>495</v>
      </c>
      <c r="V706" s="149"/>
      <c r="W706" s="148"/>
      <c r="X706" s="148"/>
      <c r="Y706" s="148"/>
    </row>
    <row r="707" spans="1:25" s="17" customFormat="1" x14ac:dyDescent="0.2">
      <c r="A707" s="149">
        <v>40924</v>
      </c>
      <c r="B707" s="150" t="s">
        <v>528</v>
      </c>
      <c r="C707" s="150" t="s">
        <v>239</v>
      </c>
      <c r="D707" s="150" t="s">
        <v>140</v>
      </c>
      <c r="E707" s="151" t="s">
        <v>143</v>
      </c>
      <c r="F707" s="152">
        <v>40857</v>
      </c>
      <c r="G707" s="153">
        <v>2011</v>
      </c>
      <c r="H707" s="149" t="s">
        <v>0</v>
      </c>
      <c r="I707" s="149" t="str">
        <f t="shared" ref="I707:I770" si="33">LEFT($H707,2)</f>
        <v>LA</v>
      </c>
      <c r="J707" s="149" t="str">
        <f t="shared" ref="J707:J770" si="34">RIGHT($H707,2)</f>
        <v>LA</v>
      </c>
      <c r="K707" s="149" t="str">
        <f t="shared" ref="K707:K770" si="35">IF($L707=$M707,L707,CONCATENATE($L707,", ",IF(ISBLANK(N707),"",CONCATENATE(N707,", ")),$M707))</f>
        <v>South Central</v>
      </c>
      <c r="L707" s="149" t="str">
        <f>INDEX('State '!$A$1:$C$62,MATCH($I707,'State '!$B:$B,0),3)</f>
        <v>South Central</v>
      </c>
      <c r="M707" s="149" t="str">
        <f>INDEX('State '!$A$1:$C$62,MATCH($J707,'State '!$B:$B,0),3)</f>
        <v>South Central</v>
      </c>
      <c r="N707" s="149"/>
      <c r="O707" s="156">
        <v>0</v>
      </c>
      <c r="P707" s="155">
        <v>0</v>
      </c>
      <c r="Q707" s="155">
        <v>105</v>
      </c>
      <c r="R707" s="156"/>
      <c r="S707" s="157" t="s">
        <v>135</v>
      </c>
      <c r="T707" s="154" t="s">
        <v>381</v>
      </c>
      <c r="U707" s="158" t="s">
        <v>529</v>
      </c>
      <c r="V707" s="149"/>
      <c r="W707" s="148"/>
      <c r="X707" s="148"/>
      <c r="Y707" s="148"/>
    </row>
    <row r="708" spans="1:25" s="17" customFormat="1" x14ac:dyDescent="0.2">
      <c r="A708" s="149">
        <v>40848</v>
      </c>
      <c r="B708" s="150" t="s">
        <v>496</v>
      </c>
      <c r="C708" s="150" t="s">
        <v>230</v>
      </c>
      <c r="D708" s="150" t="s">
        <v>136</v>
      </c>
      <c r="E708" s="151" t="s">
        <v>143</v>
      </c>
      <c r="F708" s="152">
        <v>40867</v>
      </c>
      <c r="G708" s="159">
        <v>2011</v>
      </c>
      <c r="H708" s="149" t="s">
        <v>388</v>
      </c>
      <c r="I708" s="149" t="str">
        <f t="shared" si="33"/>
        <v>PA</v>
      </c>
      <c r="J708" s="149" t="str">
        <f t="shared" si="34"/>
        <v>NY</v>
      </c>
      <c r="K708" s="149" t="str">
        <f t="shared" si="35"/>
        <v>Northeast</v>
      </c>
      <c r="L708" s="149" t="str">
        <f>INDEX('State '!$A$1:$C$62,MATCH($I708,'State '!$B:$B,0),3)</f>
        <v>Northeast</v>
      </c>
      <c r="M708" s="149" t="str">
        <f>INDEX('State '!$A$1:$C$62,MATCH($J708,'State '!$B:$B,0),3)</f>
        <v>Northeast</v>
      </c>
      <c r="N708" s="149"/>
      <c r="O708" s="156">
        <v>46.76</v>
      </c>
      <c r="P708" s="155">
        <v>15</v>
      </c>
      <c r="Q708" s="155">
        <v>350</v>
      </c>
      <c r="R708" s="156">
        <v>24</v>
      </c>
      <c r="S708" s="157" t="s">
        <v>135</v>
      </c>
      <c r="T708" s="154" t="s">
        <v>381</v>
      </c>
      <c r="U708" s="158" t="s">
        <v>498</v>
      </c>
      <c r="V708" s="149"/>
      <c r="W708" s="148"/>
      <c r="X708" s="148"/>
      <c r="Y708" s="148"/>
    </row>
    <row r="709" spans="1:25" s="17" customFormat="1" x14ac:dyDescent="0.2">
      <c r="A709" s="149">
        <v>40906</v>
      </c>
      <c r="B709" s="162" t="s">
        <v>1997</v>
      </c>
      <c r="C709" s="162" t="s">
        <v>216</v>
      </c>
      <c r="D709" s="162" t="s">
        <v>134</v>
      </c>
      <c r="E709" s="162" t="s">
        <v>143</v>
      </c>
      <c r="F709" s="163"/>
      <c r="G709" s="164">
        <v>2011</v>
      </c>
      <c r="H709" s="149" t="s">
        <v>0</v>
      </c>
      <c r="I709" s="149" t="str">
        <f t="shared" si="33"/>
        <v>LA</v>
      </c>
      <c r="J709" s="149" t="str">
        <f t="shared" si="34"/>
        <v>LA</v>
      </c>
      <c r="K709" s="149" t="str">
        <f t="shared" si="35"/>
        <v>South Central</v>
      </c>
      <c r="L709" s="149" t="str">
        <f>INDEX('State '!$A$1:$C$62,MATCH($I709,'State '!$B:$B,0),3)</f>
        <v>South Central</v>
      </c>
      <c r="M709" s="149" t="str">
        <f>INDEX('State '!$A$1:$C$62,MATCH($J709,'State '!$B:$B,0),3)</f>
        <v>South Central</v>
      </c>
      <c r="N709" s="149"/>
      <c r="O709" s="156">
        <v>30</v>
      </c>
      <c r="P709" s="156">
        <v>12.6</v>
      </c>
      <c r="Q709" s="156">
        <v>1800</v>
      </c>
      <c r="R709" s="155">
        <v>20</v>
      </c>
      <c r="S709" s="149" t="s">
        <v>135</v>
      </c>
      <c r="T709" s="149" t="s">
        <v>381</v>
      </c>
      <c r="U709" s="149" t="s">
        <v>1998</v>
      </c>
      <c r="V709" s="149"/>
      <c r="W709" s="148"/>
      <c r="X709" s="148"/>
      <c r="Y709" s="148"/>
    </row>
    <row r="710" spans="1:25" s="17" customFormat="1" x14ac:dyDescent="0.2">
      <c r="A710" s="149">
        <v>40380</v>
      </c>
      <c r="B710" s="150" t="s">
        <v>448</v>
      </c>
      <c r="C710" s="150" t="s">
        <v>217</v>
      </c>
      <c r="D710" s="150" t="s">
        <v>134</v>
      </c>
      <c r="E710" s="151" t="s">
        <v>143</v>
      </c>
      <c r="F710" s="152"/>
      <c r="G710" s="159">
        <v>2011</v>
      </c>
      <c r="H710" s="149" t="s">
        <v>0</v>
      </c>
      <c r="I710" s="149" t="str">
        <f t="shared" si="33"/>
        <v>LA</v>
      </c>
      <c r="J710" s="149" t="str">
        <f t="shared" si="34"/>
        <v>LA</v>
      </c>
      <c r="K710" s="149" t="str">
        <f t="shared" si="35"/>
        <v>South Central</v>
      </c>
      <c r="L710" s="149" t="str">
        <f>INDEX('State '!$A$1:$C$62,MATCH($I710,'State '!$B:$B,0),3)</f>
        <v>South Central</v>
      </c>
      <c r="M710" s="149" t="str">
        <f>INDEX('State '!$A$1:$C$62,MATCH($J710,'State '!$B:$B,0),3)</f>
        <v>South Central</v>
      </c>
      <c r="N710" s="149"/>
      <c r="O710" s="156">
        <v>15</v>
      </c>
      <c r="P710" s="155">
        <v>5.3</v>
      </c>
      <c r="Q710" s="155">
        <v>900</v>
      </c>
      <c r="R710" s="156">
        <v>24</v>
      </c>
      <c r="S710" s="157" t="s">
        <v>135</v>
      </c>
      <c r="T710" s="154" t="s">
        <v>381</v>
      </c>
      <c r="U710" s="158" t="s">
        <v>449</v>
      </c>
      <c r="V710" s="149"/>
      <c r="W710" s="148"/>
      <c r="X710" s="148"/>
      <c r="Y710" s="148"/>
    </row>
    <row r="711" spans="1:25" s="17" customFormat="1" ht="31.15" customHeight="1" x14ac:dyDescent="0.2">
      <c r="A711" s="171">
        <v>42619</v>
      </c>
      <c r="B711" s="162" t="s">
        <v>1993</v>
      </c>
      <c r="C711" s="162" t="s">
        <v>2216</v>
      </c>
      <c r="D711" s="162" t="s">
        <v>134</v>
      </c>
      <c r="E711" s="151" t="s">
        <v>143</v>
      </c>
      <c r="F711" s="163"/>
      <c r="G711" s="155">
        <v>2011</v>
      </c>
      <c r="H711" s="149" t="s">
        <v>29</v>
      </c>
      <c r="I711" s="149" t="str">
        <f t="shared" si="33"/>
        <v>WY</v>
      </c>
      <c r="J711" s="149" t="str">
        <f t="shared" si="34"/>
        <v>WY</v>
      </c>
      <c r="K711" s="149" t="str">
        <f t="shared" si="35"/>
        <v>Mountain</v>
      </c>
      <c r="L711" s="149" t="str">
        <f>INDEX('State '!$A$1:$C$62,MATCH($I711,'State '!$B:$B,0),3)</f>
        <v>Mountain</v>
      </c>
      <c r="M711" s="149" t="str">
        <f>INDEX('State '!$A$1:$C$62,MATCH($J711,'State '!$B:$B,0),3)</f>
        <v>Mountain</v>
      </c>
      <c r="N711" s="149"/>
      <c r="O711" s="156"/>
      <c r="P711" s="156"/>
      <c r="Q711" s="156"/>
      <c r="R711" s="155" t="s">
        <v>1096</v>
      </c>
      <c r="S711" s="149" t="s">
        <v>135</v>
      </c>
      <c r="T711" s="149" t="s">
        <v>381</v>
      </c>
      <c r="U711" s="149" t="s">
        <v>2217</v>
      </c>
      <c r="V711" s="149"/>
      <c r="W711" s="148"/>
      <c r="X711" s="148"/>
      <c r="Y711" s="148"/>
    </row>
    <row r="712" spans="1:25" s="17" customFormat="1" x14ac:dyDescent="0.2">
      <c r="A712" s="149">
        <v>41151</v>
      </c>
      <c r="B712" s="162" t="s">
        <v>1756</v>
      </c>
      <c r="C712" s="162" t="s">
        <v>1757</v>
      </c>
      <c r="D712" s="162" t="s">
        <v>136</v>
      </c>
      <c r="E712" s="162" t="s">
        <v>143</v>
      </c>
      <c r="F712" s="163">
        <v>40963</v>
      </c>
      <c r="G712" s="164">
        <v>2012</v>
      </c>
      <c r="H712" s="149" t="s">
        <v>34</v>
      </c>
      <c r="I712" s="149" t="str">
        <f t="shared" si="33"/>
        <v>WI</v>
      </c>
      <c r="J712" s="149" t="str">
        <f t="shared" si="34"/>
        <v>WI</v>
      </c>
      <c r="K712" s="149" t="str">
        <f t="shared" si="35"/>
        <v>Midwest</v>
      </c>
      <c r="L712" s="149" t="str">
        <f>INDEX('State '!$A$1:$C$62,MATCH($I712,'State '!$B:$B,0),3)</f>
        <v>Midwest</v>
      </c>
      <c r="M712" s="149" t="str">
        <f>INDEX('State '!$A$1:$C$62,MATCH($J712,'State '!$B:$B,0),3)</f>
        <v>Midwest</v>
      </c>
      <c r="N712" s="149"/>
      <c r="O712" s="156">
        <v>22</v>
      </c>
      <c r="P712" s="156">
        <v>13.7</v>
      </c>
      <c r="Q712" s="156"/>
      <c r="R712" s="155"/>
      <c r="S712" s="149" t="s">
        <v>138</v>
      </c>
      <c r="T712" s="149" t="s">
        <v>187</v>
      </c>
      <c r="U712" s="149" t="s">
        <v>382</v>
      </c>
      <c r="V712" s="149"/>
      <c r="W712" s="148"/>
      <c r="X712" s="148"/>
      <c r="Y712" s="148"/>
    </row>
    <row r="713" spans="1:25" s="17" customFormat="1" x14ac:dyDescent="0.2">
      <c r="A713" s="149">
        <v>41106</v>
      </c>
      <c r="B713" s="162" t="s">
        <v>431</v>
      </c>
      <c r="C713" s="162" t="s">
        <v>214</v>
      </c>
      <c r="D713" s="162" t="s">
        <v>136</v>
      </c>
      <c r="E713" s="162" t="s">
        <v>143</v>
      </c>
      <c r="F713" s="163">
        <v>40998</v>
      </c>
      <c r="G713" s="164">
        <v>2012</v>
      </c>
      <c r="H713" s="149" t="s">
        <v>25</v>
      </c>
      <c r="I713" s="149" t="str">
        <f t="shared" si="33"/>
        <v>CO</v>
      </c>
      <c r="J713" s="149" t="str">
        <f t="shared" si="34"/>
        <v>CO</v>
      </c>
      <c r="K713" s="149" t="str">
        <f t="shared" si="35"/>
        <v>Mountain</v>
      </c>
      <c r="L713" s="149" t="str">
        <f>INDEX('State '!$A$1:$C$62,MATCH($I713,'State '!$B:$B,0),3)</f>
        <v>Mountain</v>
      </c>
      <c r="M713" s="149" t="str">
        <f>INDEX('State '!$A$1:$C$62,MATCH($J713,'State '!$B:$B,0),3)</f>
        <v>Mountain</v>
      </c>
      <c r="N713" s="149"/>
      <c r="O713" s="156"/>
      <c r="P713" s="156">
        <v>3.5</v>
      </c>
      <c r="Q713" s="156">
        <v>500</v>
      </c>
      <c r="R713" s="155" t="s">
        <v>3182</v>
      </c>
      <c r="S713" s="149" t="s">
        <v>135</v>
      </c>
      <c r="T713" s="149" t="s">
        <v>381</v>
      </c>
      <c r="U713" s="149" t="s">
        <v>432</v>
      </c>
      <c r="V713" s="149"/>
      <c r="W713" s="148"/>
      <c r="X713" s="148"/>
      <c r="Y713" s="148"/>
    </row>
    <row r="714" spans="1:25" s="17" customFormat="1" x14ac:dyDescent="0.2">
      <c r="A714" s="149">
        <v>41005</v>
      </c>
      <c r="B714" s="150" t="s">
        <v>412</v>
      </c>
      <c r="C714" s="150" t="s">
        <v>1875</v>
      </c>
      <c r="D714" s="150" t="s">
        <v>134</v>
      </c>
      <c r="E714" s="162" t="s">
        <v>143</v>
      </c>
      <c r="F714" s="163">
        <v>41003</v>
      </c>
      <c r="G714" s="164">
        <v>2012</v>
      </c>
      <c r="H714" s="149" t="s">
        <v>20</v>
      </c>
      <c r="I714" s="149" t="str">
        <f t="shared" si="33"/>
        <v>NJ</v>
      </c>
      <c r="J714" s="149" t="str">
        <f t="shared" si="34"/>
        <v>NJ</v>
      </c>
      <c r="K714" s="149" t="str">
        <f t="shared" si="35"/>
        <v>Northeast</v>
      </c>
      <c r="L714" s="149" t="str">
        <f>INDEX('State '!$A$1:$C$62,MATCH($I714,'State '!$B:$B,0),3)</f>
        <v>Northeast</v>
      </c>
      <c r="M714" s="149" t="str">
        <f>INDEX('State '!$A$1:$C$62,MATCH($J714,'State '!$B:$B,0),3)</f>
        <v>Northeast</v>
      </c>
      <c r="N714" s="149"/>
      <c r="O714" s="156">
        <v>17</v>
      </c>
      <c r="P714" s="156">
        <v>6.24</v>
      </c>
      <c r="Q714" s="155">
        <v>250</v>
      </c>
      <c r="R714" s="155" t="s">
        <v>3190</v>
      </c>
      <c r="S714" s="149" t="s">
        <v>135</v>
      </c>
      <c r="T714" s="149" t="s">
        <v>381</v>
      </c>
      <c r="U714" s="149" t="s">
        <v>413</v>
      </c>
      <c r="V714" s="149"/>
      <c r="W714" s="148"/>
      <c r="X714" s="148"/>
      <c r="Y714" s="148"/>
    </row>
    <row r="715" spans="1:25" s="17" customFormat="1" x14ac:dyDescent="0.2">
      <c r="A715" s="149">
        <v>41720</v>
      </c>
      <c r="B715" s="150" t="s">
        <v>1747</v>
      </c>
      <c r="C715" s="150" t="s">
        <v>1748</v>
      </c>
      <c r="D715" s="150" t="s">
        <v>134</v>
      </c>
      <c r="E715" s="151" t="s">
        <v>143</v>
      </c>
      <c r="F715" s="152">
        <v>41031</v>
      </c>
      <c r="G715" s="153">
        <v>2012</v>
      </c>
      <c r="H715" s="149" t="s">
        <v>1749</v>
      </c>
      <c r="I715" s="149" t="str">
        <f t="shared" si="33"/>
        <v>PR</v>
      </c>
      <c r="J715" s="149" t="str">
        <f t="shared" si="34"/>
        <v>PR</v>
      </c>
      <c r="K715" s="149" t="e">
        <f t="shared" si="35"/>
        <v>#N/A</v>
      </c>
      <c r="L715" s="149" t="e">
        <f>INDEX('State '!$A$1:$C$62,MATCH($I715,'State '!$B:$B,0),3)</f>
        <v>#N/A</v>
      </c>
      <c r="M715" s="149" t="e">
        <f>INDEX('State '!$A$1:$C$62,MATCH($J715,'State '!$B:$B,0),3)</f>
        <v>#N/A</v>
      </c>
      <c r="N715" s="149"/>
      <c r="O715" s="156">
        <v>50</v>
      </c>
      <c r="P715" s="155">
        <v>42</v>
      </c>
      <c r="Q715" s="155">
        <v>186</v>
      </c>
      <c r="R715" s="156">
        <v>24</v>
      </c>
      <c r="S715" s="157" t="s">
        <v>135</v>
      </c>
      <c r="T715" s="154" t="s">
        <v>381</v>
      </c>
      <c r="U715" s="158" t="s">
        <v>1750</v>
      </c>
      <c r="V715" s="149"/>
      <c r="W715" s="148"/>
      <c r="X715" s="148"/>
      <c r="Y715" s="148"/>
    </row>
    <row r="716" spans="1:25" s="17" customFormat="1" x14ac:dyDescent="0.2">
      <c r="A716" s="149">
        <v>41106</v>
      </c>
      <c r="B716" s="162" t="s">
        <v>456</v>
      </c>
      <c r="C716" s="162" t="s">
        <v>224</v>
      </c>
      <c r="D716" s="162" t="s">
        <v>134</v>
      </c>
      <c r="E716" s="162" t="s">
        <v>143</v>
      </c>
      <c r="F716" s="163">
        <v>41044</v>
      </c>
      <c r="G716" s="164">
        <v>2012</v>
      </c>
      <c r="H716" s="149" t="s">
        <v>13</v>
      </c>
      <c r="I716" s="149" t="str">
        <f t="shared" si="33"/>
        <v>CA</v>
      </c>
      <c r="J716" s="149" t="str">
        <f t="shared" si="34"/>
        <v>CA</v>
      </c>
      <c r="K716" s="149" t="str">
        <f t="shared" si="35"/>
        <v>Pacific</v>
      </c>
      <c r="L716" s="149" t="str">
        <f>INDEX('State '!$A$1:$C$62,MATCH($I716,'State '!$B:$B,0),3)</f>
        <v>Pacific</v>
      </c>
      <c r="M716" s="149" t="str">
        <f>INDEX('State '!$A$1:$C$62,MATCH($J716,'State '!$B:$B,0),3)</f>
        <v>Pacific</v>
      </c>
      <c r="N716" s="149"/>
      <c r="O716" s="156">
        <v>15.7</v>
      </c>
      <c r="P716" s="156">
        <v>8.6</v>
      </c>
      <c r="Q716" s="156">
        <v>24.27</v>
      </c>
      <c r="R716" s="155">
        <v>8</v>
      </c>
      <c r="S716" s="149" t="s">
        <v>135</v>
      </c>
      <c r="T716" s="149" t="s">
        <v>381</v>
      </c>
      <c r="U716" s="149" t="s">
        <v>481</v>
      </c>
      <c r="V716" s="149"/>
      <c r="W716" s="148"/>
      <c r="X716" s="148"/>
      <c r="Y716" s="148"/>
    </row>
    <row r="717" spans="1:25" s="17" customFormat="1" x14ac:dyDescent="0.2">
      <c r="A717" s="149">
        <v>41106</v>
      </c>
      <c r="B717" s="150" t="s">
        <v>439</v>
      </c>
      <c r="C717" s="150" t="s">
        <v>1875</v>
      </c>
      <c r="D717" s="150" t="s">
        <v>140</v>
      </c>
      <c r="E717" s="151" t="s">
        <v>143</v>
      </c>
      <c r="F717" s="152">
        <v>41044</v>
      </c>
      <c r="G717" s="159">
        <v>2012</v>
      </c>
      <c r="H717" s="149" t="s">
        <v>517</v>
      </c>
      <c r="I717" s="149" t="str">
        <f t="shared" si="33"/>
        <v>AL</v>
      </c>
      <c r="J717" s="149" t="str">
        <f t="shared" si="34"/>
        <v>NC</v>
      </c>
      <c r="K717" s="149" t="str">
        <f t="shared" si="35"/>
        <v>South Central, Southeast</v>
      </c>
      <c r="L717" s="149" t="str">
        <f>INDEX('State '!$A$1:$C$62,MATCH($I717,'State '!$B:$B,0),3)</f>
        <v>South Central</v>
      </c>
      <c r="M717" s="149" t="str">
        <f>INDEX('State '!$A$1:$C$62,MATCH($J717,'State '!$B:$B,0),3)</f>
        <v>Southeast</v>
      </c>
      <c r="N717" s="149"/>
      <c r="O717" s="156">
        <v>92.5</v>
      </c>
      <c r="P717" s="155">
        <v>22.59</v>
      </c>
      <c r="Q717" s="155">
        <v>95</v>
      </c>
      <c r="R717" s="156">
        <v>42</v>
      </c>
      <c r="S717" s="157" t="s">
        <v>135</v>
      </c>
      <c r="T717" s="154" t="s">
        <v>381</v>
      </c>
      <c r="U717" s="158" t="s">
        <v>440</v>
      </c>
      <c r="V717" s="149"/>
      <c r="W717" s="148"/>
      <c r="X717" s="148"/>
      <c r="Y717" s="148"/>
    </row>
    <row r="718" spans="1:25" s="17" customFormat="1" x14ac:dyDescent="0.2">
      <c r="A718" s="149">
        <v>40591</v>
      </c>
      <c r="B718" s="150" t="s">
        <v>1766</v>
      </c>
      <c r="C718" s="150" t="s">
        <v>212</v>
      </c>
      <c r="D718" s="150" t="s">
        <v>136</v>
      </c>
      <c r="E718" s="151" t="s">
        <v>143</v>
      </c>
      <c r="F718" s="152">
        <v>41061</v>
      </c>
      <c r="G718" s="159">
        <v>2012</v>
      </c>
      <c r="H718" s="149" t="s">
        <v>16</v>
      </c>
      <c r="I718" s="149" t="str">
        <f t="shared" si="33"/>
        <v>NC</v>
      </c>
      <c r="J718" s="149" t="str">
        <f t="shared" si="34"/>
        <v>NC</v>
      </c>
      <c r="K718" s="149" t="str">
        <f t="shared" si="35"/>
        <v>Southeast</v>
      </c>
      <c r="L718" s="149" t="str">
        <f>INDEX('State '!$A$1:$C$62,MATCH($I718,'State '!$B:$B,0),3)</f>
        <v>Southeast</v>
      </c>
      <c r="M718" s="149" t="str">
        <f>INDEX('State '!$A$1:$C$62,MATCH($J718,'State '!$B:$B,0),3)</f>
        <v>Southeast</v>
      </c>
      <c r="N718" s="149"/>
      <c r="O718" s="156"/>
      <c r="P718" s="155">
        <v>38</v>
      </c>
      <c r="Q718" s="155"/>
      <c r="R718" s="156">
        <v>20</v>
      </c>
      <c r="S718" s="157" t="s">
        <v>138</v>
      </c>
      <c r="T718" s="154" t="s">
        <v>187</v>
      </c>
      <c r="U718" s="158" t="s">
        <v>382</v>
      </c>
      <c r="V718" s="149"/>
      <c r="W718" s="148"/>
      <c r="X718" s="148"/>
      <c r="Y718" s="148"/>
    </row>
    <row r="719" spans="1:25" s="17" customFormat="1" x14ac:dyDescent="0.2">
      <c r="A719" s="149">
        <v>40968</v>
      </c>
      <c r="B719" s="150" t="s">
        <v>433</v>
      </c>
      <c r="C719" s="150" t="s">
        <v>215</v>
      </c>
      <c r="D719" s="150" t="s">
        <v>140</v>
      </c>
      <c r="E719" s="151" t="s">
        <v>143</v>
      </c>
      <c r="F719" s="152">
        <v>41061</v>
      </c>
      <c r="G719" s="159">
        <v>2012</v>
      </c>
      <c r="H719" s="149" t="s">
        <v>1341</v>
      </c>
      <c r="I719" s="149" t="str">
        <f t="shared" si="33"/>
        <v>MS</v>
      </c>
      <c r="J719" s="149" t="str">
        <f t="shared" si="34"/>
        <v>GA</v>
      </c>
      <c r="K719" s="149" t="str">
        <f t="shared" si="35"/>
        <v>South Central, Southeast</v>
      </c>
      <c r="L719" s="149" t="str">
        <f>INDEX('State '!$A$1:$C$62,MATCH($I719,'State '!$B:$B,0),3)</f>
        <v>South Central</v>
      </c>
      <c r="M719" s="149" t="str">
        <f>INDEX('State '!$A$1:$C$62,MATCH($J719,'State '!$B:$B,0),3)</f>
        <v>Southeast</v>
      </c>
      <c r="N719" s="149"/>
      <c r="O719" s="156">
        <v>122.6</v>
      </c>
      <c r="P719" s="155">
        <v>19.3</v>
      </c>
      <c r="Q719" s="155">
        <v>125</v>
      </c>
      <c r="R719" s="156">
        <v>36</v>
      </c>
      <c r="S719" s="157" t="s">
        <v>135</v>
      </c>
      <c r="T719" s="154" t="s">
        <v>381</v>
      </c>
      <c r="U719" s="158" t="s">
        <v>434</v>
      </c>
      <c r="V719" s="149"/>
      <c r="W719" s="148"/>
      <c r="X719" s="148"/>
      <c r="Y719" s="148"/>
    </row>
    <row r="720" spans="1:25" s="17" customFormat="1" x14ac:dyDescent="0.2">
      <c r="A720" s="149">
        <v>41120</v>
      </c>
      <c r="B720" s="162" t="s">
        <v>470</v>
      </c>
      <c r="C720" s="162" t="s">
        <v>1721</v>
      </c>
      <c r="D720" s="162" t="s">
        <v>136</v>
      </c>
      <c r="E720" s="162" t="s">
        <v>143</v>
      </c>
      <c r="F720" s="163">
        <v>41109</v>
      </c>
      <c r="G720" s="155">
        <v>2012</v>
      </c>
      <c r="H720" s="149" t="s">
        <v>438</v>
      </c>
      <c r="I720" s="149" t="str">
        <f t="shared" si="33"/>
        <v>WV</v>
      </c>
      <c r="J720" s="149" t="str">
        <f t="shared" si="34"/>
        <v>PA</v>
      </c>
      <c r="K720" s="149" t="str">
        <f t="shared" si="35"/>
        <v>Northeast</v>
      </c>
      <c r="L720" s="149" t="str">
        <f>INDEX('State '!$A$1:$C$62,MATCH($I720,'State '!$B:$B,0),3)</f>
        <v>Northeast</v>
      </c>
      <c r="M720" s="149" t="str">
        <f>INDEX('State '!$A$1:$C$62,MATCH($J720,'State '!$B:$B,0),3)</f>
        <v>Northeast</v>
      </c>
      <c r="N720" s="149"/>
      <c r="O720" s="156">
        <v>272</v>
      </c>
      <c r="P720" s="156">
        <v>50</v>
      </c>
      <c r="Q720" s="156">
        <v>313.56</v>
      </c>
      <c r="R720" s="155" t="s">
        <v>3193</v>
      </c>
      <c r="S720" s="149" t="s">
        <v>135</v>
      </c>
      <c r="T720" s="149" t="s">
        <v>381</v>
      </c>
      <c r="U720" s="149" t="s">
        <v>1791</v>
      </c>
      <c r="V720" s="149"/>
      <c r="W720" s="148"/>
      <c r="X720" s="148"/>
      <c r="Y720" s="148"/>
    </row>
    <row r="721" spans="1:25" s="17" customFormat="1" x14ac:dyDescent="0.2">
      <c r="A721" s="149">
        <v>41215</v>
      </c>
      <c r="B721" s="150" t="s">
        <v>1728</v>
      </c>
      <c r="C721" s="150" t="s">
        <v>1729</v>
      </c>
      <c r="D721" s="150" t="s">
        <v>134</v>
      </c>
      <c r="E721" s="151" t="s">
        <v>143</v>
      </c>
      <c r="F721" s="152">
        <v>41122</v>
      </c>
      <c r="G721" s="159">
        <v>2012</v>
      </c>
      <c r="H721" s="149" t="s">
        <v>11</v>
      </c>
      <c r="I721" s="149" t="str">
        <f t="shared" si="33"/>
        <v>ND</v>
      </c>
      <c r="J721" s="149" t="str">
        <f t="shared" si="34"/>
        <v>ND</v>
      </c>
      <c r="K721" s="149" t="str">
        <f t="shared" si="35"/>
        <v>Mountain</v>
      </c>
      <c r="L721" s="149" t="str">
        <f>INDEX('State '!$A$1:$C$62,MATCH($I721,'State '!$B:$B,0),3)</f>
        <v>Mountain</v>
      </c>
      <c r="M721" s="149" t="str">
        <f>INDEX('State '!$A$1:$C$62,MATCH($J721,'State '!$B:$B,0),3)</f>
        <v>Mountain</v>
      </c>
      <c r="N721" s="149"/>
      <c r="O721" s="156"/>
      <c r="P721" s="155">
        <v>13</v>
      </c>
      <c r="Q721" s="155">
        <v>146</v>
      </c>
      <c r="R721" s="156"/>
      <c r="S721" s="157" t="s">
        <v>138</v>
      </c>
      <c r="T721" s="154" t="s">
        <v>187</v>
      </c>
      <c r="U721" s="158" t="s">
        <v>382</v>
      </c>
      <c r="V721" s="149"/>
      <c r="W721" s="148"/>
      <c r="X721" s="148"/>
      <c r="Y721" s="148"/>
    </row>
    <row r="722" spans="1:25" s="17" customFormat="1" x14ac:dyDescent="0.2">
      <c r="A722" s="149">
        <v>41354</v>
      </c>
      <c r="B722" s="162" t="s">
        <v>410</v>
      </c>
      <c r="C722" s="162" t="s">
        <v>208</v>
      </c>
      <c r="D722" s="162" t="s">
        <v>136</v>
      </c>
      <c r="E722" s="162" t="s">
        <v>143</v>
      </c>
      <c r="F722" s="163">
        <v>41130</v>
      </c>
      <c r="G722" s="164">
        <v>2012</v>
      </c>
      <c r="H722" s="149" t="s">
        <v>14</v>
      </c>
      <c r="I722" s="149" t="str">
        <f t="shared" si="33"/>
        <v>MS</v>
      </c>
      <c r="J722" s="149" t="str">
        <f t="shared" si="34"/>
        <v>MS</v>
      </c>
      <c r="K722" s="149" t="str">
        <f t="shared" si="35"/>
        <v>South Central</v>
      </c>
      <c r="L722" s="149" t="str">
        <f>INDEX('State '!$A$1:$C$62,MATCH($I722,'State '!$B:$B,0),3)</f>
        <v>South Central</v>
      </c>
      <c r="M722" s="149" t="str">
        <f>INDEX('State '!$A$1:$C$62,MATCH($J722,'State '!$B:$B,0),3)</f>
        <v>South Central</v>
      </c>
      <c r="N722" s="149"/>
      <c r="O722" s="156">
        <v>75</v>
      </c>
      <c r="P722" s="156">
        <v>36.799999999999997</v>
      </c>
      <c r="Q722" s="156">
        <v>200</v>
      </c>
      <c r="R722" s="155" t="s">
        <v>1822</v>
      </c>
      <c r="S722" s="149" t="s">
        <v>135</v>
      </c>
      <c r="T722" s="149" t="s">
        <v>381</v>
      </c>
      <c r="U722" s="149" t="s">
        <v>411</v>
      </c>
      <c r="V722" s="149"/>
      <c r="W722" s="148"/>
      <c r="X722" s="148"/>
      <c r="Y722" s="148"/>
    </row>
    <row r="723" spans="1:25" s="17" customFormat="1" x14ac:dyDescent="0.2">
      <c r="A723" s="149">
        <v>41156</v>
      </c>
      <c r="B723" s="150" t="s">
        <v>452</v>
      </c>
      <c r="C723" s="150" t="s">
        <v>223</v>
      </c>
      <c r="D723" s="150" t="s">
        <v>136</v>
      </c>
      <c r="E723" s="151" t="s">
        <v>143</v>
      </c>
      <c r="F723" s="152">
        <v>41156</v>
      </c>
      <c r="G723" s="153">
        <v>2012</v>
      </c>
      <c r="H723" s="149" t="s">
        <v>438</v>
      </c>
      <c r="I723" s="149" t="str">
        <f t="shared" si="33"/>
        <v>WV</v>
      </c>
      <c r="J723" s="149" t="str">
        <f t="shared" si="34"/>
        <v>PA</v>
      </c>
      <c r="K723" s="149" t="str">
        <f t="shared" si="35"/>
        <v>Northeast</v>
      </c>
      <c r="L723" s="149" t="str">
        <f>INDEX('State '!$A$1:$C$62,MATCH($I723,'State '!$B:$B,0),3)</f>
        <v>Northeast</v>
      </c>
      <c r="M723" s="149" t="str">
        <f>INDEX('State '!$A$1:$C$62,MATCH($J723,'State '!$B:$B,0),3)</f>
        <v>Northeast</v>
      </c>
      <c r="N723" s="149"/>
      <c r="O723" s="156">
        <v>635</v>
      </c>
      <c r="P723" s="155">
        <v>110</v>
      </c>
      <c r="Q723" s="155">
        <v>484.26</v>
      </c>
      <c r="R723" s="156" t="s">
        <v>3188</v>
      </c>
      <c r="S723" s="157" t="s">
        <v>135</v>
      </c>
      <c r="T723" s="154" t="s">
        <v>381</v>
      </c>
      <c r="U723" s="158" t="s">
        <v>453</v>
      </c>
      <c r="V723" s="149"/>
      <c r="W723" s="148"/>
      <c r="X723" s="148"/>
      <c r="Y723" s="148"/>
    </row>
    <row r="724" spans="1:25" s="17" customFormat="1" x14ac:dyDescent="0.2">
      <c r="A724" s="149">
        <v>41215</v>
      </c>
      <c r="B724" s="162" t="s">
        <v>457</v>
      </c>
      <c r="C724" s="162" t="s">
        <v>206</v>
      </c>
      <c r="D724" s="162" t="s">
        <v>140</v>
      </c>
      <c r="E724" s="162" t="s">
        <v>143</v>
      </c>
      <c r="F724" s="163">
        <v>41198</v>
      </c>
      <c r="G724" s="155">
        <v>2012</v>
      </c>
      <c r="H724" s="149" t="s">
        <v>2149</v>
      </c>
      <c r="I724" s="149" t="str">
        <f t="shared" si="33"/>
        <v>NY</v>
      </c>
      <c r="J724" s="149" t="str">
        <f t="shared" si="34"/>
        <v>ON</v>
      </c>
      <c r="K724" s="149" t="str">
        <f t="shared" si="35"/>
        <v>Northeast, Canada</v>
      </c>
      <c r="L724" s="149" t="str">
        <f>INDEX('State '!$A$1:$C$62,MATCH($I724,'State '!$B:$B,0),3)</f>
        <v>Northeast</v>
      </c>
      <c r="M724" s="149" t="str">
        <f>INDEX('State '!$A$1:$C$62,MATCH($J724,'State '!$B:$B,0),3)</f>
        <v>Canada</v>
      </c>
      <c r="N724" s="149"/>
      <c r="O724" s="156">
        <v>60</v>
      </c>
      <c r="P724" s="156"/>
      <c r="Q724" s="156">
        <v>320</v>
      </c>
      <c r="R724" s="155"/>
      <c r="S724" s="149" t="s">
        <v>135</v>
      </c>
      <c r="T724" s="149" t="s">
        <v>458</v>
      </c>
      <c r="U724" s="149" t="s">
        <v>459</v>
      </c>
      <c r="V724" s="149"/>
      <c r="W724" s="148"/>
      <c r="X724" s="148"/>
      <c r="Y724" s="148"/>
    </row>
    <row r="725" spans="1:25" s="17" customFormat="1" x14ac:dyDescent="0.2">
      <c r="A725" s="149">
        <v>41215</v>
      </c>
      <c r="B725" s="162" t="s">
        <v>464</v>
      </c>
      <c r="C725" s="162" t="s">
        <v>199</v>
      </c>
      <c r="D725" s="162" t="s">
        <v>140</v>
      </c>
      <c r="E725" s="162" t="s">
        <v>143</v>
      </c>
      <c r="F725" s="163">
        <v>41200</v>
      </c>
      <c r="G725" s="155">
        <v>2012</v>
      </c>
      <c r="H725" s="149" t="s">
        <v>7</v>
      </c>
      <c r="I725" s="149" t="str">
        <f t="shared" si="33"/>
        <v>PA</v>
      </c>
      <c r="J725" s="149" t="str">
        <f t="shared" si="34"/>
        <v>PA</v>
      </c>
      <c r="K725" s="149" t="str">
        <f t="shared" si="35"/>
        <v>Northeast</v>
      </c>
      <c r="L725" s="149" t="str">
        <f>INDEX('State '!$A$1:$C$62,MATCH($I725,'State '!$B:$B,0),3)</f>
        <v>Northeast</v>
      </c>
      <c r="M725" s="149" t="str">
        <f>INDEX('State '!$A$1:$C$62,MATCH($J725,'State '!$B:$B,0),3)</f>
        <v>Northeast</v>
      </c>
      <c r="N725" s="149"/>
      <c r="O725" s="156"/>
      <c r="P725" s="156"/>
      <c r="Q725" s="156">
        <v>27</v>
      </c>
      <c r="R725" s="155">
        <v>30</v>
      </c>
      <c r="S725" s="149" t="s">
        <v>135</v>
      </c>
      <c r="T725" s="149" t="s">
        <v>381</v>
      </c>
      <c r="U725" s="149" t="s">
        <v>465</v>
      </c>
      <c r="V725" s="149"/>
      <c r="W725" s="148"/>
      <c r="X725" s="148"/>
      <c r="Y725" s="148"/>
    </row>
    <row r="726" spans="1:25" s="17" customFormat="1" x14ac:dyDescent="0.2">
      <c r="A726" s="149">
        <v>41198</v>
      </c>
      <c r="B726" s="150" t="s">
        <v>466</v>
      </c>
      <c r="C726" s="150" t="s">
        <v>206</v>
      </c>
      <c r="D726" s="150" t="s">
        <v>140</v>
      </c>
      <c r="E726" s="151" t="s">
        <v>143</v>
      </c>
      <c r="F726" s="152">
        <v>41201</v>
      </c>
      <c r="G726" s="159">
        <v>2012</v>
      </c>
      <c r="H726" s="149" t="s">
        <v>388</v>
      </c>
      <c r="I726" s="149" t="str">
        <f t="shared" si="33"/>
        <v>PA</v>
      </c>
      <c r="J726" s="149" t="str">
        <f t="shared" si="34"/>
        <v>NY</v>
      </c>
      <c r="K726" s="149" t="str">
        <f t="shared" si="35"/>
        <v>Northeast</v>
      </c>
      <c r="L726" s="149" t="str">
        <f>INDEX('State '!$A$1:$C$62,MATCH($I726,'State '!$B:$B,0),3)</f>
        <v>Northeast</v>
      </c>
      <c r="M726" s="149" t="str">
        <f>INDEX('State '!$A$1:$C$62,MATCH($J726,'State '!$B:$B,0),3)</f>
        <v>Northeast</v>
      </c>
      <c r="N726" s="149"/>
      <c r="O726" s="156">
        <v>100</v>
      </c>
      <c r="P726" s="155">
        <v>7</v>
      </c>
      <c r="Q726" s="155">
        <v>250</v>
      </c>
      <c r="R726" s="156">
        <v>30</v>
      </c>
      <c r="S726" s="157" t="s">
        <v>135</v>
      </c>
      <c r="T726" s="154" t="s">
        <v>381</v>
      </c>
      <c r="U726" s="158" t="s">
        <v>467</v>
      </c>
      <c r="V726" s="149"/>
      <c r="W726" s="148"/>
      <c r="X726" s="148"/>
      <c r="Y726" s="148"/>
    </row>
    <row r="727" spans="1:25" s="17" customFormat="1" x14ac:dyDescent="0.2">
      <c r="A727" s="171">
        <v>42597</v>
      </c>
      <c r="B727" s="162" t="s">
        <v>2063</v>
      </c>
      <c r="C727" s="162" t="s">
        <v>223</v>
      </c>
      <c r="D727" s="162" t="s">
        <v>2139</v>
      </c>
      <c r="E727" s="162" t="s">
        <v>143</v>
      </c>
      <c r="F727" s="163">
        <v>41212</v>
      </c>
      <c r="G727" s="164">
        <v>2012</v>
      </c>
      <c r="H727" s="149" t="s">
        <v>388</v>
      </c>
      <c r="I727" s="149" t="str">
        <f t="shared" si="33"/>
        <v>PA</v>
      </c>
      <c r="J727" s="149" t="str">
        <f t="shared" si="34"/>
        <v>NY</v>
      </c>
      <c r="K727" s="149" t="str">
        <f t="shared" si="35"/>
        <v>Northeast</v>
      </c>
      <c r="L727" s="149" t="str">
        <f>INDEX('State '!$A$1:$C$62,MATCH($I727,'State '!$B:$B,0),3)</f>
        <v>Northeast</v>
      </c>
      <c r="M727" s="149" t="str">
        <f>INDEX('State '!$A$1:$C$62,MATCH($J727,'State '!$B:$B,0),3)</f>
        <v>Northeast</v>
      </c>
      <c r="N727" s="149"/>
      <c r="O727" s="156">
        <v>45.7</v>
      </c>
      <c r="P727" s="156">
        <v>7</v>
      </c>
      <c r="Q727" s="156">
        <v>-150</v>
      </c>
      <c r="R727" s="155" t="s">
        <v>2131</v>
      </c>
      <c r="S727" s="149" t="s">
        <v>135</v>
      </c>
      <c r="T727" s="149" t="s">
        <v>381</v>
      </c>
      <c r="U727" s="149" t="s">
        <v>480</v>
      </c>
      <c r="V727" s="149"/>
      <c r="W727" s="148"/>
      <c r="X727" s="148"/>
      <c r="Y727" s="148"/>
    </row>
    <row r="728" spans="1:25" s="17" customFormat="1" x14ac:dyDescent="0.2">
      <c r="A728" s="149">
        <v>41215</v>
      </c>
      <c r="B728" s="150" t="s">
        <v>468</v>
      </c>
      <c r="C728" s="150" t="s">
        <v>201</v>
      </c>
      <c r="D728" s="150" t="s">
        <v>140</v>
      </c>
      <c r="E728" s="151" t="s">
        <v>143</v>
      </c>
      <c r="F728" s="152">
        <v>41213</v>
      </c>
      <c r="G728" s="153">
        <v>2012</v>
      </c>
      <c r="H728" s="149" t="s">
        <v>7</v>
      </c>
      <c r="I728" s="149" t="str">
        <f t="shared" si="33"/>
        <v>PA</v>
      </c>
      <c r="J728" s="149" t="str">
        <f t="shared" si="34"/>
        <v>PA</v>
      </c>
      <c r="K728" s="149" t="str">
        <f t="shared" si="35"/>
        <v>Northeast</v>
      </c>
      <c r="L728" s="149" t="str">
        <f>INDEX('State '!$A$1:$C$62,MATCH($I728,'State '!$B:$B,0),3)</f>
        <v>Northeast</v>
      </c>
      <c r="M728" s="149" t="str">
        <f>INDEX('State '!$A$1:$C$62,MATCH($J728,'State '!$B:$B,0),3)</f>
        <v>Northeast</v>
      </c>
      <c r="N728" s="149"/>
      <c r="O728" s="156">
        <v>35.823</v>
      </c>
      <c r="P728" s="155">
        <v>4.8499999999999996</v>
      </c>
      <c r="Q728" s="155">
        <v>150</v>
      </c>
      <c r="R728" s="156">
        <v>24</v>
      </c>
      <c r="S728" s="157" t="s">
        <v>135</v>
      </c>
      <c r="T728" s="154" t="s">
        <v>381</v>
      </c>
      <c r="U728" s="158" t="s">
        <v>469</v>
      </c>
      <c r="V728" s="149"/>
      <c r="W728" s="148"/>
      <c r="X728" s="148"/>
      <c r="Y728" s="148"/>
    </row>
    <row r="729" spans="1:25" s="17" customFormat="1" x14ac:dyDescent="0.2">
      <c r="A729" s="149">
        <v>41215</v>
      </c>
      <c r="B729" s="150" t="s">
        <v>442</v>
      </c>
      <c r="C729" s="150" t="s">
        <v>223</v>
      </c>
      <c r="D729" s="150" t="s">
        <v>140</v>
      </c>
      <c r="E729" s="151" t="s">
        <v>143</v>
      </c>
      <c r="F729" s="152">
        <v>41213</v>
      </c>
      <c r="G729" s="159">
        <v>2012</v>
      </c>
      <c r="H729" s="149" t="s">
        <v>7</v>
      </c>
      <c r="I729" s="149" t="str">
        <f t="shared" si="33"/>
        <v>PA</v>
      </c>
      <c r="J729" s="149" t="str">
        <f t="shared" si="34"/>
        <v>PA</v>
      </c>
      <c r="K729" s="149" t="str">
        <f t="shared" si="35"/>
        <v>Northeast</v>
      </c>
      <c r="L729" s="149" t="str">
        <f>INDEX('State '!$A$1:$C$62,MATCH($I729,'State '!$B:$B,0),3)</f>
        <v>Northeast</v>
      </c>
      <c r="M729" s="149" t="str">
        <f>INDEX('State '!$A$1:$C$62,MATCH($J729,'State '!$B:$B,0),3)</f>
        <v>Northeast</v>
      </c>
      <c r="N729" s="149"/>
      <c r="O729" s="156">
        <v>97.3</v>
      </c>
      <c r="P729" s="155"/>
      <c r="Q729" s="155">
        <v>200</v>
      </c>
      <c r="R729" s="156"/>
      <c r="S729" s="157" t="s">
        <v>135</v>
      </c>
      <c r="T729" s="154" t="s">
        <v>381</v>
      </c>
      <c r="U729" s="158" t="s">
        <v>443</v>
      </c>
      <c r="V729" s="149"/>
      <c r="W729" s="148"/>
      <c r="X729" s="148"/>
      <c r="Y729" s="148"/>
    </row>
    <row r="730" spans="1:25" s="17" customFormat="1" x14ac:dyDescent="0.2">
      <c r="A730" s="149">
        <v>41215</v>
      </c>
      <c r="B730" s="162" t="s">
        <v>474</v>
      </c>
      <c r="C730" s="162" t="s">
        <v>201</v>
      </c>
      <c r="D730" s="162" t="s">
        <v>140</v>
      </c>
      <c r="E730" s="162" t="s">
        <v>143</v>
      </c>
      <c r="F730" s="163">
        <v>41213</v>
      </c>
      <c r="G730" s="155">
        <v>2012</v>
      </c>
      <c r="H730" s="149" t="s">
        <v>388</v>
      </c>
      <c r="I730" s="149" t="str">
        <f t="shared" si="33"/>
        <v>PA</v>
      </c>
      <c r="J730" s="149" t="str">
        <f t="shared" si="34"/>
        <v>NY</v>
      </c>
      <c r="K730" s="149" t="str">
        <f t="shared" si="35"/>
        <v>Northeast</v>
      </c>
      <c r="L730" s="149" t="str">
        <f>INDEX('State '!$A$1:$C$62,MATCH($I730,'State '!$B:$B,0),3)</f>
        <v>Northeast</v>
      </c>
      <c r="M730" s="149" t="str">
        <f>INDEX('State '!$A$1:$C$62,MATCH($J730,'State '!$B:$B,0),3)</f>
        <v>Northeast</v>
      </c>
      <c r="N730" s="149"/>
      <c r="O730" s="156">
        <v>80</v>
      </c>
      <c r="P730" s="156">
        <v>0</v>
      </c>
      <c r="Q730" s="156">
        <v>320</v>
      </c>
      <c r="R730" s="155"/>
      <c r="S730" s="149" t="s">
        <v>135</v>
      </c>
      <c r="T730" s="149" t="s">
        <v>458</v>
      </c>
      <c r="U730" s="149" t="s">
        <v>475</v>
      </c>
      <c r="V730" s="149"/>
      <c r="W730" s="148"/>
      <c r="X730" s="148"/>
      <c r="Y730" s="148"/>
    </row>
    <row r="731" spans="1:25" s="17" customFormat="1" x14ac:dyDescent="0.2">
      <c r="A731" s="149">
        <v>41215</v>
      </c>
      <c r="B731" s="150" t="s">
        <v>446</v>
      </c>
      <c r="C731" s="150" t="s">
        <v>199</v>
      </c>
      <c r="D731" s="150" t="s">
        <v>140</v>
      </c>
      <c r="E731" s="151" t="s">
        <v>143</v>
      </c>
      <c r="F731" s="152">
        <v>41213</v>
      </c>
      <c r="G731" s="159">
        <v>2012</v>
      </c>
      <c r="H731" s="149" t="s">
        <v>438</v>
      </c>
      <c r="I731" s="149" t="str">
        <f t="shared" si="33"/>
        <v>WV</v>
      </c>
      <c r="J731" s="149" t="str">
        <f t="shared" si="34"/>
        <v>PA</v>
      </c>
      <c r="K731" s="149" t="str">
        <f t="shared" si="35"/>
        <v>Northeast</v>
      </c>
      <c r="L731" s="149" t="str">
        <f>INDEX('State '!$A$1:$C$62,MATCH($I731,'State '!$B:$B,0),3)</f>
        <v>Northeast</v>
      </c>
      <c r="M731" s="149" t="str">
        <f>INDEX('State '!$A$1:$C$62,MATCH($J731,'State '!$B:$B,0),3)</f>
        <v>Northeast</v>
      </c>
      <c r="N731" s="149"/>
      <c r="O731" s="156">
        <v>197</v>
      </c>
      <c r="P731" s="155">
        <v>17.3</v>
      </c>
      <c r="Q731" s="155">
        <v>200</v>
      </c>
      <c r="R731" s="156">
        <v>36</v>
      </c>
      <c r="S731" s="157" t="s">
        <v>135</v>
      </c>
      <c r="T731" s="154" t="s">
        <v>381</v>
      </c>
      <c r="U731" s="158" t="s">
        <v>447</v>
      </c>
      <c r="V731" s="149"/>
      <c r="W731" s="148"/>
      <c r="X731" s="148"/>
      <c r="Y731" s="148"/>
    </row>
    <row r="732" spans="1:25" s="17" customFormat="1" x14ac:dyDescent="0.2">
      <c r="A732" s="149">
        <v>41276</v>
      </c>
      <c r="B732" s="150" t="s">
        <v>1720</v>
      </c>
      <c r="C732" s="150" t="s">
        <v>1721</v>
      </c>
      <c r="D732" s="150" t="s">
        <v>140</v>
      </c>
      <c r="E732" s="151" t="s">
        <v>143</v>
      </c>
      <c r="F732" s="152">
        <v>41214</v>
      </c>
      <c r="G732" s="153">
        <v>2012</v>
      </c>
      <c r="H732" s="149" t="s">
        <v>438</v>
      </c>
      <c r="I732" s="149" t="str">
        <f t="shared" si="33"/>
        <v>WV</v>
      </c>
      <c r="J732" s="149" t="str">
        <f t="shared" si="34"/>
        <v>PA</v>
      </c>
      <c r="K732" s="149" t="str">
        <f t="shared" si="35"/>
        <v>Northeast</v>
      </c>
      <c r="L732" s="149" t="str">
        <f>INDEX('State '!$A$1:$C$62,MATCH($I732,'State '!$B:$B,0),3)</f>
        <v>Northeast</v>
      </c>
      <c r="M732" s="149" t="str">
        <f>INDEX('State '!$A$1:$C$62,MATCH($J732,'State '!$B:$B,0),3)</f>
        <v>Northeast</v>
      </c>
      <c r="N732" s="149"/>
      <c r="O732" s="156">
        <v>21.7</v>
      </c>
      <c r="P732" s="155">
        <v>0</v>
      </c>
      <c r="Q732" s="155">
        <v>209</v>
      </c>
      <c r="R732" s="156"/>
      <c r="S732" s="157" t="s">
        <v>135</v>
      </c>
      <c r="T732" s="154" t="s">
        <v>381</v>
      </c>
      <c r="U732" s="158" t="s">
        <v>1722</v>
      </c>
      <c r="V732" s="149"/>
      <c r="W732" s="148"/>
      <c r="X732" s="148"/>
      <c r="Y732" s="148"/>
    </row>
    <row r="733" spans="1:25" s="17" customFormat="1" x14ac:dyDescent="0.2">
      <c r="A733" s="149">
        <v>41215</v>
      </c>
      <c r="B733" s="150" t="s">
        <v>1796</v>
      </c>
      <c r="C733" s="150" t="s">
        <v>1725</v>
      </c>
      <c r="D733" s="150" t="s">
        <v>140</v>
      </c>
      <c r="E733" s="151" t="s">
        <v>143</v>
      </c>
      <c r="F733" s="152">
        <v>41214</v>
      </c>
      <c r="G733" s="153">
        <v>2012</v>
      </c>
      <c r="H733" s="149" t="s">
        <v>34</v>
      </c>
      <c r="I733" s="149" t="str">
        <f t="shared" si="33"/>
        <v>WI</v>
      </c>
      <c r="J733" s="149" t="str">
        <f t="shared" si="34"/>
        <v>WI</v>
      </c>
      <c r="K733" s="149" t="str">
        <f t="shared" si="35"/>
        <v>Midwest</v>
      </c>
      <c r="L733" s="149" t="str">
        <f>INDEX('State '!$A$1:$C$62,MATCH($I733,'State '!$B:$B,0),3)</f>
        <v>Midwest</v>
      </c>
      <c r="M733" s="149" t="str">
        <f>INDEX('State '!$A$1:$C$62,MATCH($J733,'State '!$B:$B,0),3)</f>
        <v>Midwest</v>
      </c>
      <c r="N733" s="149"/>
      <c r="O733" s="156">
        <v>25.1</v>
      </c>
      <c r="P733" s="155"/>
      <c r="Q733" s="155">
        <v>101.1</v>
      </c>
      <c r="R733" s="156"/>
      <c r="S733" s="157" t="s">
        <v>135</v>
      </c>
      <c r="T733" s="154" t="s">
        <v>381</v>
      </c>
      <c r="U733" s="158" t="s">
        <v>1797</v>
      </c>
      <c r="V733" s="149"/>
      <c r="W733" s="148"/>
      <c r="X733" s="148"/>
      <c r="Y733" s="148"/>
    </row>
    <row r="734" spans="1:25" s="17" customFormat="1" x14ac:dyDescent="0.2">
      <c r="A734" s="149">
        <v>41276</v>
      </c>
      <c r="B734" s="162" t="s">
        <v>478</v>
      </c>
      <c r="C734" s="162" t="s">
        <v>209</v>
      </c>
      <c r="D734" s="162" t="s">
        <v>134</v>
      </c>
      <c r="E734" s="162" t="s">
        <v>143</v>
      </c>
      <c r="F734" s="163">
        <v>41214</v>
      </c>
      <c r="G734" s="155">
        <v>2012</v>
      </c>
      <c r="H734" s="149" t="s">
        <v>50</v>
      </c>
      <c r="I734" s="149" t="str">
        <f t="shared" si="33"/>
        <v>WA</v>
      </c>
      <c r="J734" s="149" t="str">
        <f t="shared" si="34"/>
        <v>WA</v>
      </c>
      <c r="K734" s="149" t="str">
        <f t="shared" si="35"/>
        <v>Pacific</v>
      </c>
      <c r="L734" s="149" t="str">
        <f>INDEX('State '!$A$1:$C$62,MATCH($I734,'State '!$B:$B,0),3)</f>
        <v>Pacific</v>
      </c>
      <c r="M734" s="149" t="str">
        <f>INDEX('State '!$A$1:$C$62,MATCH($J734,'State '!$B:$B,0),3)</f>
        <v>Pacific</v>
      </c>
      <c r="N734" s="149"/>
      <c r="O734" s="156"/>
      <c r="P734" s="156">
        <v>2.2000000000000002</v>
      </c>
      <c r="Q734" s="156">
        <v>84.2</v>
      </c>
      <c r="R734" s="155">
        <v>20</v>
      </c>
      <c r="S734" s="149" t="s">
        <v>135</v>
      </c>
      <c r="T734" s="149" t="s">
        <v>381</v>
      </c>
      <c r="U734" s="149" t="s">
        <v>415</v>
      </c>
      <c r="V734" s="149"/>
      <c r="W734" s="148"/>
      <c r="X734" s="148"/>
      <c r="Y734" s="148"/>
    </row>
    <row r="735" spans="1:25" s="17" customFormat="1" x14ac:dyDescent="0.2">
      <c r="A735" s="149">
        <v>41221</v>
      </c>
      <c r="B735" s="150" t="s">
        <v>427</v>
      </c>
      <c r="C735" s="150" t="s">
        <v>229</v>
      </c>
      <c r="D735" s="150" t="s">
        <v>140</v>
      </c>
      <c r="E735" s="151" t="s">
        <v>143</v>
      </c>
      <c r="F735" s="152">
        <v>41227</v>
      </c>
      <c r="G735" s="153">
        <v>2012</v>
      </c>
      <c r="H735" s="149" t="s">
        <v>7</v>
      </c>
      <c r="I735" s="149" t="str">
        <f t="shared" si="33"/>
        <v>PA</v>
      </c>
      <c r="J735" s="149" t="str">
        <f t="shared" si="34"/>
        <v>PA</v>
      </c>
      <c r="K735" s="149" t="str">
        <f t="shared" si="35"/>
        <v>Northeast</v>
      </c>
      <c r="L735" s="149" t="str">
        <f>INDEX('State '!$A$1:$C$62,MATCH($I735,'State '!$B:$B,0),3)</f>
        <v>Northeast</v>
      </c>
      <c r="M735" s="149" t="str">
        <f>INDEX('State '!$A$1:$C$62,MATCH($J735,'State '!$B:$B,0),3)</f>
        <v>Northeast</v>
      </c>
      <c r="N735" s="149"/>
      <c r="O735" s="156"/>
      <c r="P735" s="155">
        <v>39</v>
      </c>
      <c r="Q735" s="155">
        <v>555</v>
      </c>
      <c r="R735" s="156">
        <v>30</v>
      </c>
      <c r="S735" s="157" t="s">
        <v>135</v>
      </c>
      <c r="T735" s="154" t="s">
        <v>381</v>
      </c>
      <c r="U735" s="158" t="s">
        <v>428</v>
      </c>
      <c r="V735" s="149"/>
      <c r="W735" s="148"/>
      <c r="X735" s="148"/>
      <c r="Y735" s="148"/>
    </row>
    <row r="736" spans="1:25" s="17" customFormat="1" x14ac:dyDescent="0.2">
      <c r="A736" s="149">
        <v>41349</v>
      </c>
      <c r="B736" s="162" t="s">
        <v>1839</v>
      </c>
      <c r="C736" s="162" t="s">
        <v>218</v>
      </c>
      <c r="D736" s="162" t="s">
        <v>140</v>
      </c>
      <c r="E736" s="162" t="s">
        <v>143</v>
      </c>
      <c r="F736" s="163"/>
      <c r="G736" s="164">
        <v>2012</v>
      </c>
      <c r="H736" s="149" t="s">
        <v>450</v>
      </c>
      <c r="I736" s="149" t="str">
        <f t="shared" si="33"/>
        <v>DE</v>
      </c>
      <c r="J736" s="149" t="str">
        <f t="shared" si="34"/>
        <v>MD</v>
      </c>
      <c r="K736" s="149" t="str">
        <f t="shared" si="35"/>
        <v>Northeast</v>
      </c>
      <c r="L736" s="149" t="str">
        <f>INDEX('State '!$A$1:$C$62,MATCH($I736,'State '!$B:$B,0),3)</f>
        <v>Northeast</v>
      </c>
      <c r="M736" s="149" t="str">
        <f>INDEX('State '!$A$1:$C$62,MATCH($J736,'State '!$B:$B,0),3)</f>
        <v>Northeast</v>
      </c>
      <c r="N736" s="149"/>
      <c r="O736" s="155">
        <v>13</v>
      </c>
      <c r="P736" s="156">
        <v>21.7</v>
      </c>
      <c r="Q736" s="156">
        <v>6.25</v>
      </c>
      <c r="R736" s="155" t="s">
        <v>3184</v>
      </c>
      <c r="S736" s="149" t="s">
        <v>135</v>
      </c>
      <c r="T736" s="149" t="s">
        <v>381</v>
      </c>
      <c r="U736" s="149" t="s">
        <v>451</v>
      </c>
      <c r="V736" s="149"/>
      <c r="W736" s="148"/>
      <c r="X736" s="148"/>
      <c r="Y736" s="148"/>
    </row>
    <row r="737" spans="1:25" s="17" customFormat="1" x14ac:dyDescent="0.2">
      <c r="A737" s="149">
        <v>41001</v>
      </c>
      <c r="B737" s="162" t="s">
        <v>1869</v>
      </c>
      <c r="C737" s="162" t="s">
        <v>1870</v>
      </c>
      <c r="D737" s="162" t="s">
        <v>134</v>
      </c>
      <c r="E737" s="162" t="s">
        <v>143</v>
      </c>
      <c r="F737" s="163"/>
      <c r="G737" s="164">
        <v>2012</v>
      </c>
      <c r="H737" s="149" t="s">
        <v>41</v>
      </c>
      <c r="I737" s="149" t="str">
        <f t="shared" si="33"/>
        <v>MI</v>
      </c>
      <c r="J737" s="149" t="str">
        <f t="shared" si="34"/>
        <v>MI</v>
      </c>
      <c r="K737" s="149" t="str">
        <f t="shared" si="35"/>
        <v>Midwest</v>
      </c>
      <c r="L737" s="149" t="str">
        <f>INDEX('State '!$A$1:$C$62,MATCH($I737,'State '!$B:$B,0),3)</f>
        <v>Midwest</v>
      </c>
      <c r="M737" s="149" t="str">
        <f>INDEX('State '!$A$1:$C$62,MATCH($J737,'State '!$B:$B,0),3)</f>
        <v>Midwest</v>
      </c>
      <c r="N737" s="149"/>
      <c r="O737" s="156"/>
      <c r="P737" s="156">
        <v>0.25</v>
      </c>
      <c r="Q737" s="156">
        <v>300</v>
      </c>
      <c r="R737" s="155">
        <v>12</v>
      </c>
      <c r="S737" s="149" t="s">
        <v>135</v>
      </c>
      <c r="T737" s="149" t="s">
        <v>381</v>
      </c>
      <c r="U737" s="149" t="s">
        <v>1871</v>
      </c>
      <c r="V737" s="149"/>
      <c r="W737" s="148"/>
      <c r="X737" s="148"/>
      <c r="Y737" s="148"/>
    </row>
    <row r="738" spans="1:25" s="17" customFormat="1" x14ac:dyDescent="0.2">
      <c r="A738" s="149">
        <v>41106</v>
      </c>
      <c r="B738" s="162" t="s">
        <v>1840</v>
      </c>
      <c r="C738" s="162" t="s">
        <v>218</v>
      </c>
      <c r="D738" s="162" t="s">
        <v>140</v>
      </c>
      <c r="E738" s="162" t="s">
        <v>143</v>
      </c>
      <c r="F738" s="163"/>
      <c r="G738" s="164">
        <v>2012</v>
      </c>
      <c r="H738" s="149" t="s">
        <v>450</v>
      </c>
      <c r="I738" s="149" t="str">
        <f t="shared" si="33"/>
        <v>DE</v>
      </c>
      <c r="J738" s="149" t="str">
        <f t="shared" si="34"/>
        <v>MD</v>
      </c>
      <c r="K738" s="149" t="str">
        <f t="shared" si="35"/>
        <v>Northeast</v>
      </c>
      <c r="L738" s="149" t="str">
        <f>INDEX('State '!$A$1:$C$62,MATCH($I738,'State '!$B:$B,0),3)</f>
        <v>Northeast</v>
      </c>
      <c r="M738" s="149" t="str">
        <f>INDEX('State '!$A$1:$C$62,MATCH($J738,'State '!$B:$B,0),3)</f>
        <v>Northeast</v>
      </c>
      <c r="N738" s="149"/>
      <c r="O738" s="156">
        <v>5.9</v>
      </c>
      <c r="P738" s="156">
        <v>5</v>
      </c>
      <c r="Q738" s="156">
        <v>4.07</v>
      </c>
      <c r="R738" s="155">
        <v>6</v>
      </c>
      <c r="S738" s="149" t="s">
        <v>135</v>
      </c>
      <c r="T738" s="149" t="s">
        <v>381</v>
      </c>
      <c r="U738" s="149" t="s">
        <v>460</v>
      </c>
      <c r="V738" s="149"/>
      <c r="W738" s="148"/>
      <c r="X738" s="148"/>
      <c r="Y738" s="148"/>
    </row>
    <row r="739" spans="1:25" s="17" customFormat="1" x14ac:dyDescent="0.2">
      <c r="A739" s="149">
        <v>41106</v>
      </c>
      <c r="B739" s="162" t="s">
        <v>476</v>
      </c>
      <c r="C739" s="162" t="s">
        <v>196</v>
      </c>
      <c r="D739" s="162" t="s">
        <v>134</v>
      </c>
      <c r="E739" s="162" t="s">
        <v>143</v>
      </c>
      <c r="F739" s="163"/>
      <c r="G739" s="164">
        <v>2012</v>
      </c>
      <c r="H739" s="149" t="s">
        <v>6</v>
      </c>
      <c r="I739" s="149" t="str">
        <f t="shared" si="33"/>
        <v>TX</v>
      </c>
      <c r="J739" s="149" t="str">
        <f t="shared" si="34"/>
        <v>TX</v>
      </c>
      <c r="K739" s="149" t="str">
        <f t="shared" si="35"/>
        <v>South Central</v>
      </c>
      <c r="L739" s="149" t="str">
        <f>INDEX('State '!$A$1:$C$62,MATCH($I739,'State '!$B:$B,0),3)</f>
        <v>South Central</v>
      </c>
      <c r="M739" s="149" t="str">
        <f>INDEX('State '!$A$1:$C$62,MATCH($J739,'State '!$B:$B,0),3)</f>
        <v>South Central</v>
      </c>
      <c r="N739" s="149"/>
      <c r="O739" s="156"/>
      <c r="P739" s="156">
        <v>2.5499999999999998</v>
      </c>
      <c r="Q739" s="156"/>
      <c r="R739" s="155">
        <v>30</v>
      </c>
      <c r="S739" s="149" t="s">
        <v>135</v>
      </c>
      <c r="T739" s="149" t="s">
        <v>381</v>
      </c>
      <c r="U739" s="149" t="s">
        <v>477</v>
      </c>
      <c r="V739" s="149"/>
      <c r="W739" s="148"/>
      <c r="X739" s="148"/>
      <c r="Y739" s="148"/>
    </row>
    <row r="740" spans="1:25" s="17" customFormat="1" x14ac:dyDescent="0.2">
      <c r="A740" s="149">
        <v>41441</v>
      </c>
      <c r="B740" s="162" t="s">
        <v>1727</v>
      </c>
      <c r="C740" s="162" t="s">
        <v>236</v>
      </c>
      <c r="D740" s="162" t="s">
        <v>140</v>
      </c>
      <c r="E740" s="162" t="s">
        <v>143</v>
      </c>
      <c r="F740" s="163"/>
      <c r="G740" s="155">
        <v>2012</v>
      </c>
      <c r="H740" s="149" t="s">
        <v>6</v>
      </c>
      <c r="I740" s="149" t="str">
        <f t="shared" si="33"/>
        <v>TX</v>
      </c>
      <c r="J740" s="149" t="str">
        <f t="shared" si="34"/>
        <v>TX</v>
      </c>
      <c r="K740" s="149" t="str">
        <f t="shared" si="35"/>
        <v>South Central</v>
      </c>
      <c r="L740" s="149" t="str">
        <f>INDEX('State '!$A$1:$C$62,MATCH($I740,'State '!$B:$B,0),3)</f>
        <v>South Central</v>
      </c>
      <c r="M740" s="149" t="str">
        <f>INDEX('State '!$A$1:$C$62,MATCH($J740,'State '!$B:$B,0),3)</f>
        <v>South Central</v>
      </c>
      <c r="N740" s="149"/>
      <c r="O740" s="156">
        <v>0</v>
      </c>
      <c r="P740" s="156">
        <v>70</v>
      </c>
      <c r="Q740" s="156">
        <v>400</v>
      </c>
      <c r="R740" s="155">
        <v>42</v>
      </c>
      <c r="S740" s="149" t="s">
        <v>138</v>
      </c>
      <c r="T740" s="149" t="s">
        <v>187</v>
      </c>
      <c r="U740" s="149" t="s">
        <v>382</v>
      </c>
      <c r="V740" s="149"/>
      <c r="W740" s="148"/>
      <c r="X740" s="148"/>
      <c r="Y740" s="148"/>
    </row>
    <row r="741" spans="1:25" s="17" customFormat="1" x14ac:dyDescent="0.2">
      <c r="A741" s="149">
        <v>41330</v>
      </c>
      <c r="B741" s="150" t="s">
        <v>1809</v>
      </c>
      <c r="C741" s="150" t="s">
        <v>1810</v>
      </c>
      <c r="D741" s="150" t="s">
        <v>134</v>
      </c>
      <c r="E741" s="151" t="s">
        <v>143</v>
      </c>
      <c r="F741" s="152">
        <v>41319</v>
      </c>
      <c r="G741" s="153">
        <v>2013</v>
      </c>
      <c r="H741" s="149" t="s">
        <v>6</v>
      </c>
      <c r="I741" s="149" t="str">
        <f t="shared" si="33"/>
        <v>TX</v>
      </c>
      <c r="J741" s="149" t="str">
        <f t="shared" si="34"/>
        <v>TX</v>
      </c>
      <c r="K741" s="149" t="str">
        <f t="shared" si="35"/>
        <v>South Central</v>
      </c>
      <c r="L741" s="149" t="str">
        <f>INDEX('State '!$A$1:$C$62,MATCH($I741,'State '!$B:$B,0),3)</f>
        <v>South Central</v>
      </c>
      <c r="M741" s="149" t="str">
        <f>INDEX('State '!$A$1:$C$62,MATCH($J741,'State '!$B:$B,0),3)</f>
        <v>South Central</v>
      </c>
      <c r="N741" s="149"/>
      <c r="O741" s="156">
        <v>0</v>
      </c>
      <c r="P741" s="155">
        <v>10.199999999999999</v>
      </c>
      <c r="Q741" s="155"/>
      <c r="R741" s="156"/>
      <c r="S741" s="157" t="s">
        <v>135</v>
      </c>
      <c r="T741" s="154" t="s">
        <v>381</v>
      </c>
      <c r="U741" s="158" t="s">
        <v>1811</v>
      </c>
      <c r="V741" s="149"/>
      <c r="W741" s="148"/>
      <c r="X741" s="148"/>
      <c r="Y741" s="148"/>
    </row>
    <row r="742" spans="1:25" s="17" customFormat="1" x14ac:dyDescent="0.2">
      <c r="A742" s="149">
        <v>41610</v>
      </c>
      <c r="B742" s="162" t="s">
        <v>436</v>
      </c>
      <c r="C742" s="162" t="s">
        <v>1875</v>
      </c>
      <c r="D742" s="162" t="s">
        <v>140</v>
      </c>
      <c r="E742" s="162" t="s">
        <v>143</v>
      </c>
      <c r="F742" s="163">
        <v>41327</v>
      </c>
      <c r="G742" s="164">
        <v>2013</v>
      </c>
      <c r="H742" s="149" t="s">
        <v>19</v>
      </c>
      <c r="I742" s="149" t="str">
        <f t="shared" si="33"/>
        <v>VA</v>
      </c>
      <c r="J742" s="149" t="str">
        <f t="shared" si="34"/>
        <v>VA</v>
      </c>
      <c r="K742" s="149" t="str">
        <f t="shared" si="35"/>
        <v>Northeast</v>
      </c>
      <c r="L742" s="149" t="str">
        <f>INDEX('State '!$A$1:$C$62,MATCH($I742,'State '!$B:$B,0),3)</f>
        <v>Northeast</v>
      </c>
      <c r="M742" s="149" t="str">
        <f>INDEX('State '!$A$1:$C$62,MATCH($J742,'State '!$B:$B,0),3)</f>
        <v>Northeast</v>
      </c>
      <c r="N742" s="149"/>
      <c r="O742" s="156">
        <v>55</v>
      </c>
      <c r="P742" s="156">
        <v>1.44</v>
      </c>
      <c r="Q742" s="156">
        <v>142</v>
      </c>
      <c r="R742" s="155">
        <v>42</v>
      </c>
      <c r="S742" s="149" t="s">
        <v>135</v>
      </c>
      <c r="T742" s="149" t="s">
        <v>381</v>
      </c>
      <c r="U742" s="149" t="s">
        <v>437</v>
      </c>
      <c r="V742" s="149"/>
      <c r="W742" s="148"/>
      <c r="X742" s="148"/>
      <c r="Y742" s="148"/>
    </row>
    <row r="743" spans="1:25" s="17" customFormat="1" x14ac:dyDescent="0.2">
      <c r="A743" s="149">
        <v>41524</v>
      </c>
      <c r="B743" s="150" t="s">
        <v>407</v>
      </c>
      <c r="C743" s="150" t="s">
        <v>1718</v>
      </c>
      <c r="D743" s="150" t="s">
        <v>134</v>
      </c>
      <c r="E743" s="151" t="s">
        <v>143</v>
      </c>
      <c r="F743" s="152">
        <v>41360</v>
      </c>
      <c r="G743" s="159">
        <v>2013</v>
      </c>
      <c r="H743" s="149" t="s">
        <v>1276</v>
      </c>
      <c r="I743" s="149" t="str">
        <f t="shared" si="33"/>
        <v>AZ</v>
      </c>
      <c r="J743" s="149" t="str">
        <f t="shared" si="34"/>
        <v>MX</v>
      </c>
      <c r="K743" s="149" t="str">
        <f t="shared" si="35"/>
        <v>Mountain, Mexico</v>
      </c>
      <c r="L743" s="149" t="str">
        <f>INDEX('State '!$A$1:$C$62,MATCH($I743,'State '!$B:$B,0),3)</f>
        <v>Mountain</v>
      </c>
      <c r="M743" s="149" t="str">
        <f>INDEX('State '!$A$1:$C$62,MATCH($J743,'State '!$B:$B,0),3)</f>
        <v>Mexico</v>
      </c>
      <c r="N743" s="149"/>
      <c r="O743" s="156">
        <v>23.1</v>
      </c>
      <c r="P743" s="155">
        <v>0.1</v>
      </c>
      <c r="Q743" s="155">
        <v>185</v>
      </c>
      <c r="R743" s="156"/>
      <c r="S743" s="157" t="s">
        <v>135</v>
      </c>
      <c r="T743" s="154" t="s">
        <v>381</v>
      </c>
      <c r="U743" s="158" t="s">
        <v>409</v>
      </c>
      <c r="V743" s="149"/>
      <c r="W743" s="148"/>
      <c r="X743" s="148"/>
      <c r="Y743" s="148"/>
    </row>
    <row r="744" spans="1:25" s="17" customFormat="1" x14ac:dyDescent="0.2">
      <c r="A744" s="149">
        <v>41366</v>
      </c>
      <c r="B744" s="150" t="s">
        <v>479</v>
      </c>
      <c r="C744" s="150" t="s">
        <v>222</v>
      </c>
      <c r="D744" s="150" t="s">
        <v>134</v>
      </c>
      <c r="E744" s="151" t="s">
        <v>143</v>
      </c>
      <c r="F744" s="152">
        <v>41367</v>
      </c>
      <c r="G744" s="153">
        <v>2013</v>
      </c>
      <c r="H744" s="149" t="s">
        <v>0</v>
      </c>
      <c r="I744" s="149" t="str">
        <f t="shared" si="33"/>
        <v>LA</v>
      </c>
      <c r="J744" s="149" t="str">
        <f t="shared" si="34"/>
        <v>LA</v>
      </c>
      <c r="K744" s="149" t="str">
        <f t="shared" si="35"/>
        <v>South Central</v>
      </c>
      <c r="L744" s="149" t="str">
        <f>INDEX('State '!$A$1:$C$62,MATCH($I744,'State '!$B:$B,0),3)</f>
        <v>South Central</v>
      </c>
      <c r="M744" s="149" t="str">
        <f>INDEX('State '!$A$1:$C$62,MATCH($J744,'State '!$B:$B,0),3)</f>
        <v>South Central</v>
      </c>
      <c r="N744" s="149"/>
      <c r="O744" s="156"/>
      <c r="P744" s="155">
        <v>9.9</v>
      </c>
      <c r="Q744" s="155">
        <v>420</v>
      </c>
      <c r="R744" s="156" t="s">
        <v>1096</v>
      </c>
      <c r="S744" s="157" t="s">
        <v>135</v>
      </c>
      <c r="T744" s="154" t="s">
        <v>381</v>
      </c>
      <c r="U744" s="158" t="s">
        <v>1867</v>
      </c>
      <c r="V744" s="149"/>
      <c r="W744" s="148"/>
      <c r="X744" s="148"/>
      <c r="Y744" s="148"/>
    </row>
    <row r="745" spans="1:25" s="17" customFormat="1" x14ac:dyDescent="0.2">
      <c r="A745" s="149">
        <v>42613</v>
      </c>
      <c r="B745" s="150" t="s">
        <v>383</v>
      </c>
      <c r="C745" s="150" t="s">
        <v>197</v>
      </c>
      <c r="D745" s="150" t="s">
        <v>134</v>
      </c>
      <c r="E745" s="151" t="s">
        <v>143</v>
      </c>
      <c r="F745" s="152">
        <v>41394</v>
      </c>
      <c r="G745" s="159">
        <v>2013</v>
      </c>
      <c r="H745" s="149" t="s">
        <v>0</v>
      </c>
      <c r="I745" s="149" t="str">
        <f t="shared" si="33"/>
        <v>LA</v>
      </c>
      <c r="J745" s="149" t="str">
        <f t="shared" si="34"/>
        <v>LA</v>
      </c>
      <c r="K745" s="149" t="str">
        <f t="shared" si="35"/>
        <v>South Central</v>
      </c>
      <c r="L745" s="149" t="str">
        <f>INDEX('State '!$A$1:$C$62,MATCH($I745,'State '!$B:$B,0),3)</f>
        <v>South Central</v>
      </c>
      <c r="M745" s="149" t="str">
        <f>INDEX('State '!$A$1:$C$62,MATCH($J745,'State '!$B:$B,0),3)</f>
        <v>South Central</v>
      </c>
      <c r="N745" s="149"/>
      <c r="O745" s="156">
        <v>12</v>
      </c>
      <c r="P745" s="155">
        <f>11.7+2.7</f>
        <v>14.399999999999999</v>
      </c>
      <c r="Q745" s="155">
        <v>600</v>
      </c>
      <c r="R745" s="156" t="s">
        <v>384</v>
      </c>
      <c r="S745" s="157" t="s">
        <v>135</v>
      </c>
      <c r="T745" s="154" t="s">
        <v>381</v>
      </c>
      <c r="U745" s="158" t="s">
        <v>385</v>
      </c>
      <c r="V745" s="149"/>
      <c r="W745" s="148"/>
      <c r="X745" s="148"/>
      <c r="Y745" s="148"/>
    </row>
    <row r="746" spans="1:25" s="17" customFormat="1" x14ac:dyDescent="0.2">
      <c r="A746" s="149">
        <v>41519</v>
      </c>
      <c r="B746" s="150" t="s">
        <v>423</v>
      </c>
      <c r="C746" s="150" t="s">
        <v>211</v>
      </c>
      <c r="D746" s="150" t="s">
        <v>140</v>
      </c>
      <c r="E746" s="151" t="s">
        <v>143</v>
      </c>
      <c r="F746" s="152">
        <v>41395</v>
      </c>
      <c r="G746" s="153">
        <v>2013</v>
      </c>
      <c r="H746" s="149" t="s">
        <v>6</v>
      </c>
      <c r="I746" s="149" t="str">
        <f t="shared" si="33"/>
        <v>TX</v>
      </c>
      <c r="J746" s="149" t="str">
        <f t="shared" si="34"/>
        <v>TX</v>
      </c>
      <c r="K746" s="149" t="str">
        <f t="shared" si="35"/>
        <v>South Central</v>
      </c>
      <c r="L746" s="149" t="str">
        <f>INDEX('State '!$A$1:$C$62,MATCH($I746,'State '!$B:$B,0),3)</f>
        <v>South Central</v>
      </c>
      <c r="M746" s="149" t="str">
        <f>INDEX('State '!$A$1:$C$62,MATCH($J746,'State '!$B:$B,0),3)</f>
        <v>South Central</v>
      </c>
      <c r="N746" s="149"/>
      <c r="O746" s="156"/>
      <c r="P746" s="155">
        <v>105</v>
      </c>
      <c r="Q746" s="155"/>
      <c r="R746" s="156">
        <v>24</v>
      </c>
      <c r="S746" s="157" t="s">
        <v>138</v>
      </c>
      <c r="T746" s="154" t="s">
        <v>187</v>
      </c>
      <c r="U746" s="158" t="s">
        <v>382</v>
      </c>
      <c r="V746" s="149"/>
      <c r="W746" s="148"/>
      <c r="X746" s="148"/>
      <c r="Y746" s="148"/>
    </row>
    <row r="747" spans="1:25" s="17" customFormat="1" x14ac:dyDescent="0.2">
      <c r="A747" s="149">
        <v>41426</v>
      </c>
      <c r="B747" s="150" t="s">
        <v>1817</v>
      </c>
      <c r="C747" s="150" t="s">
        <v>1818</v>
      </c>
      <c r="D747" s="150" t="s">
        <v>134</v>
      </c>
      <c r="E747" s="151" t="s">
        <v>143</v>
      </c>
      <c r="F747" s="152">
        <v>41417</v>
      </c>
      <c r="G747" s="159">
        <v>2013</v>
      </c>
      <c r="H747" s="149" t="s">
        <v>6</v>
      </c>
      <c r="I747" s="149" t="str">
        <f t="shared" si="33"/>
        <v>TX</v>
      </c>
      <c r="J747" s="149" t="str">
        <f t="shared" si="34"/>
        <v>TX</v>
      </c>
      <c r="K747" s="149" t="str">
        <f t="shared" si="35"/>
        <v>South Central</v>
      </c>
      <c r="L747" s="149" t="str">
        <f>INDEX('State '!$A$1:$C$62,MATCH($I747,'State '!$B:$B,0),3)</f>
        <v>South Central</v>
      </c>
      <c r="M747" s="149" t="str">
        <f>INDEX('State '!$A$1:$C$62,MATCH($J747,'State '!$B:$B,0),3)</f>
        <v>South Central</v>
      </c>
      <c r="N747" s="149"/>
      <c r="O747" s="156">
        <v>0</v>
      </c>
      <c r="P747" s="155">
        <v>19.7</v>
      </c>
      <c r="Q747" s="155">
        <v>400</v>
      </c>
      <c r="R747" s="156">
        <v>24</v>
      </c>
      <c r="S747" s="157" t="s">
        <v>1813</v>
      </c>
      <c r="T747" s="154" t="s">
        <v>381</v>
      </c>
      <c r="U747" s="158" t="s">
        <v>1819</v>
      </c>
      <c r="V747" s="149"/>
      <c r="W747" s="148"/>
      <c r="X747" s="148"/>
      <c r="Y747" s="148"/>
    </row>
    <row r="748" spans="1:25" s="17" customFormat="1" x14ac:dyDescent="0.2">
      <c r="A748" s="149">
        <v>41276</v>
      </c>
      <c r="B748" s="150" t="s">
        <v>444</v>
      </c>
      <c r="C748" s="150" t="s">
        <v>1724</v>
      </c>
      <c r="D748" s="150" t="s">
        <v>140</v>
      </c>
      <c r="E748" s="151" t="s">
        <v>143</v>
      </c>
      <c r="F748" s="152">
        <v>41426</v>
      </c>
      <c r="G748" s="153">
        <v>2013</v>
      </c>
      <c r="H748" s="149" t="s">
        <v>10</v>
      </c>
      <c r="I748" s="149" t="str">
        <f t="shared" si="33"/>
        <v>NY</v>
      </c>
      <c r="J748" s="149" t="str">
        <f t="shared" si="34"/>
        <v>NY</v>
      </c>
      <c r="K748" s="149" t="str">
        <f t="shared" si="35"/>
        <v>Northeast</v>
      </c>
      <c r="L748" s="149" t="str">
        <f>INDEX('State '!$A$1:$C$62,MATCH($I748,'State '!$B:$B,0),3)</f>
        <v>Northeast</v>
      </c>
      <c r="M748" s="149" t="str">
        <f>INDEX('State '!$A$1:$C$62,MATCH($J748,'State '!$B:$B,0),3)</f>
        <v>Northeast</v>
      </c>
      <c r="N748" s="149"/>
      <c r="O748" s="156">
        <v>44</v>
      </c>
      <c r="P748" s="155">
        <v>0.1</v>
      </c>
      <c r="Q748" s="155">
        <v>225</v>
      </c>
      <c r="R748" s="156">
        <v>36</v>
      </c>
      <c r="S748" s="157" t="s">
        <v>135</v>
      </c>
      <c r="T748" s="154" t="s">
        <v>381</v>
      </c>
      <c r="U748" s="158" t="s">
        <v>445</v>
      </c>
      <c r="V748" s="149"/>
      <c r="W748" s="148"/>
      <c r="X748" s="148"/>
      <c r="Y748" s="148"/>
    </row>
    <row r="749" spans="1:25" s="17" customFormat="1" x14ac:dyDescent="0.2">
      <c r="A749" s="149">
        <v>41441</v>
      </c>
      <c r="B749" s="162" t="s">
        <v>461</v>
      </c>
      <c r="C749" s="162" t="s">
        <v>1875</v>
      </c>
      <c r="D749" s="162" t="s">
        <v>140</v>
      </c>
      <c r="E749" s="162" t="s">
        <v>143</v>
      </c>
      <c r="F749" s="163">
        <v>41428</v>
      </c>
      <c r="G749" s="155">
        <v>2013</v>
      </c>
      <c r="H749" s="149" t="s">
        <v>17</v>
      </c>
      <c r="I749" s="149" t="str">
        <f t="shared" si="33"/>
        <v>AL</v>
      </c>
      <c r="J749" s="149" t="str">
        <f t="shared" si="34"/>
        <v>AL</v>
      </c>
      <c r="K749" s="149" t="str">
        <f t="shared" si="35"/>
        <v>South Central</v>
      </c>
      <c r="L749" s="149" t="str">
        <f>INDEX('State '!$A$1:$C$62,MATCH($I749,'State '!$B:$B,0),3)</f>
        <v>South Central</v>
      </c>
      <c r="M749" s="149" t="str">
        <f>INDEX('State '!$A$1:$C$62,MATCH($J749,'State '!$B:$B,0),3)</f>
        <v>South Central</v>
      </c>
      <c r="N749" s="149"/>
      <c r="O749" s="156">
        <v>126.5</v>
      </c>
      <c r="P749" s="156">
        <v>23</v>
      </c>
      <c r="Q749" s="156">
        <v>130</v>
      </c>
      <c r="R749" s="155"/>
      <c r="S749" s="149" t="s">
        <v>135</v>
      </c>
      <c r="T749" s="149" t="s">
        <v>381</v>
      </c>
      <c r="U749" s="149" t="s">
        <v>440</v>
      </c>
      <c r="V749" s="149"/>
      <c r="W749" s="148"/>
      <c r="X749" s="148"/>
      <c r="Y749" s="148"/>
    </row>
    <row r="750" spans="1:25" s="17" customFormat="1" x14ac:dyDescent="0.2">
      <c r="A750" s="149">
        <v>41432</v>
      </c>
      <c r="B750" s="150" t="s">
        <v>1717</v>
      </c>
      <c r="C750" s="150" t="s">
        <v>1718</v>
      </c>
      <c r="D750" s="150" t="s">
        <v>136</v>
      </c>
      <c r="E750" s="151" t="s">
        <v>143</v>
      </c>
      <c r="F750" s="152">
        <v>41432</v>
      </c>
      <c r="G750" s="153">
        <v>2013</v>
      </c>
      <c r="H750" s="149" t="s">
        <v>408</v>
      </c>
      <c r="I750" s="149" t="str">
        <f t="shared" si="33"/>
        <v>TX</v>
      </c>
      <c r="J750" s="149" t="str">
        <f t="shared" si="34"/>
        <v>MX</v>
      </c>
      <c r="K750" s="149" t="str">
        <f t="shared" si="35"/>
        <v>South Central, Mexico</v>
      </c>
      <c r="L750" s="149" t="str">
        <f>INDEX('State '!$A$1:$C$62,MATCH($I750,'State '!$B:$B,0),3)</f>
        <v>South Central</v>
      </c>
      <c r="M750" s="149" t="str">
        <f>INDEX('State '!$A$1:$C$62,MATCH($J750,'State '!$B:$B,0),3)</f>
        <v>Mexico</v>
      </c>
      <c r="N750" s="149"/>
      <c r="O750" s="156"/>
      <c r="P750" s="155">
        <v>0.28000000000000003</v>
      </c>
      <c r="Q750" s="155">
        <v>366</v>
      </c>
      <c r="R750" s="156">
        <v>36</v>
      </c>
      <c r="S750" s="157" t="s">
        <v>135</v>
      </c>
      <c r="T750" s="154" t="s">
        <v>381</v>
      </c>
      <c r="U750" s="158" t="s">
        <v>1719</v>
      </c>
      <c r="V750" s="149" t="s">
        <v>2177</v>
      </c>
      <c r="W750" s="148"/>
      <c r="X750" s="148"/>
      <c r="Y750" s="148"/>
    </row>
    <row r="751" spans="1:25" s="17" customFormat="1" x14ac:dyDescent="0.2">
      <c r="A751" s="149">
        <v>41120</v>
      </c>
      <c r="B751" s="150" t="s">
        <v>1803</v>
      </c>
      <c r="C751" s="150" t="s">
        <v>1718</v>
      </c>
      <c r="D751" s="150" t="s">
        <v>140</v>
      </c>
      <c r="E751" s="151" t="s">
        <v>143</v>
      </c>
      <c r="F751" s="152">
        <v>41487</v>
      </c>
      <c r="G751" s="159">
        <v>2013</v>
      </c>
      <c r="H751" s="149" t="s">
        <v>408</v>
      </c>
      <c r="I751" s="149" t="str">
        <f t="shared" si="33"/>
        <v>TX</v>
      </c>
      <c r="J751" s="149" t="str">
        <f t="shared" si="34"/>
        <v>MX</v>
      </c>
      <c r="K751" s="149" t="str">
        <f t="shared" si="35"/>
        <v>South Central, Mexico</v>
      </c>
      <c r="L751" s="149" t="str">
        <f>INDEX('State '!$A$1:$C$62,MATCH($I751,'State '!$B:$B,0),3)</f>
        <v>South Central</v>
      </c>
      <c r="M751" s="149" t="str">
        <f>INDEX('State '!$A$1:$C$62,MATCH($J751,'State '!$B:$B,0),3)</f>
        <v>Mexico</v>
      </c>
      <c r="N751" s="149"/>
      <c r="O751" s="156"/>
      <c r="P751" s="155"/>
      <c r="Q751" s="155">
        <v>237</v>
      </c>
      <c r="R751" s="156"/>
      <c r="S751" s="157" t="s">
        <v>135</v>
      </c>
      <c r="T751" s="154" t="s">
        <v>381</v>
      </c>
      <c r="U751" s="158" t="s">
        <v>1804</v>
      </c>
      <c r="V751" s="149" t="s">
        <v>2177</v>
      </c>
      <c r="W751" s="148"/>
      <c r="X751" s="148"/>
      <c r="Y751" s="148"/>
    </row>
    <row r="752" spans="1:25" s="17" customFormat="1" x14ac:dyDescent="0.2">
      <c r="A752" s="149">
        <v>41508</v>
      </c>
      <c r="B752" s="150" t="s">
        <v>405</v>
      </c>
      <c r="C752" s="150" t="s">
        <v>207</v>
      </c>
      <c r="D752" s="150" t="s">
        <v>134</v>
      </c>
      <c r="E752" s="151" t="s">
        <v>143</v>
      </c>
      <c r="F752" s="152">
        <v>41518</v>
      </c>
      <c r="G752" s="159">
        <v>2013</v>
      </c>
      <c r="H752" s="149" t="s">
        <v>11</v>
      </c>
      <c r="I752" s="149" t="str">
        <f t="shared" si="33"/>
        <v>ND</v>
      </c>
      <c r="J752" s="149" t="str">
        <f t="shared" si="34"/>
        <v>ND</v>
      </c>
      <c r="K752" s="149" t="str">
        <f t="shared" si="35"/>
        <v>Mountain</v>
      </c>
      <c r="L752" s="149" t="str">
        <f>INDEX('State '!$A$1:$C$62,MATCH($I752,'State '!$B:$B,0),3)</f>
        <v>Mountain</v>
      </c>
      <c r="M752" s="149" t="str">
        <f>INDEX('State '!$A$1:$C$62,MATCH($J752,'State '!$B:$B,0),3)</f>
        <v>Mountain</v>
      </c>
      <c r="N752" s="149"/>
      <c r="O752" s="156">
        <v>167</v>
      </c>
      <c r="P752" s="155">
        <v>80</v>
      </c>
      <c r="Q752" s="155">
        <v>126.4</v>
      </c>
      <c r="R752" s="156">
        <v>12</v>
      </c>
      <c r="S752" s="157" t="s">
        <v>135</v>
      </c>
      <c r="T752" s="154" t="s">
        <v>381</v>
      </c>
      <c r="U752" s="158" t="s">
        <v>406</v>
      </c>
      <c r="V752" s="149"/>
      <c r="W752" s="148"/>
      <c r="X752" s="148"/>
      <c r="Y752" s="148"/>
    </row>
    <row r="753" spans="1:25" s="17" customFormat="1" x14ac:dyDescent="0.2">
      <c r="A753" s="149">
        <v>41523</v>
      </c>
      <c r="B753" s="150" t="s">
        <v>1904</v>
      </c>
      <c r="C753" s="150" t="s">
        <v>263</v>
      </c>
      <c r="D753" s="150" t="s">
        <v>140</v>
      </c>
      <c r="E753" s="151" t="s">
        <v>143</v>
      </c>
      <c r="F753" s="152">
        <v>41522</v>
      </c>
      <c r="G753" s="153">
        <v>2013</v>
      </c>
      <c r="H753" s="149" t="s">
        <v>21</v>
      </c>
      <c r="I753" s="149" t="str">
        <f t="shared" si="33"/>
        <v>UT</v>
      </c>
      <c r="J753" s="149" t="str">
        <f t="shared" si="34"/>
        <v>UT</v>
      </c>
      <c r="K753" s="149" t="str">
        <f t="shared" si="35"/>
        <v>Mountain</v>
      </c>
      <c r="L753" s="149" t="str">
        <f>INDEX('State '!$A$1:$C$62,MATCH($I753,'State '!$B:$B,0),3)</f>
        <v>Mountain</v>
      </c>
      <c r="M753" s="149" t="str">
        <f>INDEX('State '!$A$1:$C$62,MATCH($J753,'State '!$B:$B,0),3)</f>
        <v>Mountain</v>
      </c>
      <c r="N753" s="149"/>
      <c r="O753" s="156">
        <v>14.8</v>
      </c>
      <c r="P753" s="155">
        <v>14.7</v>
      </c>
      <c r="Q753" s="155">
        <v>62</v>
      </c>
      <c r="R753" s="156">
        <v>16</v>
      </c>
      <c r="S753" s="157" t="s">
        <v>135</v>
      </c>
      <c r="T753" s="154" t="s">
        <v>381</v>
      </c>
      <c r="U753" s="158" t="s">
        <v>1905</v>
      </c>
      <c r="V753" s="149"/>
      <c r="W753" s="148"/>
      <c r="X753" s="148"/>
      <c r="Y753" s="148"/>
    </row>
    <row r="754" spans="1:25" s="17" customFormat="1" x14ac:dyDescent="0.2">
      <c r="A754" s="149">
        <v>41537</v>
      </c>
      <c r="B754" s="150" t="s">
        <v>424</v>
      </c>
      <c r="C754" s="150" t="s">
        <v>206</v>
      </c>
      <c r="D754" s="150" t="s">
        <v>140</v>
      </c>
      <c r="E754" s="151" t="s">
        <v>143</v>
      </c>
      <c r="F754" s="152">
        <v>41537</v>
      </c>
      <c r="G754" s="153">
        <v>2013</v>
      </c>
      <c r="H754" s="149" t="s">
        <v>7</v>
      </c>
      <c r="I754" s="149" t="str">
        <f t="shared" si="33"/>
        <v>PA</v>
      </c>
      <c r="J754" s="149" t="str">
        <f t="shared" si="34"/>
        <v>PA</v>
      </c>
      <c r="K754" s="149" t="str">
        <f t="shared" si="35"/>
        <v>Northeast</v>
      </c>
      <c r="L754" s="149" t="str">
        <f>INDEX('State '!$A$1:$C$62,MATCH($I754,'State '!$B:$B,0),3)</f>
        <v>Northeast</v>
      </c>
      <c r="M754" s="149" t="str">
        <f>INDEX('State '!$A$1:$C$62,MATCH($J754,'State '!$B:$B,0),3)</f>
        <v>Northeast</v>
      </c>
      <c r="N754" s="149"/>
      <c r="O754" s="156">
        <v>89</v>
      </c>
      <c r="P754" s="155">
        <v>7.9</v>
      </c>
      <c r="Q754" s="155">
        <v>240</v>
      </c>
      <c r="R754" s="156">
        <v>30</v>
      </c>
      <c r="S754" s="157" t="s">
        <v>135</v>
      </c>
      <c r="T754" s="154" t="s">
        <v>381</v>
      </c>
      <c r="U754" s="158" t="s">
        <v>425</v>
      </c>
      <c r="V754" s="149"/>
      <c r="W754" s="148"/>
      <c r="X754" s="148"/>
      <c r="Y754" s="148"/>
    </row>
    <row r="755" spans="1:25" s="17" customFormat="1" x14ac:dyDescent="0.2">
      <c r="A755" s="149">
        <v>41543</v>
      </c>
      <c r="B755" s="150" t="s">
        <v>414</v>
      </c>
      <c r="C755" s="150" t="s">
        <v>209</v>
      </c>
      <c r="D755" s="150" t="s">
        <v>134</v>
      </c>
      <c r="E755" s="151" t="s">
        <v>143</v>
      </c>
      <c r="F755" s="152">
        <v>41543</v>
      </c>
      <c r="G755" s="159">
        <v>2013</v>
      </c>
      <c r="H755" s="149" t="s">
        <v>50</v>
      </c>
      <c r="I755" s="149" t="str">
        <f t="shared" si="33"/>
        <v>WA</v>
      </c>
      <c r="J755" s="149" t="str">
        <f t="shared" si="34"/>
        <v>WA</v>
      </c>
      <c r="K755" s="149" t="str">
        <f t="shared" si="35"/>
        <v>Pacific</v>
      </c>
      <c r="L755" s="149" t="str">
        <f>INDEX('State '!$A$1:$C$62,MATCH($I755,'State '!$B:$B,0),3)</f>
        <v>Pacific</v>
      </c>
      <c r="M755" s="149" t="str">
        <f>INDEX('State '!$A$1:$C$62,MATCH($J755,'State '!$B:$B,0),3)</f>
        <v>Pacific</v>
      </c>
      <c r="N755" s="149"/>
      <c r="O755" s="156"/>
      <c r="P755" s="155">
        <v>4</v>
      </c>
      <c r="Q755" s="155">
        <v>75</v>
      </c>
      <c r="R755" s="156">
        <v>16</v>
      </c>
      <c r="S755" s="157" t="s">
        <v>135</v>
      </c>
      <c r="T755" s="154" t="s">
        <v>381</v>
      </c>
      <c r="U755" s="158" t="s">
        <v>1872</v>
      </c>
      <c r="V755" s="149"/>
      <c r="W755" s="148"/>
      <c r="X755" s="148"/>
      <c r="Y755" s="148"/>
    </row>
    <row r="756" spans="1:25" s="17" customFormat="1" x14ac:dyDescent="0.2">
      <c r="A756" s="149">
        <v>41546</v>
      </c>
      <c r="B756" s="150" t="s">
        <v>1795</v>
      </c>
      <c r="C756" s="150" t="s">
        <v>261</v>
      </c>
      <c r="D756" s="150" t="s">
        <v>140</v>
      </c>
      <c r="E756" s="151" t="s">
        <v>143</v>
      </c>
      <c r="F756" s="152">
        <v>41548</v>
      </c>
      <c r="G756" s="159">
        <v>2013</v>
      </c>
      <c r="H756" s="149" t="s">
        <v>19</v>
      </c>
      <c r="I756" s="149" t="str">
        <f t="shared" si="33"/>
        <v>VA</v>
      </c>
      <c r="J756" s="149" t="str">
        <f t="shared" si="34"/>
        <v>VA</v>
      </c>
      <c r="K756" s="149" t="str">
        <f t="shared" si="35"/>
        <v>Northeast</v>
      </c>
      <c r="L756" s="149" t="str">
        <f>INDEX('State '!$A$1:$C$62,MATCH($I756,'State '!$B:$B,0),3)</f>
        <v>Northeast</v>
      </c>
      <c r="M756" s="149" t="str">
        <f>INDEX('State '!$A$1:$C$62,MATCH($J756,'State '!$B:$B,0),3)</f>
        <v>Northeast</v>
      </c>
      <c r="N756" s="149"/>
      <c r="O756" s="156">
        <v>34.299999999999997</v>
      </c>
      <c r="P756" s="155">
        <v>2.5</v>
      </c>
      <c r="Q756" s="155">
        <v>246</v>
      </c>
      <c r="R756" s="156">
        <v>24</v>
      </c>
      <c r="S756" s="157" t="s">
        <v>135</v>
      </c>
      <c r="T756" s="154" t="s">
        <v>381</v>
      </c>
      <c r="U756" s="158" t="s">
        <v>397</v>
      </c>
      <c r="V756" s="149"/>
      <c r="W756" s="148"/>
      <c r="X756" s="148"/>
      <c r="Y756" s="148"/>
    </row>
    <row r="757" spans="1:25" s="17" customFormat="1" x14ac:dyDescent="0.2">
      <c r="A757" s="171">
        <v>41614</v>
      </c>
      <c r="B757" s="162" t="s">
        <v>416</v>
      </c>
      <c r="C757" s="162" t="s">
        <v>223</v>
      </c>
      <c r="D757" s="162" t="s">
        <v>140</v>
      </c>
      <c r="E757" s="162" t="s">
        <v>143</v>
      </c>
      <c r="F757" s="163">
        <v>41550</v>
      </c>
      <c r="G757" s="155">
        <v>2013</v>
      </c>
      <c r="H757" s="149" t="s">
        <v>7</v>
      </c>
      <c r="I757" s="149" t="str">
        <f t="shared" si="33"/>
        <v>PA</v>
      </c>
      <c r="J757" s="149" t="str">
        <f t="shared" si="34"/>
        <v>PA</v>
      </c>
      <c r="K757" s="149" t="str">
        <f t="shared" si="35"/>
        <v>Northeast</v>
      </c>
      <c r="L757" s="149" t="str">
        <f>INDEX('State '!$A$1:$C$62,MATCH($I757,'State '!$B:$B,0),3)</f>
        <v>Northeast</v>
      </c>
      <c r="M757" s="149" t="str">
        <f>INDEX('State '!$A$1:$C$62,MATCH($J757,'State '!$B:$B,0),3)</f>
        <v>Northeast</v>
      </c>
      <c r="N757" s="149"/>
      <c r="O757" s="156">
        <v>67.2</v>
      </c>
      <c r="P757" s="156">
        <v>15</v>
      </c>
      <c r="Q757" s="156">
        <v>270</v>
      </c>
      <c r="R757" s="155">
        <v>24</v>
      </c>
      <c r="S757" s="149" t="s">
        <v>135</v>
      </c>
      <c r="T757" s="149" t="s">
        <v>381</v>
      </c>
      <c r="U757" s="149" t="s">
        <v>417</v>
      </c>
      <c r="V757" s="149"/>
      <c r="W757" s="148"/>
      <c r="X757" s="148"/>
      <c r="Y757" s="148"/>
    </row>
    <row r="758" spans="1:25" s="17" customFormat="1" x14ac:dyDescent="0.2">
      <c r="A758" s="149">
        <v>41531</v>
      </c>
      <c r="B758" s="150" t="s">
        <v>401</v>
      </c>
      <c r="C758" s="150" t="s">
        <v>1875</v>
      </c>
      <c r="D758" s="150" t="s">
        <v>140</v>
      </c>
      <c r="E758" s="151" t="s">
        <v>143</v>
      </c>
      <c r="F758" s="152">
        <v>41575</v>
      </c>
      <c r="G758" s="159">
        <v>2013</v>
      </c>
      <c r="H758" s="149" t="s">
        <v>399</v>
      </c>
      <c r="I758" s="149" t="str">
        <f t="shared" si="33"/>
        <v>PA</v>
      </c>
      <c r="J758" s="149" t="str">
        <f t="shared" si="34"/>
        <v>NJ</v>
      </c>
      <c r="K758" s="149" t="str">
        <f t="shared" si="35"/>
        <v>Northeast</v>
      </c>
      <c r="L758" s="149" t="str">
        <f>INDEX('State '!$A$1:$C$62,MATCH($I758,'State '!$B:$B,0),3)</f>
        <v>Northeast</v>
      </c>
      <c r="M758" s="149" t="str">
        <f>INDEX('State '!$A$1:$C$62,MATCH($J758,'State '!$B:$B,0),3)</f>
        <v>Northeast</v>
      </c>
      <c r="N758" s="149"/>
      <c r="O758" s="156">
        <v>390</v>
      </c>
      <c r="P758" s="155">
        <v>12.5</v>
      </c>
      <c r="Q758" s="155">
        <v>250</v>
      </c>
      <c r="R758" s="156" t="s">
        <v>550</v>
      </c>
      <c r="S758" s="157" t="s">
        <v>135</v>
      </c>
      <c r="T758" s="154" t="s">
        <v>381</v>
      </c>
      <c r="U758" s="158" t="s">
        <v>422</v>
      </c>
      <c r="V758" s="149"/>
      <c r="W758" s="148"/>
      <c r="X758" s="148"/>
      <c r="Y758" s="148"/>
    </row>
    <row r="759" spans="1:25" s="17" customFormat="1" x14ac:dyDescent="0.2">
      <c r="A759" s="149">
        <v>41615</v>
      </c>
      <c r="B759" s="150" t="s">
        <v>1805</v>
      </c>
      <c r="C759" s="150" t="s">
        <v>218</v>
      </c>
      <c r="D759" s="150" t="s">
        <v>140</v>
      </c>
      <c r="E759" s="151" t="s">
        <v>143</v>
      </c>
      <c r="F759" s="152">
        <v>41579</v>
      </c>
      <c r="G759" s="153">
        <v>2013</v>
      </c>
      <c r="H759" s="149" t="s">
        <v>55</v>
      </c>
      <c r="I759" s="149" t="str">
        <f t="shared" si="33"/>
        <v>DE</v>
      </c>
      <c r="J759" s="149" t="str">
        <f t="shared" si="34"/>
        <v>DE</v>
      </c>
      <c r="K759" s="149" t="str">
        <f t="shared" si="35"/>
        <v>Northeast</v>
      </c>
      <c r="L759" s="149" t="str">
        <f>INDEX('State '!$A$1:$C$62,MATCH($I759,'State '!$B:$B,0),3)</f>
        <v>Northeast</v>
      </c>
      <c r="M759" s="149" t="str">
        <f>INDEX('State '!$A$1:$C$62,MATCH($J759,'State '!$B:$B,0),3)</f>
        <v>Northeast</v>
      </c>
      <c r="N759" s="149"/>
      <c r="O759" s="156">
        <v>16.283000000000001</v>
      </c>
      <c r="P759" s="155">
        <v>11</v>
      </c>
      <c r="Q759" s="155">
        <v>15</v>
      </c>
      <c r="R759" s="156">
        <v>16</v>
      </c>
      <c r="S759" s="157" t="s">
        <v>135</v>
      </c>
      <c r="T759" s="154" t="s">
        <v>381</v>
      </c>
      <c r="U759" s="158" t="s">
        <v>1806</v>
      </c>
      <c r="V759" s="149"/>
      <c r="W759" s="148"/>
      <c r="X759" s="148"/>
      <c r="Y759" s="148"/>
    </row>
    <row r="760" spans="1:25" s="17" customFormat="1" x14ac:dyDescent="0.2">
      <c r="A760" s="149">
        <v>41614</v>
      </c>
      <c r="B760" s="162" t="s">
        <v>418</v>
      </c>
      <c r="C760" s="162" t="s">
        <v>223</v>
      </c>
      <c r="D760" s="162" t="s">
        <v>140</v>
      </c>
      <c r="E760" s="162" t="s">
        <v>143</v>
      </c>
      <c r="F760" s="163">
        <v>41579</v>
      </c>
      <c r="G760" s="155">
        <v>2013</v>
      </c>
      <c r="H760" s="149" t="s">
        <v>7</v>
      </c>
      <c r="I760" s="149" t="str">
        <f t="shared" si="33"/>
        <v>PA</v>
      </c>
      <c r="J760" s="149" t="str">
        <f t="shared" si="34"/>
        <v>PA</v>
      </c>
      <c r="K760" s="149" t="str">
        <f t="shared" si="35"/>
        <v>Northeast</v>
      </c>
      <c r="L760" s="149" t="str">
        <f>INDEX('State '!$A$1:$C$62,MATCH($I760,'State '!$B:$B,0),3)</f>
        <v>Northeast</v>
      </c>
      <c r="M760" s="149" t="str">
        <f>INDEX('State '!$A$1:$C$62,MATCH($J760,'State '!$B:$B,0),3)</f>
        <v>Northeast</v>
      </c>
      <c r="N760" s="149"/>
      <c r="O760" s="156">
        <v>16.760000000000002</v>
      </c>
      <c r="P760" s="156">
        <v>3.6</v>
      </c>
      <c r="Q760" s="156">
        <v>92</v>
      </c>
      <c r="R760" s="155">
        <v>24</v>
      </c>
      <c r="S760" s="149" t="s">
        <v>135</v>
      </c>
      <c r="T760" s="149" t="s">
        <v>381</v>
      </c>
      <c r="U760" s="149" t="s">
        <v>2138</v>
      </c>
      <c r="V760" s="149"/>
      <c r="W760" s="148"/>
      <c r="X760" s="148"/>
      <c r="Y760" s="148"/>
    </row>
    <row r="761" spans="1:25" s="17" customFormat="1" x14ac:dyDescent="0.2">
      <c r="A761" s="149">
        <v>41584</v>
      </c>
      <c r="B761" s="162" t="s">
        <v>420</v>
      </c>
      <c r="C761" s="162" t="s">
        <v>199</v>
      </c>
      <c r="D761" s="162" t="s">
        <v>140</v>
      </c>
      <c r="E761" s="162" t="s">
        <v>143</v>
      </c>
      <c r="F761" s="163">
        <v>41584</v>
      </c>
      <c r="G761" s="164">
        <v>2013</v>
      </c>
      <c r="H761" s="149" t="s">
        <v>396</v>
      </c>
      <c r="I761" s="149" t="str">
        <f t="shared" si="33"/>
        <v>NJ</v>
      </c>
      <c r="J761" s="149" t="str">
        <f t="shared" si="34"/>
        <v>NY</v>
      </c>
      <c r="K761" s="149" t="str">
        <f t="shared" si="35"/>
        <v>Northeast</v>
      </c>
      <c r="L761" s="149" t="str">
        <f>INDEX('State '!$A$1:$C$62,MATCH($I761,'State '!$B:$B,0),3)</f>
        <v>Northeast</v>
      </c>
      <c r="M761" s="149" t="str">
        <f>INDEX('State '!$A$1:$C$62,MATCH($J761,'State '!$B:$B,0),3)</f>
        <v>Northeast</v>
      </c>
      <c r="N761" s="149"/>
      <c r="O761" s="156">
        <v>1200</v>
      </c>
      <c r="P761" s="156">
        <v>20.9</v>
      </c>
      <c r="Q761" s="156">
        <v>800</v>
      </c>
      <c r="R761" s="155" t="s">
        <v>421</v>
      </c>
      <c r="S761" s="149" t="s">
        <v>135</v>
      </c>
      <c r="T761" s="149" t="s">
        <v>381</v>
      </c>
      <c r="U761" s="149" t="s">
        <v>403</v>
      </c>
      <c r="V761" s="149"/>
      <c r="W761" s="148"/>
      <c r="X761" s="148"/>
      <c r="Y761" s="148"/>
    </row>
    <row r="762" spans="1:25" s="17" customFormat="1" x14ac:dyDescent="0.2">
      <c r="A762" s="149">
        <v>41074</v>
      </c>
      <c r="B762" s="162" t="s">
        <v>1989</v>
      </c>
      <c r="C762" s="162" t="s">
        <v>1990</v>
      </c>
      <c r="D762" s="162" t="s">
        <v>134</v>
      </c>
      <c r="E762" s="162" t="s">
        <v>143</v>
      </c>
      <c r="F762" s="163">
        <v>41609</v>
      </c>
      <c r="G762" s="164">
        <v>2013</v>
      </c>
      <c r="H762" s="149" t="s">
        <v>31</v>
      </c>
      <c r="I762" s="149" t="str">
        <f t="shared" si="33"/>
        <v>NV</v>
      </c>
      <c r="J762" s="149" t="str">
        <f t="shared" si="34"/>
        <v>NV</v>
      </c>
      <c r="K762" s="149" t="str">
        <f t="shared" si="35"/>
        <v>Mountain</v>
      </c>
      <c r="L762" s="149" t="str">
        <f>INDEX('State '!$A$1:$C$62,MATCH($I762,'State '!$B:$B,0),3)</f>
        <v>Mountain</v>
      </c>
      <c r="M762" s="149" t="str">
        <f>INDEX('State '!$A$1:$C$62,MATCH($J762,'State '!$B:$B,0),3)</f>
        <v>Mountain</v>
      </c>
      <c r="N762" s="149"/>
      <c r="O762" s="156"/>
      <c r="P762" s="156">
        <v>24</v>
      </c>
      <c r="Q762" s="156"/>
      <c r="R762" s="155">
        <v>12</v>
      </c>
      <c r="S762" s="149" t="s">
        <v>138</v>
      </c>
      <c r="T762" s="149" t="s">
        <v>187</v>
      </c>
      <c r="U762" s="149" t="s">
        <v>382</v>
      </c>
      <c r="V762" s="149"/>
      <c r="W762" s="148"/>
      <c r="X762" s="148"/>
      <c r="Y762" s="148"/>
    </row>
    <row r="763" spans="1:25" s="17" customFormat="1" x14ac:dyDescent="0.2">
      <c r="A763" s="149">
        <v>41617</v>
      </c>
      <c r="B763" s="162" t="s">
        <v>398</v>
      </c>
      <c r="C763" s="162" t="s">
        <v>206</v>
      </c>
      <c r="D763" s="162" t="s">
        <v>140</v>
      </c>
      <c r="E763" s="162" t="s">
        <v>143</v>
      </c>
      <c r="F763" s="163">
        <v>41613</v>
      </c>
      <c r="G763" s="155">
        <v>2013</v>
      </c>
      <c r="H763" s="149" t="s">
        <v>399</v>
      </c>
      <c r="I763" s="149" t="str">
        <f t="shared" si="33"/>
        <v>PA</v>
      </c>
      <c r="J763" s="149" t="str">
        <f t="shared" si="34"/>
        <v>NJ</v>
      </c>
      <c r="K763" s="149" t="str">
        <f t="shared" si="35"/>
        <v>Northeast</v>
      </c>
      <c r="L763" s="149" t="str">
        <f>INDEX('State '!$A$1:$C$62,MATCH($I763,'State '!$B:$B,0),3)</f>
        <v>Northeast</v>
      </c>
      <c r="M763" s="149" t="str">
        <f>INDEX('State '!$A$1:$C$62,MATCH($J763,'State '!$B:$B,0),3)</f>
        <v>Northeast</v>
      </c>
      <c r="N763" s="149"/>
      <c r="O763" s="156">
        <v>500</v>
      </c>
      <c r="P763" s="156">
        <v>40.299999999999997</v>
      </c>
      <c r="Q763" s="156">
        <v>636</v>
      </c>
      <c r="R763" s="155">
        <v>24</v>
      </c>
      <c r="S763" s="149" t="s">
        <v>135</v>
      </c>
      <c r="T763" s="149" t="s">
        <v>381</v>
      </c>
      <c r="U763" s="149" t="s">
        <v>2062</v>
      </c>
      <c r="V763" s="149"/>
      <c r="W763" s="148"/>
      <c r="X763" s="148"/>
      <c r="Y763" s="148"/>
    </row>
    <row r="764" spans="1:25" s="17" customFormat="1" x14ac:dyDescent="0.2">
      <c r="A764" s="149">
        <v>41704</v>
      </c>
      <c r="B764" s="162" t="s">
        <v>1826</v>
      </c>
      <c r="C764" s="162" t="s">
        <v>258</v>
      </c>
      <c r="D764" s="162" t="s">
        <v>134</v>
      </c>
      <c r="E764" s="162" t="s">
        <v>143</v>
      </c>
      <c r="F764" s="163">
        <v>41709</v>
      </c>
      <c r="G764" s="164">
        <v>2014</v>
      </c>
      <c r="H764" s="149" t="s">
        <v>25</v>
      </c>
      <c r="I764" s="149" t="str">
        <f t="shared" si="33"/>
        <v>CO</v>
      </c>
      <c r="J764" s="149" t="str">
        <f t="shared" si="34"/>
        <v>CO</v>
      </c>
      <c r="K764" s="149" t="str">
        <f t="shared" si="35"/>
        <v>Mountain</v>
      </c>
      <c r="L764" s="149" t="str">
        <f>INDEX('State '!$A$1:$C$62,MATCH($I764,'State '!$B:$B,0),3)</f>
        <v>Mountain</v>
      </c>
      <c r="M764" s="149" t="str">
        <f>INDEX('State '!$A$1:$C$62,MATCH($J764,'State '!$B:$B,0),3)</f>
        <v>Mountain</v>
      </c>
      <c r="N764" s="149"/>
      <c r="O764" s="156">
        <v>25</v>
      </c>
      <c r="P764" s="156">
        <v>7.75</v>
      </c>
      <c r="Q764" s="156">
        <v>225</v>
      </c>
      <c r="R764" s="155">
        <v>24</v>
      </c>
      <c r="S764" s="149" t="s">
        <v>135</v>
      </c>
      <c r="T764" s="149" t="s">
        <v>381</v>
      </c>
      <c r="U764" s="149" t="s">
        <v>1827</v>
      </c>
      <c r="V764" s="149"/>
      <c r="W764" s="148"/>
      <c r="X764" s="148"/>
      <c r="Y764" s="148"/>
    </row>
    <row r="765" spans="1:25" s="17" customFormat="1" x14ac:dyDescent="0.2">
      <c r="A765" s="149">
        <v>41705</v>
      </c>
      <c r="B765" s="162" t="s">
        <v>1723</v>
      </c>
      <c r="C765" s="162" t="s">
        <v>1724</v>
      </c>
      <c r="D765" s="162" t="s">
        <v>140</v>
      </c>
      <c r="E765" s="162" t="s">
        <v>143</v>
      </c>
      <c r="F765" s="163">
        <v>41729</v>
      </c>
      <c r="G765" s="164">
        <v>2014</v>
      </c>
      <c r="H765" s="149" t="s">
        <v>10</v>
      </c>
      <c r="I765" s="149" t="str">
        <f t="shared" si="33"/>
        <v>NY</v>
      </c>
      <c r="J765" s="149" t="str">
        <f t="shared" si="34"/>
        <v>NY</v>
      </c>
      <c r="K765" s="149" t="str">
        <f t="shared" si="35"/>
        <v>Northeast</v>
      </c>
      <c r="L765" s="149" t="str">
        <f>INDEX('State '!$A$1:$C$62,MATCH($I765,'State '!$B:$B,0),3)</f>
        <v>Northeast</v>
      </c>
      <c r="M765" s="149" t="str">
        <f>INDEX('State '!$A$1:$C$62,MATCH($J765,'State '!$B:$B,0),3)</f>
        <v>Northeast</v>
      </c>
      <c r="N765" s="149"/>
      <c r="O765" s="156">
        <v>49</v>
      </c>
      <c r="P765" s="156"/>
      <c r="Q765" s="156">
        <v>107.5</v>
      </c>
      <c r="R765" s="155"/>
      <c r="S765" s="149" t="s">
        <v>135</v>
      </c>
      <c r="T765" s="149" t="s">
        <v>381</v>
      </c>
      <c r="U765" s="149" t="s">
        <v>1800</v>
      </c>
      <c r="V765" s="149"/>
      <c r="W765" s="148"/>
      <c r="X765" s="148"/>
      <c r="Y765" s="148"/>
    </row>
    <row r="766" spans="1:25" s="17" customFormat="1" x14ac:dyDescent="0.2">
      <c r="A766" s="149">
        <v>42613</v>
      </c>
      <c r="B766" s="150" t="s">
        <v>2208</v>
      </c>
      <c r="C766" s="162" t="s">
        <v>340</v>
      </c>
      <c r="D766" s="150" t="s">
        <v>140</v>
      </c>
      <c r="E766" s="151" t="s">
        <v>143</v>
      </c>
      <c r="F766" s="152">
        <v>41730</v>
      </c>
      <c r="G766" s="153">
        <v>2014</v>
      </c>
      <c r="H766" s="149" t="s">
        <v>408</v>
      </c>
      <c r="I766" s="149" t="str">
        <f t="shared" si="33"/>
        <v>TX</v>
      </c>
      <c r="J766" s="149" t="str">
        <f t="shared" si="34"/>
        <v>MX</v>
      </c>
      <c r="K766" s="149" t="str">
        <f t="shared" si="35"/>
        <v>South Central, Mexico</v>
      </c>
      <c r="L766" s="149" t="str">
        <f>INDEX('State '!$A$1:$C$62,MATCH($I766,'State '!$B:$B,0),3)</f>
        <v>South Central</v>
      </c>
      <c r="M766" s="149" t="str">
        <f>INDEX('State '!$A$1:$C$62,MATCH($J766,'State '!$B:$B,0),3)</f>
        <v>Mexico</v>
      </c>
      <c r="N766" s="149"/>
      <c r="O766" s="156">
        <v>126</v>
      </c>
      <c r="P766" s="155"/>
      <c r="Q766" s="155">
        <v>215</v>
      </c>
      <c r="R766" s="156"/>
      <c r="S766" s="149" t="s">
        <v>138</v>
      </c>
      <c r="T766" s="149" t="s">
        <v>187</v>
      </c>
      <c r="U766" s="158"/>
      <c r="V766" s="149" t="s">
        <v>2177</v>
      </c>
      <c r="W766" s="148"/>
      <c r="X766" s="148"/>
      <c r="Y766" s="148"/>
    </row>
    <row r="767" spans="1:25" s="17" customFormat="1" ht="25.5" x14ac:dyDescent="0.2">
      <c r="A767" s="149">
        <v>41990</v>
      </c>
      <c r="B767" s="162" t="s">
        <v>1877</v>
      </c>
      <c r="C767" s="150" t="s">
        <v>206</v>
      </c>
      <c r="D767" s="162" t="s">
        <v>1878</v>
      </c>
      <c r="E767" s="162" t="s">
        <v>143</v>
      </c>
      <c r="F767" s="163">
        <v>41730</v>
      </c>
      <c r="G767" s="155">
        <v>2014</v>
      </c>
      <c r="H767" s="149" t="s">
        <v>2169</v>
      </c>
      <c r="I767" s="149" t="str">
        <f t="shared" si="33"/>
        <v>OH</v>
      </c>
      <c r="J767" s="149" t="str">
        <f t="shared" si="34"/>
        <v>MS</v>
      </c>
      <c r="K767" s="149" t="str">
        <f t="shared" si="35"/>
        <v>Northeast, Midwest, South Central</v>
      </c>
      <c r="L767" s="149" t="str">
        <f>INDEX('State '!$A$1:$C$62,MATCH($I767,'State '!$B:$B,0),3)</f>
        <v>Northeast</v>
      </c>
      <c r="M767" s="149" t="str">
        <f>INDEX('State '!$A$1:$C$62,MATCH($J767,'State '!$B:$B,0),3)</f>
        <v>South Central</v>
      </c>
      <c r="N767" s="149" t="s">
        <v>9</v>
      </c>
      <c r="O767" s="156">
        <v>155.6</v>
      </c>
      <c r="P767" s="156">
        <v>0</v>
      </c>
      <c r="Q767" s="156">
        <v>500</v>
      </c>
      <c r="R767" s="155"/>
      <c r="S767" s="149" t="s">
        <v>135</v>
      </c>
      <c r="T767" s="149" t="s">
        <v>381</v>
      </c>
      <c r="U767" s="149"/>
      <c r="V767" s="149"/>
      <c r="W767" s="148"/>
      <c r="X767" s="148"/>
      <c r="Y767" s="148"/>
    </row>
    <row r="768" spans="1:25" s="17" customFormat="1" x14ac:dyDescent="0.2">
      <c r="A768" s="149">
        <v>41704</v>
      </c>
      <c r="B768" s="162" t="s">
        <v>1883</v>
      </c>
      <c r="C768" s="162" t="s">
        <v>203</v>
      </c>
      <c r="D768" s="162" t="s">
        <v>141</v>
      </c>
      <c r="E768" s="162" t="s">
        <v>143</v>
      </c>
      <c r="F768" s="163">
        <v>41761</v>
      </c>
      <c r="G768" s="155">
        <v>2014</v>
      </c>
      <c r="H768" s="149" t="s">
        <v>1799</v>
      </c>
      <c r="I768" s="149" t="str">
        <f t="shared" si="33"/>
        <v>WY</v>
      </c>
      <c r="J768" s="149" t="str">
        <f t="shared" si="34"/>
        <v>KS</v>
      </c>
      <c r="K768" s="149" t="str">
        <f t="shared" si="35"/>
        <v>Mountain, South Central</v>
      </c>
      <c r="L768" s="149" t="str">
        <f>INDEX('State '!$A$1:$C$62,MATCH($I768,'State '!$B:$B,0),3)</f>
        <v>Mountain</v>
      </c>
      <c r="M768" s="149" t="str">
        <f>INDEX('State '!$A$1:$C$62,MATCH($J768,'State '!$B:$B,0),3)</f>
        <v>South Central</v>
      </c>
      <c r="N768" s="149"/>
      <c r="O768" s="156"/>
      <c r="P768" s="156">
        <v>-500</v>
      </c>
      <c r="Q768" s="156">
        <v>-255</v>
      </c>
      <c r="R768" s="155"/>
      <c r="S768" s="149" t="s">
        <v>135</v>
      </c>
      <c r="T768" s="149" t="s">
        <v>381</v>
      </c>
      <c r="U768" s="149" t="s">
        <v>1884</v>
      </c>
      <c r="V768" s="149"/>
      <c r="W768" s="148"/>
      <c r="X768" s="148"/>
      <c r="Y768" s="148"/>
    </row>
    <row r="769" spans="1:25" s="17" customFormat="1" x14ac:dyDescent="0.2">
      <c r="A769" s="149">
        <v>41622</v>
      </c>
      <c r="B769" s="162" t="s">
        <v>1899</v>
      </c>
      <c r="C769" s="162" t="s">
        <v>210</v>
      </c>
      <c r="D769" s="162" t="s">
        <v>134</v>
      </c>
      <c r="E769" s="162" t="s">
        <v>143</v>
      </c>
      <c r="F769" s="163">
        <v>41789</v>
      </c>
      <c r="G769" s="155">
        <v>2014</v>
      </c>
      <c r="H769" s="149" t="s">
        <v>6</v>
      </c>
      <c r="I769" s="149" t="str">
        <f t="shared" si="33"/>
        <v>TX</v>
      </c>
      <c r="J769" s="149" t="str">
        <f t="shared" si="34"/>
        <v>TX</v>
      </c>
      <c r="K769" s="149" t="str">
        <f t="shared" si="35"/>
        <v>South Central</v>
      </c>
      <c r="L769" s="149" t="str">
        <f>INDEX('State '!$A$1:$C$62,MATCH($I769,'State '!$B:$B,0),3)</f>
        <v>South Central</v>
      </c>
      <c r="M769" s="149" t="str">
        <f>INDEX('State '!$A$1:$C$62,MATCH($J769,'State '!$B:$B,0),3)</f>
        <v>South Central</v>
      </c>
      <c r="N769" s="149"/>
      <c r="O769" s="156">
        <v>26.3</v>
      </c>
      <c r="P769" s="156">
        <v>16.5</v>
      </c>
      <c r="Q769" s="156">
        <v>125</v>
      </c>
      <c r="R769" s="155">
        <v>16</v>
      </c>
      <c r="S769" s="149" t="s">
        <v>135</v>
      </c>
      <c r="T769" s="149" t="s">
        <v>381</v>
      </c>
      <c r="U769" s="149" t="s">
        <v>1900</v>
      </c>
      <c r="V769" s="149"/>
      <c r="W769" s="148"/>
      <c r="X769" s="148"/>
      <c r="Y769" s="148"/>
    </row>
    <row r="770" spans="1:25" s="17" customFormat="1" x14ac:dyDescent="0.2">
      <c r="A770" s="149">
        <v>41810</v>
      </c>
      <c r="B770" s="162" t="s">
        <v>1891</v>
      </c>
      <c r="C770" s="162" t="s">
        <v>246</v>
      </c>
      <c r="D770" s="162" t="s">
        <v>134</v>
      </c>
      <c r="E770" s="162" t="s">
        <v>143</v>
      </c>
      <c r="F770" s="163">
        <v>41808</v>
      </c>
      <c r="G770" s="155">
        <v>2014</v>
      </c>
      <c r="H770" s="149" t="s">
        <v>8</v>
      </c>
      <c r="I770" s="149" t="str">
        <f t="shared" si="33"/>
        <v>OH</v>
      </c>
      <c r="J770" s="149" t="str">
        <f t="shared" si="34"/>
        <v>OH</v>
      </c>
      <c r="K770" s="149" t="str">
        <f t="shared" si="35"/>
        <v>Northeast</v>
      </c>
      <c r="L770" s="149" t="str">
        <f>INDEX('State '!$A$1:$C$62,MATCH($I770,'State '!$B:$B,0),3)</f>
        <v>Northeast</v>
      </c>
      <c r="M770" s="149" t="str">
        <f>INDEX('State '!$A$1:$C$62,MATCH($J770,'State '!$B:$B,0),3)</f>
        <v>Northeast</v>
      </c>
      <c r="N770" s="149"/>
      <c r="O770" s="156">
        <v>75</v>
      </c>
      <c r="P770" s="156">
        <v>14.3</v>
      </c>
      <c r="Q770" s="156">
        <v>600</v>
      </c>
      <c r="R770" s="155">
        <v>24</v>
      </c>
      <c r="S770" s="149" t="s">
        <v>135</v>
      </c>
      <c r="T770" s="149" t="s">
        <v>381</v>
      </c>
      <c r="U770" s="149" t="s">
        <v>1892</v>
      </c>
      <c r="V770" s="149"/>
      <c r="W770" s="148"/>
      <c r="X770" s="148"/>
      <c r="Y770" s="148"/>
    </row>
    <row r="771" spans="1:25" s="17" customFormat="1" x14ac:dyDescent="0.2">
      <c r="A771" s="149">
        <v>41584</v>
      </c>
      <c r="B771" s="150" t="s">
        <v>1835</v>
      </c>
      <c r="C771" s="150" t="s">
        <v>1836</v>
      </c>
      <c r="D771" s="150" t="s">
        <v>136</v>
      </c>
      <c r="E771" s="151" t="s">
        <v>143</v>
      </c>
      <c r="F771" s="152">
        <v>41821</v>
      </c>
      <c r="G771" s="153">
        <v>2014</v>
      </c>
      <c r="H771" s="149" t="s">
        <v>25</v>
      </c>
      <c r="I771" s="149" t="str">
        <f t="shared" ref="I771:I834" si="36">LEFT($H771,2)</f>
        <v>CO</v>
      </c>
      <c r="J771" s="149" t="str">
        <f t="shared" ref="J771:J820" si="37">RIGHT($H771,2)</f>
        <v>CO</v>
      </c>
      <c r="K771" s="149" t="str">
        <f t="shared" ref="K771:K834" si="38">IF($L771=$M771,L771,CONCATENATE($L771,", ",IF(ISBLANK(N771),"",CONCATENATE(N771,", ")),$M771))</f>
        <v>Mountain</v>
      </c>
      <c r="L771" s="149" t="str">
        <f>INDEX('State '!$A$1:$C$62,MATCH($I771,'State '!$B:$B,0),3)</f>
        <v>Mountain</v>
      </c>
      <c r="M771" s="149" t="str">
        <f>INDEX('State '!$A$1:$C$62,MATCH($J771,'State '!$B:$B,0),3)</f>
        <v>Mountain</v>
      </c>
      <c r="N771" s="149"/>
      <c r="O771" s="156">
        <v>12</v>
      </c>
      <c r="P771" s="155">
        <v>7.6</v>
      </c>
      <c r="Q771" s="155">
        <v>230</v>
      </c>
      <c r="R771" s="156"/>
      <c r="S771" s="157" t="s">
        <v>135</v>
      </c>
      <c r="T771" s="154" t="s">
        <v>381</v>
      </c>
      <c r="U771" s="158" t="s">
        <v>1837</v>
      </c>
      <c r="V771" s="149"/>
      <c r="W771" s="148"/>
      <c r="X771" s="148"/>
      <c r="Y771" s="148"/>
    </row>
    <row r="772" spans="1:25" s="17" customFormat="1" x14ac:dyDescent="0.2">
      <c r="A772" s="149">
        <v>41598</v>
      </c>
      <c r="B772" s="162" t="s">
        <v>1902</v>
      </c>
      <c r="C772" s="162" t="s">
        <v>260</v>
      </c>
      <c r="D772" s="162" t="s">
        <v>140</v>
      </c>
      <c r="E772" s="162" t="s">
        <v>143</v>
      </c>
      <c r="F772" s="163">
        <v>41894</v>
      </c>
      <c r="G772" s="155">
        <v>2014</v>
      </c>
      <c r="H772" s="149" t="s">
        <v>24</v>
      </c>
      <c r="I772" s="149" t="str">
        <f t="shared" si="36"/>
        <v>NE</v>
      </c>
      <c r="J772" s="149" t="str">
        <f t="shared" si="37"/>
        <v>NE</v>
      </c>
      <c r="K772" s="149" t="str">
        <f t="shared" si="38"/>
        <v>Mountain</v>
      </c>
      <c r="L772" s="149" t="str">
        <f>INDEX('State '!$A$1:$C$62,MATCH($I772,'State '!$B:$B,0),3)</f>
        <v>Mountain</v>
      </c>
      <c r="M772" s="149" t="str">
        <f>INDEX('State '!$A$1:$C$62,MATCH($J772,'State '!$B:$B,0),3)</f>
        <v>Mountain</v>
      </c>
      <c r="N772" s="149"/>
      <c r="O772" s="156">
        <v>70</v>
      </c>
      <c r="P772" s="156">
        <v>7</v>
      </c>
      <c r="Q772" s="156">
        <v>88.4</v>
      </c>
      <c r="R772" s="155">
        <v>20</v>
      </c>
      <c r="S772" s="149" t="s">
        <v>135</v>
      </c>
      <c r="T772" s="149" t="s">
        <v>381</v>
      </c>
      <c r="U772" s="149" t="s">
        <v>1903</v>
      </c>
      <c r="V772" s="149"/>
      <c r="W772" s="148"/>
      <c r="X772" s="148"/>
      <c r="Y772" s="148"/>
    </row>
    <row r="773" spans="1:25" s="17" customFormat="1" x14ac:dyDescent="0.2">
      <c r="A773" s="149">
        <v>41949</v>
      </c>
      <c r="B773" s="162" t="s">
        <v>1926</v>
      </c>
      <c r="C773" s="162" t="s">
        <v>261</v>
      </c>
      <c r="D773" s="162" t="s">
        <v>140</v>
      </c>
      <c r="E773" s="162" t="s">
        <v>143</v>
      </c>
      <c r="F773" s="163">
        <v>41906</v>
      </c>
      <c r="G773" s="164">
        <v>2014</v>
      </c>
      <c r="H773" s="149" t="s">
        <v>19</v>
      </c>
      <c r="I773" s="149" t="str">
        <f t="shared" si="36"/>
        <v>VA</v>
      </c>
      <c r="J773" s="149" t="str">
        <f t="shared" si="37"/>
        <v>VA</v>
      </c>
      <c r="K773" s="149" t="str">
        <f t="shared" si="38"/>
        <v>Northeast</v>
      </c>
      <c r="L773" s="149" t="str">
        <f>INDEX('State '!$A$1:$C$62,MATCH($I773,'State '!$B:$B,0),3)</f>
        <v>Northeast</v>
      </c>
      <c r="M773" s="149" t="str">
        <f>INDEX('State '!$A$1:$C$62,MATCH($J773,'State '!$B:$B,0),3)</f>
        <v>Northeast</v>
      </c>
      <c r="N773" s="149"/>
      <c r="O773" s="156"/>
      <c r="P773" s="156">
        <v>13</v>
      </c>
      <c r="Q773" s="156">
        <v>46</v>
      </c>
      <c r="R773" s="155">
        <v>8</v>
      </c>
      <c r="S773" s="149" t="s">
        <v>135</v>
      </c>
      <c r="T773" s="149" t="s">
        <v>381</v>
      </c>
      <c r="U773" s="149" t="s">
        <v>1927</v>
      </c>
      <c r="V773" s="149"/>
      <c r="W773" s="148"/>
      <c r="X773" s="148"/>
      <c r="Y773" s="148"/>
    </row>
    <row r="774" spans="1:25" s="17" customFormat="1" x14ac:dyDescent="0.2">
      <c r="A774" s="149">
        <v>41558</v>
      </c>
      <c r="B774" s="162" t="s">
        <v>1901</v>
      </c>
      <c r="C774" s="162" t="s">
        <v>218</v>
      </c>
      <c r="D774" s="162" t="s">
        <v>134</v>
      </c>
      <c r="E774" s="162" t="s">
        <v>143</v>
      </c>
      <c r="F774" s="163">
        <v>41912</v>
      </c>
      <c r="G774" s="155">
        <v>2014</v>
      </c>
      <c r="H774" s="149" t="s">
        <v>55</v>
      </c>
      <c r="I774" s="149" t="str">
        <f t="shared" si="36"/>
        <v>DE</v>
      </c>
      <c r="J774" s="149" t="str">
        <f t="shared" si="37"/>
        <v>DE</v>
      </c>
      <c r="K774" s="149" t="str">
        <f t="shared" si="38"/>
        <v>Northeast</v>
      </c>
      <c r="L774" s="149" t="str">
        <f>INDEX('State '!$A$1:$C$62,MATCH($I774,'State '!$B:$B,0),3)</f>
        <v>Northeast</v>
      </c>
      <c r="M774" s="149" t="str">
        <f>INDEX('State '!$A$1:$C$62,MATCH($J774,'State '!$B:$B,0),3)</f>
        <v>Northeast</v>
      </c>
      <c r="N774" s="149"/>
      <c r="O774" s="156">
        <v>11.2</v>
      </c>
      <c r="P774" s="156">
        <v>5.5</v>
      </c>
      <c r="Q774" s="156">
        <v>55</v>
      </c>
      <c r="R774" s="155">
        <v>16</v>
      </c>
      <c r="S774" s="149" t="s">
        <v>135</v>
      </c>
      <c r="T774" s="149" t="s">
        <v>381</v>
      </c>
      <c r="U774" s="149" t="s">
        <v>2061</v>
      </c>
      <c r="V774" s="149"/>
      <c r="W774" s="148"/>
      <c r="X774" s="148"/>
      <c r="Y774" s="148"/>
    </row>
    <row r="775" spans="1:25" s="17" customFormat="1" x14ac:dyDescent="0.2">
      <c r="A775" s="149">
        <v>41963</v>
      </c>
      <c r="B775" s="150" t="s">
        <v>1821</v>
      </c>
      <c r="C775" s="150" t="s">
        <v>239</v>
      </c>
      <c r="D775" s="150" t="s">
        <v>140</v>
      </c>
      <c r="E775" s="151" t="s">
        <v>143</v>
      </c>
      <c r="F775" s="152">
        <v>41922</v>
      </c>
      <c r="G775" s="159">
        <v>2014</v>
      </c>
      <c r="H775" s="149" t="s">
        <v>483</v>
      </c>
      <c r="I775" s="149" t="str">
        <f t="shared" si="36"/>
        <v>MS</v>
      </c>
      <c r="J775" s="149" t="str">
        <f t="shared" si="37"/>
        <v>AL</v>
      </c>
      <c r="K775" s="149" t="str">
        <f t="shared" si="38"/>
        <v>South Central</v>
      </c>
      <c r="L775" s="149" t="str">
        <f>INDEX('State '!$A$1:$C$62,MATCH($I775,'State '!$B:$B,0),3)</f>
        <v>South Central</v>
      </c>
      <c r="M775" s="149" t="str">
        <f>INDEX('State '!$A$1:$C$62,MATCH($J775,'State '!$B:$B,0),3)</f>
        <v>South Central</v>
      </c>
      <c r="N775" s="149"/>
      <c r="O775" s="156">
        <v>287</v>
      </c>
      <c r="P775" s="155">
        <v>70</v>
      </c>
      <c r="Q775" s="155">
        <v>510.5</v>
      </c>
      <c r="R775" s="156" t="s">
        <v>1762</v>
      </c>
      <c r="S775" s="157" t="s">
        <v>135</v>
      </c>
      <c r="T775" s="154" t="s">
        <v>381</v>
      </c>
      <c r="U775" s="158" t="s">
        <v>1823</v>
      </c>
      <c r="V775" s="149"/>
      <c r="W775" s="148"/>
      <c r="X775" s="148"/>
      <c r="Y775" s="148"/>
    </row>
    <row r="776" spans="1:25" s="17" customFormat="1" x14ac:dyDescent="0.2">
      <c r="A776" s="149">
        <v>41970</v>
      </c>
      <c r="B776" s="162" t="s">
        <v>392</v>
      </c>
      <c r="C776" s="162" t="s">
        <v>202</v>
      </c>
      <c r="D776" s="162" t="s">
        <v>134</v>
      </c>
      <c r="E776" s="162" t="s">
        <v>143</v>
      </c>
      <c r="F776" s="163">
        <v>41928</v>
      </c>
      <c r="G776" s="164">
        <v>2014</v>
      </c>
      <c r="H776" s="149" t="s">
        <v>25</v>
      </c>
      <c r="I776" s="149" t="str">
        <f t="shared" si="36"/>
        <v>CO</v>
      </c>
      <c r="J776" s="149" t="str">
        <f t="shared" si="37"/>
        <v>CO</v>
      </c>
      <c r="K776" s="149" t="str">
        <f t="shared" si="38"/>
        <v>Mountain</v>
      </c>
      <c r="L776" s="149" t="str">
        <f>INDEX('State '!$A$1:$C$62,MATCH($I776,'State '!$B:$B,0),3)</f>
        <v>Mountain</v>
      </c>
      <c r="M776" s="149" t="str">
        <f>INDEX('State '!$A$1:$C$62,MATCH($J776,'State '!$B:$B,0),3)</f>
        <v>Mountain</v>
      </c>
      <c r="N776" s="149"/>
      <c r="O776" s="156">
        <v>110</v>
      </c>
      <c r="P776" s="156">
        <v>34</v>
      </c>
      <c r="Q776" s="156">
        <v>189</v>
      </c>
      <c r="R776" s="155">
        <v>24</v>
      </c>
      <c r="S776" s="149" t="s">
        <v>138</v>
      </c>
      <c r="T776" s="149" t="s">
        <v>187</v>
      </c>
      <c r="U776" s="149" t="s">
        <v>382</v>
      </c>
      <c r="V776" s="149"/>
      <c r="W776" s="148"/>
      <c r="X776" s="148"/>
      <c r="Y776" s="148"/>
    </row>
    <row r="777" spans="1:25" s="17" customFormat="1" x14ac:dyDescent="0.2">
      <c r="A777" s="149">
        <v>41950</v>
      </c>
      <c r="B777" s="150" t="s">
        <v>1896</v>
      </c>
      <c r="C777" s="150" t="s">
        <v>1897</v>
      </c>
      <c r="D777" s="150" t="s">
        <v>136</v>
      </c>
      <c r="E777" s="151" t="s">
        <v>143</v>
      </c>
      <c r="F777" s="152">
        <v>41934</v>
      </c>
      <c r="G777" s="159">
        <v>2014</v>
      </c>
      <c r="H777" s="149" t="s">
        <v>1276</v>
      </c>
      <c r="I777" s="149" t="str">
        <f t="shared" si="36"/>
        <v>AZ</v>
      </c>
      <c r="J777" s="149" t="str">
        <f t="shared" si="37"/>
        <v>MX</v>
      </c>
      <c r="K777" s="149" t="str">
        <f t="shared" si="38"/>
        <v>Mountain, Mexico</v>
      </c>
      <c r="L777" s="149" t="str">
        <f>INDEX('State '!$A$1:$C$62,MATCH($I777,'State '!$B:$B,0),3)</f>
        <v>Mountain</v>
      </c>
      <c r="M777" s="149" t="str">
        <f>INDEX('State '!$A$1:$C$62,MATCH($J777,'State '!$B:$B,0),3)</f>
        <v>Mexico</v>
      </c>
      <c r="N777" s="149"/>
      <c r="O777" s="156">
        <v>200</v>
      </c>
      <c r="P777" s="155">
        <v>60.9</v>
      </c>
      <c r="Q777" s="155">
        <v>201</v>
      </c>
      <c r="R777" s="156">
        <v>36</v>
      </c>
      <c r="S777" s="157" t="s">
        <v>135</v>
      </c>
      <c r="T777" s="154" t="s">
        <v>381</v>
      </c>
      <c r="U777" s="158" t="s">
        <v>1898</v>
      </c>
      <c r="V777" s="149"/>
      <c r="W777" s="148"/>
      <c r="X777" s="148"/>
      <c r="Y777" s="148"/>
    </row>
    <row r="778" spans="1:25" s="17" customFormat="1" x14ac:dyDescent="0.2">
      <c r="A778" s="149">
        <v>42597</v>
      </c>
      <c r="B778" s="150" t="s">
        <v>2132</v>
      </c>
      <c r="C778" s="150" t="s">
        <v>261</v>
      </c>
      <c r="D778" s="150" t="s">
        <v>142</v>
      </c>
      <c r="E778" s="151" t="s">
        <v>143</v>
      </c>
      <c r="F778" s="152">
        <v>41936</v>
      </c>
      <c r="G778" s="153">
        <v>2014</v>
      </c>
      <c r="H778" s="149" t="s">
        <v>7</v>
      </c>
      <c r="I778" s="149" t="str">
        <f t="shared" si="36"/>
        <v>PA</v>
      </c>
      <c r="J778" s="149" t="str">
        <f t="shared" si="37"/>
        <v>PA</v>
      </c>
      <c r="K778" s="149" t="str">
        <f t="shared" si="38"/>
        <v>Northeast</v>
      </c>
      <c r="L778" s="149" t="str">
        <f>INDEX('State '!$A$1:$C$62,MATCH($I778,'State '!$B:$B,0),3)</f>
        <v>Northeast</v>
      </c>
      <c r="M778" s="149" t="str">
        <f>INDEX('State '!$A$1:$C$62,MATCH($J778,'State '!$B:$B,0),3)</f>
        <v>Northeast</v>
      </c>
      <c r="N778" s="149"/>
      <c r="O778" s="156">
        <v>121.7</v>
      </c>
      <c r="P778" s="155">
        <v>18.5</v>
      </c>
      <c r="Q778" s="155">
        <v>99</v>
      </c>
      <c r="R778" s="156"/>
      <c r="S778" s="157" t="s">
        <v>135</v>
      </c>
      <c r="T778" s="154" t="s">
        <v>381</v>
      </c>
      <c r="U778" s="158" t="s">
        <v>2133</v>
      </c>
      <c r="V778" s="149"/>
      <c r="W778" s="148"/>
      <c r="X778" s="148"/>
      <c r="Y778" s="148"/>
    </row>
    <row r="779" spans="1:25" s="17" customFormat="1" x14ac:dyDescent="0.2">
      <c r="A779" s="149">
        <v>41969</v>
      </c>
      <c r="B779" s="162" t="s">
        <v>1906</v>
      </c>
      <c r="C779" s="150" t="s">
        <v>206</v>
      </c>
      <c r="D779" s="162" t="s">
        <v>140</v>
      </c>
      <c r="E779" s="162" t="s">
        <v>143</v>
      </c>
      <c r="F779" s="163">
        <v>41939</v>
      </c>
      <c r="G779" s="155">
        <v>2014</v>
      </c>
      <c r="H779" s="149" t="s">
        <v>7</v>
      </c>
      <c r="I779" s="149" t="str">
        <f t="shared" si="36"/>
        <v>PA</v>
      </c>
      <c r="J779" s="149" t="str">
        <f t="shared" si="37"/>
        <v>PA</v>
      </c>
      <c r="K779" s="149" t="str">
        <f t="shared" si="38"/>
        <v>Northeast</v>
      </c>
      <c r="L779" s="149" t="str">
        <f>INDEX('State '!$A$1:$C$62,MATCH($I779,'State '!$B:$B,0),3)</f>
        <v>Northeast</v>
      </c>
      <c r="M779" s="149" t="str">
        <f>INDEX('State '!$A$1:$C$62,MATCH($J779,'State '!$B:$B,0),3)</f>
        <v>Northeast</v>
      </c>
      <c r="N779" s="149"/>
      <c r="O779" s="156">
        <v>92</v>
      </c>
      <c r="P779" s="156">
        <v>0</v>
      </c>
      <c r="Q779" s="156">
        <v>230</v>
      </c>
      <c r="R779" s="155"/>
      <c r="S779" s="149" t="s">
        <v>135</v>
      </c>
      <c r="T779" s="149" t="s">
        <v>381</v>
      </c>
      <c r="U779" s="149" t="s">
        <v>1907</v>
      </c>
      <c r="V779" s="149"/>
      <c r="W779" s="148"/>
      <c r="X779" s="148"/>
      <c r="Y779" s="148"/>
    </row>
    <row r="780" spans="1:25" s="17" customFormat="1" x14ac:dyDescent="0.2">
      <c r="A780" s="149">
        <v>41005</v>
      </c>
      <c r="B780" s="150" t="s">
        <v>1909</v>
      </c>
      <c r="C780" s="150" t="s">
        <v>261</v>
      </c>
      <c r="D780" s="150" t="s">
        <v>1878</v>
      </c>
      <c r="E780" s="151" t="s">
        <v>143</v>
      </c>
      <c r="F780" s="152">
        <v>41939</v>
      </c>
      <c r="G780" s="159">
        <v>2014</v>
      </c>
      <c r="H780" s="149" t="s">
        <v>1910</v>
      </c>
      <c r="I780" s="149" t="str">
        <f t="shared" si="36"/>
        <v>PA</v>
      </c>
      <c r="J780" s="149" t="str">
        <f t="shared" si="37"/>
        <v>KY</v>
      </c>
      <c r="K780" s="149" t="str">
        <f t="shared" si="38"/>
        <v>Northeast, Midwest</v>
      </c>
      <c r="L780" s="149" t="str">
        <f>INDEX('State '!$A$1:$C$62,MATCH($I780,'State '!$B:$B,0),3)</f>
        <v>Northeast</v>
      </c>
      <c r="M780" s="149" t="str">
        <f>INDEX('State '!$A$1:$C$62,MATCH($J780,'State '!$B:$B,0),3)</f>
        <v>Midwest</v>
      </c>
      <c r="N780" s="149"/>
      <c r="O780" s="156">
        <v>81</v>
      </c>
      <c r="P780" s="155"/>
      <c r="Q780" s="155">
        <v>444</v>
      </c>
      <c r="R780" s="156"/>
      <c r="S780" s="157" t="s">
        <v>135</v>
      </c>
      <c r="T780" s="154" t="s">
        <v>381</v>
      </c>
      <c r="U780" s="158" t="s">
        <v>1911</v>
      </c>
      <c r="V780" s="149"/>
      <c r="W780" s="148"/>
      <c r="X780" s="148"/>
      <c r="Y780" s="148"/>
    </row>
    <row r="781" spans="1:25" s="17" customFormat="1" x14ac:dyDescent="0.2">
      <c r="A781" s="149">
        <v>41676</v>
      </c>
      <c r="B781" s="150" t="s">
        <v>1873</v>
      </c>
      <c r="C781" s="150" t="s">
        <v>261</v>
      </c>
      <c r="D781" s="150" t="s">
        <v>140</v>
      </c>
      <c r="E781" s="151" t="s">
        <v>143</v>
      </c>
      <c r="F781" s="152">
        <v>41940</v>
      </c>
      <c r="G781" s="153">
        <v>2014</v>
      </c>
      <c r="H781" s="149" t="s">
        <v>54</v>
      </c>
      <c r="I781" s="149" t="str">
        <f t="shared" si="36"/>
        <v>MD</v>
      </c>
      <c r="J781" s="149" t="str">
        <f t="shared" si="37"/>
        <v>MD</v>
      </c>
      <c r="K781" s="149" t="str">
        <f t="shared" si="38"/>
        <v>Northeast</v>
      </c>
      <c r="L781" s="149" t="str">
        <f>INDEX('State '!$A$1:$C$62,MATCH($I781,'State '!$B:$B,0),3)</f>
        <v>Northeast</v>
      </c>
      <c r="M781" s="149" t="str">
        <f>INDEX('State '!$A$1:$C$62,MATCH($J781,'State '!$B:$B,0),3)</f>
        <v>Northeast</v>
      </c>
      <c r="N781" s="149"/>
      <c r="O781" s="156">
        <v>132</v>
      </c>
      <c r="P781" s="155">
        <v>21</v>
      </c>
      <c r="Q781" s="155"/>
      <c r="R781" s="156">
        <v>26</v>
      </c>
      <c r="S781" s="157" t="s">
        <v>135</v>
      </c>
      <c r="T781" s="154" t="s">
        <v>381</v>
      </c>
      <c r="U781" s="158" t="s">
        <v>1807</v>
      </c>
      <c r="V781" s="149"/>
      <c r="W781" s="148"/>
      <c r="X781" s="148"/>
      <c r="Y781" s="148"/>
    </row>
    <row r="782" spans="1:25" s="17" customFormat="1" x14ac:dyDescent="0.2">
      <c r="A782" s="149">
        <v>42636</v>
      </c>
      <c r="B782" s="162" t="s">
        <v>1814</v>
      </c>
      <c r="C782" s="162" t="s">
        <v>1815</v>
      </c>
      <c r="D782" s="162" t="s">
        <v>136</v>
      </c>
      <c r="E782" s="162" t="s">
        <v>143</v>
      </c>
      <c r="F782" s="163">
        <v>41942</v>
      </c>
      <c r="G782" s="164">
        <v>2014</v>
      </c>
      <c r="H782" s="149" t="s">
        <v>408</v>
      </c>
      <c r="I782" s="149" t="str">
        <f t="shared" si="36"/>
        <v>TX</v>
      </c>
      <c r="J782" s="149" t="str">
        <f t="shared" si="37"/>
        <v>MX</v>
      </c>
      <c r="K782" s="149" t="str">
        <f t="shared" si="38"/>
        <v>South Central, Mexico</v>
      </c>
      <c r="L782" s="149" t="str">
        <f>INDEX('State '!$A$1:$C$62,MATCH($I782,'State '!$B:$B,0),3)</f>
        <v>South Central</v>
      </c>
      <c r="M782" s="149" t="str">
        <f>INDEX('State '!$A$1:$C$62,MATCH($J782,'State '!$B:$B,0),3)</f>
        <v>Mexico</v>
      </c>
      <c r="N782" s="149"/>
      <c r="O782" s="156">
        <v>0</v>
      </c>
      <c r="P782" s="156">
        <v>124</v>
      </c>
      <c r="Q782" s="156">
        <v>2100</v>
      </c>
      <c r="R782" s="155">
        <v>42</v>
      </c>
      <c r="S782" s="149" t="s">
        <v>135</v>
      </c>
      <c r="T782" s="149" t="s">
        <v>381</v>
      </c>
      <c r="U782" s="149" t="s">
        <v>1816</v>
      </c>
      <c r="V782" s="149"/>
      <c r="W782" s="148"/>
      <c r="X782" s="148"/>
      <c r="Y782" s="148"/>
    </row>
    <row r="783" spans="1:25" s="17" customFormat="1" x14ac:dyDescent="0.2">
      <c r="A783" s="149">
        <v>41220</v>
      </c>
      <c r="B783" s="150" t="s">
        <v>1908</v>
      </c>
      <c r="C783" s="150" t="s">
        <v>223</v>
      </c>
      <c r="D783" s="150" t="s">
        <v>140</v>
      </c>
      <c r="E783" s="151" t="s">
        <v>143</v>
      </c>
      <c r="F783" s="152">
        <v>41950</v>
      </c>
      <c r="G783" s="153">
        <v>2014</v>
      </c>
      <c r="H783" s="149" t="s">
        <v>438</v>
      </c>
      <c r="I783" s="149" t="str">
        <f t="shared" si="36"/>
        <v>WV</v>
      </c>
      <c r="J783" s="149" t="str">
        <f t="shared" si="37"/>
        <v>PA</v>
      </c>
      <c r="K783" s="149" t="str">
        <f t="shared" si="38"/>
        <v>Northeast</v>
      </c>
      <c r="L783" s="149" t="str">
        <f>INDEX('State '!$A$1:$C$62,MATCH($I783,'State '!$B:$B,0),3)</f>
        <v>Northeast</v>
      </c>
      <c r="M783" s="149" t="str">
        <f>INDEX('State '!$A$1:$C$62,MATCH($J783,'State '!$B:$B,0),3)</f>
        <v>Northeast</v>
      </c>
      <c r="N783" s="149"/>
      <c r="O783" s="156">
        <v>41.7</v>
      </c>
      <c r="P783" s="155">
        <v>0</v>
      </c>
      <c r="Q783" s="155">
        <v>185</v>
      </c>
      <c r="R783" s="156"/>
      <c r="S783" s="157" t="s">
        <v>135</v>
      </c>
      <c r="T783" s="154" t="s">
        <v>381</v>
      </c>
      <c r="U783" s="158" t="s">
        <v>1985</v>
      </c>
      <c r="V783" s="149"/>
      <c r="W783" s="148"/>
      <c r="X783" s="148"/>
      <c r="Y783" s="148"/>
    </row>
    <row r="784" spans="1:25" s="17" customFormat="1" x14ac:dyDescent="0.2">
      <c r="A784" s="149">
        <v>41339</v>
      </c>
      <c r="B784" s="162" t="s">
        <v>426</v>
      </c>
      <c r="C784" s="162" t="s">
        <v>1875</v>
      </c>
      <c r="D784" s="162" t="s">
        <v>140</v>
      </c>
      <c r="E784" s="162" t="s">
        <v>143</v>
      </c>
      <c r="F784" s="163">
        <v>41950</v>
      </c>
      <c r="G784" s="155">
        <v>2014</v>
      </c>
      <c r="H784" s="149" t="s">
        <v>402</v>
      </c>
      <c r="I784" s="149" t="str">
        <f t="shared" si="36"/>
        <v>PA</v>
      </c>
      <c r="J784" s="149" t="str">
        <f t="shared" si="37"/>
        <v>NY</v>
      </c>
      <c r="K784" s="149" t="str">
        <f t="shared" si="38"/>
        <v>Northeast</v>
      </c>
      <c r="L784" s="149" t="str">
        <f>INDEX('State '!$A$1:$C$62,MATCH($I784,'State '!$B:$B,0),3)</f>
        <v>Northeast</v>
      </c>
      <c r="M784" s="149" t="str">
        <f>INDEX('State '!$A$1:$C$62,MATCH($J784,'State '!$B:$B,0),3)</f>
        <v>Northeast</v>
      </c>
      <c r="N784" s="149"/>
      <c r="O784" s="156">
        <v>48.5</v>
      </c>
      <c r="P784" s="156"/>
      <c r="Q784" s="156">
        <v>100</v>
      </c>
      <c r="R784" s="155"/>
      <c r="S784" s="149" t="s">
        <v>135</v>
      </c>
      <c r="T784" s="149" t="s">
        <v>381</v>
      </c>
      <c r="U784" s="149" t="s">
        <v>1984</v>
      </c>
      <c r="V784" s="149"/>
      <c r="W784" s="148"/>
      <c r="X784" s="148"/>
      <c r="Y784" s="148"/>
    </row>
    <row r="785" spans="1:25" s="17" customFormat="1" x14ac:dyDescent="0.2">
      <c r="A785" s="149">
        <v>41676</v>
      </c>
      <c r="B785" s="162" t="s">
        <v>394</v>
      </c>
      <c r="C785" s="162" t="s">
        <v>199</v>
      </c>
      <c r="D785" s="162" t="s">
        <v>140</v>
      </c>
      <c r="E785" s="162" t="s">
        <v>143</v>
      </c>
      <c r="F785" s="163">
        <v>41950</v>
      </c>
      <c r="G785" s="155">
        <v>2014</v>
      </c>
      <c r="H785" s="149" t="s">
        <v>399</v>
      </c>
      <c r="I785" s="149" t="str">
        <f t="shared" si="36"/>
        <v>PA</v>
      </c>
      <c r="J785" s="149" t="str">
        <f t="shared" si="37"/>
        <v>NJ</v>
      </c>
      <c r="K785" s="149" t="str">
        <f t="shared" si="38"/>
        <v>Northeast</v>
      </c>
      <c r="L785" s="149" t="str">
        <f>INDEX('State '!$A$1:$C$62,MATCH($I785,'State '!$B:$B,0),3)</f>
        <v>Northeast</v>
      </c>
      <c r="M785" s="149" t="str">
        <f>INDEX('State '!$A$1:$C$62,MATCH($J785,'State '!$B:$B,0),3)</f>
        <v>Northeast</v>
      </c>
      <c r="N785" s="149"/>
      <c r="O785" s="156">
        <v>500</v>
      </c>
      <c r="P785" s="156">
        <v>33.5</v>
      </c>
      <c r="Q785" s="156">
        <v>600</v>
      </c>
      <c r="R785" s="155">
        <v>36</v>
      </c>
      <c r="S785" s="149" t="s">
        <v>135</v>
      </c>
      <c r="T785" s="149" t="s">
        <v>381</v>
      </c>
      <c r="U785" s="149" t="s">
        <v>1882</v>
      </c>
      <c r="V785" s="149"/>
      <c r="W785" s="148"/>
      <c r="X785" s="148"/>
      <c r="Y785" s="148"/>
    </row>
    <row r="786" spans="1:25" s="17" customFormat="1" x14ac:dyDescent="0.2">
      <c r="A786" s="149">
        <v>42613</v>
      </c>
      <c r="B786" s="150" t="s">
        <v>2201</v>
      </c>
      <c r="C786" s="150" t="s">
        <v>218</v>
      </c>
      <c r="D786" s="150"/>
      <c r="E786" s="151" t="s">
        <v>143</v>
      </c>
      <c r="F786" s="163">
        <v>41974</v>
      </c>
      <c r="G786" s="155">
        <v>2014</v>
      </c>
      <c r="H786" s="149" t="s">
        <v>7</v>
      </c>
      <c r="I786" s="149" t="str">
        <f t="shared" si="36"/>
        <v>PA</v>
      </c>
      <c r="J786" s="149" t="str">
        <f t="shared" si="37"/>
        <v>PA</v>
      </c>
      <c r="K786" s="149" t="str">
        <f t="shared" si="38"/>
        <v>Northeast</v>
      </c>
      <c r="L786" s="149" t="str">
        <f>INDEX('State '!$A$1:$C$62,MATCH($I786,'State '!$B:$B,0),3)</f>
        <v>Northeast</v>
      </c>
      <c r="M786" s="149" t="str">
        <f>INDEX('State '!$A$1:$C$62,MATCH($J786,'State '!$B:$B,0),3)</f>
        <v>Northeast</v>
      </c>
      <c r="N786" s="149"/>
      <c r="O786" s="156">
        <v>0.28999999999999998</v>
      </c>
      <c r="P786" s="156">
        <v>8</v>
      </c>
      <c r="Q786" s="155">
        <v>57</v>
      </c>
      <c r="R786" s="155">
        <v>16</v>
      </c>
      <c r="S786" s="157" t="s">
        <v>135</v>
      </c>
      <c r="T786" s="154" t="s">
        <v>381</v>
      </c>
      <c r="U786" s="149"/>
      <c r="V786" s="149"/>
      <c r="W786" s="148"/>
      <c r="X786" s="148"/>
      <c r="Y786" s="148"/>
    </row>
    <row r="787" spans="1:25" s="17" customFormat="1" x14ac:dyDescent="0.2">
      <c r="A787" s="149">
        <v>42339</v>
      </c>
      <c r="B787" s="162" t="s">
        <v>2128</v>
      </c>
      <c r="C787" s="162" t="s">
        <v>236</v>
      </c>
      <c r="D787" s="162" t="s">
        <v>140</v>
      </c>
      <c r="E787" s="162" t="s">
        <v>143</v>
      </c>
      <c r="F787" s="163">
        <v>41988</v>
      </c>
      <c r="G787" s="155">
        <v>2014</v>
      </c>
      <c r="H787" s="149" t="s">
        <v>6</v>
      </c>
      <c r="I787" s="149" t="str">
        <f t="shared" si="36"/>
        <v>TX</v>
      </c>
      <c r="J787" s="149" t="str">
        <f t="shared" si="37"/>
        <v>TX</v>
      </c>
      <c r="K787" s="149" t="str">
        <f t="shared" si="38"/>
        <v>South Central</v>
      </c>
      <c r="L787" s="149" t="str">
        <f>INDEX('State '!$A$1:$C$62,MATCH($I787,'State '!$B:$B,0),3)</f>
        <v>South Central</v>
      </c>
      <c r="M787" s="149" t="str">
        <f>INDEX('State '!$A$1:$C$62,MATCH($J787,'State '!$B:$B,0),3)</f>
        <v>South Central</v>
      </c>
      <c r="N787" s="149"/>
      <c r="O787" s="156">
        <v>114</v>
      </c>
      <c r="P787" s="156">
        <v>51</v>
      </c>
      <c r="Q787" s="156">
        <v>800</v>
      </c>
      <c r="R787" s="155"/>
      <c r="S787" s="149"/>
      <c r="T787" s="149" t="s">
        <v>382</v>
      </c>
      <c r="U787" s="149"/>
      <c r="V787" s="149"/>
      <c r="W787" s="148"/>
      <c r="X787" s="148"/>
      <c r="Y787" s="148"/>
    </row>
    <row r="788" spans="1:25" s="17" customFormat="1" x14ac:dyDescent="0.2">
      <c r="A788" s="149">
        <v>42045</v>
      </c>
      <c r="B788" s="150" t="s">
        <v>1983</v>
      </c>
      <c r="C788" s="150" t="s">
        <v>231</v>
      </c>
      <c r="D788" s="150" t="s">
        <v>140</v>
      </c>
      <c r="E788" s="151" t="s">
        <v>143</v>
      </c>
      <c r="F788" s="152">
        <v>42005</v>
      </c>
      <c r="G788" s="153">
        <v>2015</v>
      </c>
      <c r="H788" s="149" t="s">
        <v>52</v>
      </c>
      <c r="I788" s="149" t="str">
        <f t="shared" si="36"/>
        <v>TN</v>
      </c>
      <c r="J788" s="149" t="str">
        <f t="shared" si="37"/>
        <v>TN</v>
      </c>
      <c r="K788" s="149" t="str">
        <f t="shared" si="38"/>
        <v>Midwest</v>
      </c>
      <c r="L788" s="149" t="str">
        <f>INDEX('State '!$A$1:$C$62,MATCH($I788,'State '!$B:$B,0),3)</f>
        <v>Midwest</v>
      </c>
      <c r="M788" s="149" t="str">
        <f>INDEX('State '!$A$1:$C$62,MATCH($J788,'State '!$B:$B,0),3)</f>
        <v>Midwest</v>
      </c>
      <c r="N788" s="149"/>
      <c r="O788" s="156">
        <v>113.5</v>
      </c>
      <c r="P788" s="155">
        <v>15.6</v>
      </c>
      <c r="Q788" s="155">
        <v>61</v>
      </c>
      <c r="R788" s="156">
        <v>16</v>
      </c>
      <c r="S788" s="157" t="s">
        <v>135</v>
      </c>
      <c r="T788" s="154" t="s">
        <v>381</v>
      </c>
      <c r="U788" s="158" t="s">
        <v>1808</v>
      </c>
      <c r="V788" s="149" t="s">
        <v>2174</v>
      </c>
      <c r="W788" s="148"/>
      <c r="X788" s="148"/>
      <c r="Y788" s="148"/>
    </row>
    <row r="789" spans="1:25" s="17" customFormat="1" x14ac:dyDescent="0.2">
      <c r="A789" s="149">
        <v>42045</v>
      </c>
      <c r="B789" s="162" t="s">
        <v>1987</v>
      </c>
      <c r="C789" s="162" t="s">
        <v>324</v>
      </c>
      <c r="D789" s="162" t="s">
        <v>136</v>
      </c>
      <c r="E789" s="162" t="s">
        <v>143</v>
      </c>
      <c r="F789" s="163">
        <v>42042</v>
      </c>
      <c r="G789" s="164">
        <v>2015</v>
      </c>
      <c r="H789" s="149" t="s">
        <v>47</v>
      </c>
      <c r="I789" s="149" t="str">
        <f t="shared" si="36"/>
        <v>GM</v>
      </c>
      <c r="J789" s="149" t="str">
        <f t="shared" si="37"/>
        <v>GM</v>
      </c>
      <c r="K789" s="149" t="str">
        <f t="shared" si="38"/>
        <v>Gulf of Mexico</v>
      </c>
      <c r="L789" s="149" t="str">
        <f>INDEX('State '!$A$1:$C$62,MATCH($I789,'State '!$B:$B,0),3)</f>
        <v>Gulf of Mexico</v>
      </c>
      <c r="M789" s="149" t="str">
        <f>INDEX('State '!$A$1:$C$62,MATCH($J789,'State '!$B:$B,0),3)</f>
        <v>Gulf of Mexico</v>
      </c>
      <c r="N789" s="149"/>
      <c r="O789" s="156">
        <v>126</v>
      </c>
      <c r="P789" s="156">
        <v>20</v>
      </c>
      <c r="Q789" s="156">
        <v>405</v>
      </c>
      <c r="R789" s="155" t="s">
        <v>3205</v>
      </c>
      <c r="S789" s="149" t="s">
        <v>135</v>
      </c>
      <c r="T789" s="149" t="s">
        <v>381</v>
      </c>
      <c r="U789" s="149" t="s">
        <v>1988</v>
      </c>
      <c r="V789" s="149" t="s">
        <v>2174</v>
      </c>
      <c r="W789" s="148"/>
      <c r="X789" s="148"/>
      <c r="Y789" s="148"/>
    </row>
    <row r="790" spans="1:25" s="17" customFormat="1" x14ac:dyDescent="0.2">
      <c r="A790" s="149">
        <v>42158</v>
      </c>
      <c r="B790" s="162" t="s">
        <v>1948</v>
      </c>
      <c r="C790" s="162" t="s">
        <v>1875</v>
      </c>
      <c r="D790" s="162" t="s">
        <v>134</v>
      </c>
      <c r="E790" s="162" t="s">
        <v>143</v>
      </c>
      <c r="F790" s="163">
        <v>42089</v>
      </c>
      <c r="G790" s="155">
        <v>2015</v>
      </c>
      <c r="H790" s="149" t="s">
        <v>20</v>
      </c>
      <c r="I790" s="149" t="str">
        <f t="shared" si="36"/>
        <v>NJ</v>
      </c>
      <c r="J790" s="149" t="str">
        <f t="shared" si="37"/>
        <v>NJ</v>
      </c>
      <c r="K790" s="149" t="str">
        <f t="shared" si="38"/>
        <v>Northeast</v>
      </c>
      <c r="L790" s="149" t="str">
        <f>INDEX('State '!$A$1:$C$62,MATCH($I790,'State '!$B:$B,0),3)</f>
        <v>Northeast</v>
      </c>
      <c r="M790" s="149" t="str">
        <f>INDEX('State '!$A$1:$C$62,MATCH($J790,'State '!$B:$B,0),3)</f>
        <v>Northeast</v>
      </c>
      <c r="N790" s="149"/>
      <c r="O790" s="156">
        <v>32</v>
      </c>
      <c r="P790" s="156">
        <v>2.4</v>
      </c>
      <c r="Q790" s="156">
        <v>264</v>
      </c>
      <c r="R790" s="155">
        <v>20</v>
      </c>
      <c r="S790" s="149" t="s">
        <v>135</v>
      </c>
      <c r="T790" s="149" t="s">
        <v>381</v>
      </c>
      <c r="U790" s="149" t="s">
        <v>1949</v>
      </c>
      <c r="V790" s="149" t="s">
        <v>2174</v>
      </c>
      <c r="W790" s="148"/>
      <c r="X790" s="148"/>
      <c r="Y790" s="148"/>
    </row>
    <row r="791" spans="1:25" s="17" customFormat="1" x14ac:dyDescent="0.2">
      <c r="A791" s="149">
        <v>42171</v>
      </c>
      <c r="B791" s="150" t="s">
        <v>1731</v>
      </c>
      <c r="C791" s="150" t="s">
        <v>1875</v>
      </c>
      <c r="D791" s="150" t="s">
        <v>140</v>
      </c>
      <c r="E791" s="151" t="s">
        <v>143</v>
      </c>
      <c r="F791" s="152">
        <v>42090</v>
      </c>
      <c r="G791" s="153">
        <v>2015</v>
      </c>
      <c r="H791" s="149" t="s">
        <v>17</v>
      </c>
      <c r="I791" s="149" t="str">
        <f t="shared" si="36"/>
        <v>AL</v>
      </c>
      <c r="J791" s="149" t="str">
        <f t="shared" si="37"/>
        <v>AL</v>
      </c>
      <c r="K791" s="149" t="str">
        <f t="shared" si="38"/>
        <v>South Central</v>
      </c>
      <c r="L791" s="149" t="str">
        <f>INDEX('State '!$A$1:$C$62,MATCH($I791,'State '!$B:$B,0),3)</f>
        <v>South Central</v>
      </c>
      <c r="M791" s="149" t="str">
        <f>INDEX('State '!$A$1:$C$62,MATCH($J791,'State '!$B:$B,0),3)</f>
        <v>South Central</v>
      </c>
      <c r="N791" s="149"/>
      <c r="O791" s="156">
        <v>50</v>
      </c>
      <c r="P791" s="155"/>
      <c r="Q791" s="155">
        <v>225</v>
      </c>
      <c r="R791" s="156"/>
      <c r="S791" s="157" t="s">
        <v>135</v>
      </c>
      <c r="T791" s="154" t="s">
        <v>381</v>
      </c>
      <c r="U791" s="158" t="s">
        <v>1802</v>
      </c>
      <c r="V791" s="149" t="s">
        <v>2174</v>
      </c>
      <c r="W791" s="148"/>
      <c r="X791" s="148"/>
      <c r="Y791" s="148"/>
    </row>
    <row r="792" spans="1:25" s="17" customFormat="1" x14ac:dyDescent="0.2">
      <c r="A792" s="149">
        <v>42161</v>
      </c>
      <c r="B792" s="162" t="s">
        <v>2125</v>
      </c>
      <c r="C792" s="162" t="s">
        <v>1824</v>
      </c>
      <c r="D792" s="162" t="s">
        <v>1878</v>
      </c>
      <c r="E792" s="162" t="s">
        <v>143</v>
      </c>
      <c r="F792" s="163">
        <v>42121</v>
      </c>
      <c r="G792" s="164">
        <v>2015</v>
      </c>
      <c r="H792" s="149" t="s">
        <v>0</v>
      </c>
      <c r="I792" s="149" t="str">
        <f t="shared" si="36"/>
        <v>LA</v>
      </c>
      <c r="J792" s="149" t="str">
        <f t="shared" si="37"/>
        <v>LA</v>
      </c>
      <c r="K792" s="149" t="str">
        <f t="shared" si="38"/>
        <v>South Central</v>
      </c>
      <c r="L792" s="149" t="str">
        <f>INDEX('State '!$A$1:$C$62,MATCH($I792,'State '!$B:$B,0),3)</f>
        <v>South Central</v>
      </c>
      <c r="M792" s="149" t="str">
        <f>INDEX('State '!$A$1:$C$62,MATCH($J792,'State '!$B:$B,0),3)</f>
        <v>South Central</v>
      </c>
      <c r="N792" s="149"/>
      <c r="O792" s="156">
        <v>100</v>
      </c>
      <c r="P792" s="156">
        <v>0.04</v>
      </c>
      <c r="Q792" s="156">
        <v>1500</v>
      </c>
      <c r="R792" s="155">
        <v>42</v>
      </c>
      <c r="S792" s="149" t="s">
        <v>135</v>
      </c>
      <c r="T792" s="149" t="s">
        <v>381</v>
      </c>
      <c r="U792" s="149" t="s">
        <v>1825</v>
      </c>
      <c r="V792" s="149" t="s">
        <v>2174</v>
      </c>
      <c r="W792" s="148"/>
      <c r="X792" s="148"/>
      <c r="Y792" s="148"/>
    </row>
    <row r="793" spans="1:25" s="17" customFormat="1" x14ac:dyDescent="0.2">
      <c r="A793" s="149">
        <v>42614</v>
      </c>
      <c r="B793" s="162" t="s">
        <v>1880</v>
      </c>
      <c r="C793" s="162" t="s">
        <v>1725</v>
      </c>
      <c r="D793" s="162" t="s">
        <v>1878</v>
      </c>
      <c r="E793" s="162" t="s">
        <v>143</v>
      </c>
      <c r="F793" s="163">
        <v>42125</v>
      </c>
      <c r="G793" s="164">
        <v>2015</v>
      </c>
      <c r="H793" s="149" t="s">
        <v>8</v>
      </c>
      <c r="I793" s="149" t="str">
        <f t="shared" si="36"/>
        <v>OH</v>
      </c>
      <c r="J793" s="149" t="str">
        <f t="shared" si="37"/>
        <v>OH</v>
      </c>
      <c r="K793" s="149" t="str">
        <f t="shared" si="38"/>
        <v>Northeast</v>
      </c>
      <c r="L793" s="149" t="str">
        <f>INDEX('State '!$A$1:$C$62,MATCH($I793,'State '!$B:$B,0),3)</f>
        <v>Northeast</v>
      </c>
      <c r="M793" s="149" t="str">
        <f>INDEX('State '!$A$1:$C$62,MATCH($J793,'State '!$B:$B,0),3)</f>
        <v>Northeast</v>
      </c>
      <c r="N793" s="149"/>
      <c r="O793" s="156">
        <v>156</v>
      </c>
      <c r="P793" s="156"/>
      <c r="Q793" s="156">
        <v>290</v>
      </c>
      <c r="R793" s="155"/>
      <c r="S793" s="149" t="s">
        <v>135</v>
      </c>
      <c r="T793" s="149" t="s">
        <v>382</v>
      </c>
      <c r="U793" s="149" t="s">
        <v>382</v>
      </c>
      <c r="V793" s="149" t="s">
        <v>2174</v>
      </c>
      <c r="W793" s="148"/>
      <c r="X793" s="148"/>
      <c r="Y793" s="148"/>
    </row>
    <row r="794" spans="1:25" s="17" customFormat="1" x14ac:dyDescent="0.2">
      <c r="A794" s="149">
        <v>42175</v>
      </c>
      <c r="B794" s="150" t="s">
        <v>395</v>
      </c>
      <c r="C794" s="150" t="s">
        <v>1875</v>
      </c>
      <c r="D794" s="150" t="s">
        <v>136</v>
      </c>
      <c r="E794" s="151" t="s">
        <v>143</v>
      </c>
      <c r="F794" s="152">
        <v>42138</v>
      </c>
      <c r="G794" s="159">
        <v>2015</v>
      </c>
      <c r="H794" s="149" t="s">
        <v>10</v>
      </c>
      <c r="I794" s="149" t="str">
        <f t="shared" si="36"/>
        <v>NY</v>
      </c>
      <c r="J794" s="149" t="str">
        <f t="shared" si="37"/>
        <v>NY</v>
      </c>
      <c r="K794" s="149" t="str">
        <f t="shared" si="38"/>
        <v>Northeast</v>
      </c>
      <c r="L794" s="149" t="str">
        <f>INDEX('State '!$A$1:$C$62,MATCH($I794,'State '!$B:$B,0),3)</f>
        <v>Northeast</v>
      </c>
      <c r="M794" s="149" t="str">
        <f>INDEX('State '!$A$1:$C$62,MATCH($J794,'State '!$B:$B,0),3)</f>
        <v>Northeast</v>
      </c>
      <c r="N794" s="149"/>
      <c r="O794" s="156">
        <v>12</v>
      </c>
      <c r="P794" s="155">
        <v>3.2</v>
      </c>
      <c r="Q794" s="155">
        <v>647</v>
      </c>
      <c r="R794" s="156">
        <v>26</v>
      </c>
      <c r="S794" s="157" t="s">
        <v>135</v>
      </c>
      <c r="T794" s="154" t="s">
        <v>381</v>
      </c>
      <c r="U794" s="158" t="s">
        <v>1876</v>
      </c>
      <c r="V794" s="149" t="s">
        <v>2174</v>
      </c>
      <c r="W794" s="148"/>
      <c r="X794" s="148"/>
      <c r="Y794" s="148"/>
    </row>
    <row r="795" spans="1:25" s="17" customFormat="1" x14ac:dyDescent="0.2">
      <c r="A795" s="149">
        <v>42175</v>
      </c>
      <c r="B795" s="150" t="s">
        <v>2060</v>
      </c>
      <c r="C795" s="150" t="s">
        <v>1887</v>
      </c>
      <c r="D795" s="150" t="s">
        <v>140</v>
      </c>
      <c r="E795" s="151" t="s">
        <v>143</v>
      </c>
      <c r="F795" s="152">
        <v>42163</v>
      </c>
      <c r="G795" s="153">
        <v>2015</v>
      </c>
      <c r="H795" s="149" t="s">
        <v>408</v>
      </c>
      <c r="I795" s="149" t="str">
        <f t="shared" si="36"/>
        <v>TX</v>
      </c>
      <c r="J795" s="149" t="str">
        <f t="shared" si="37"/>
        <v>MX</v>
      </c>
      <c r="K795" s="149" t="str">
        <f t="shared" si="38"/>
        <v>South Central, Mexico</v>
      </c>
      <c r="L795" s="149" t="str">
        <f>INDEX('State '!$A$1:$C$62,MATCH($I795,'State '!$B:$B,0),3)</f>
        <v>South Central</v>
      </c>
      <c r="M795" s="149" t="str">
        <f>INDEX('State '!$A$1:$C$62,MATCH($J795,'State '!$B:$B,0),3)</f>
        <v>Mexico</v>
      </c>
      <c r="N795" s="149"/>
      <c r="O795" s="156"/>
      <c r="P795" s="155">
        <v>23</v>
      </c>
      <c r="Q795" s="155">
        <v>140</v>
      </c>
      <c r="R795" s="156">
        <v>24</v>
      </c>
      <c r="S795" s="157" t="s">
        <v>135</v>
      </c>
      <c r="T795" s="154" t="s">
        <v>381</v>
      </c>
      <c r="U795" s="158" t="s">
        <v>1888</v>
      </c>
      <c r="V795" s="149" t="s">
        <v>2177</v>
      </c>
      <c r="W795" s="148"/>
      <c r="X795" s="148"/>
      <c r="Y795" s="148"/>
    </row>
    <row r="796" spans="1:25" s="17" customFormat="1" x14ac:dyDescent="0.2">
      <c r="A796" s="149">
        <v>42354</v>
      </c>
      <c r="B796" s="162" t="s">
        <v>1730</v>
      </c>
      <c r="C796" s="162" t="s">
        <v>1875</v>
      </c>
      <c r="D796" s="162" t="s">
        <v>140</v>
      </c>
      <c r="E796" s="162" t="s">
        <v>143</v>
      </c>
      <c r="F796" s="163">
        <v>42243</v>
      </c>
      <c r="G796" s="155">
        <v>2015</v>
      </c>
      <c r="H796" s="149" t="s">
        <v>740</v>
      </c>
      <c r="I796" s="149" t="str">
        <f t="shared" si="36"/>
        <v>VA</v>
      </c>
      <c r="J796" s="149" t="str">
        <f t="shared" si="37"/>
        <v>NC</v>
      </c>
      <c r="K796" s="149" t="str">
        <f t="shared" si="38"/>
        <v>Northeast, Southeast</v>
      </c>
      <c r="L796" s="149" t="str">
        <f>INDEX('State '!$A$1:$C$62,MATCH($I796,'State '!$B:$B,0),3)</f>
        <v>Northeast</v>
      </c>
      <c r="M796" s="149" t="str">
        <f>INDEX('State '!$A$1:$C$62,MATCH($J796,'State '!$B:$B,0),3)</f>
        <v>Southeast</v>
      </c>
      <c r="N796" s="149"/>
      <c r="O796" s="156">
        <v>300</v>
      </c>
      <c r="P796" s="156">
        <v>100</v>
      </c>
      <c r="Q796" s="156">
        <v>270</v>
      </c>
      <c r="R796" s="155">
        <v>24</v>
      </c>
      <c r="S796" s="149" t="s">
        <v>135</v>
      </c>
      <c r="T796" s="149" t="s">
        <v>381</v>
      </c>
      <c r="U796" s="149" t="s">
        <v>1801</v>
      </c>
      <c r="V796" s="149" t="s">
        <v>2174</v>
      </c>
      <c r="W796" s="148"/>
      <c r="X796" s="148"/>
      <c r="Y796" s="148"/>
    </row>
    <row r="797" spans="1:25" s="17" customFormat="1" ht="25.5" x14ac:dyDescent="0.2">
      <c r="A797" s="149">
        <v>42251</v>
      </c>
      <c r="B797" s="150" t="s">
        <v>1963</v>
      </c>
      <c r="C797" s="162" t="s">
        <v>199</v>
      </c>
      <c r="D797" s="150" t="s">
        <v>1878</v>
      </c>
      <c r="E797" s="151" t="s">
        <v>143</v>
      </c>
      <c r="F797" s="152">
        <v>42244</v>
      </c>
      <c r="G797" s="159">
        <v>2015</v>
      </c>
      <c r="H797" s="149" t="s">
        <v>1964</v>
      </c>
      <c r="I797" s="149" t="str">
        <f t="shared" si="36"/>
        <v>PA</v>
      </c>
      <c r="J797" s="149" t="str">
        <f t="shared" si="37"/>
        <v>IN</v>
      </c>
      <c r="K797" s="149" t="str">
        <f t="shared" si="38"/>
        <v>Northeast, Midwest</v>
      </c>
      <c r="L797" s="149" t="str">
        <f>INDEX('State '!$A$1:$C$62,MATCH($I797,'State '!$B:$B,0),3)</f>
        <v>Northeast</v>
      </c>
      <c r="M797" s="149" t="str">
        <f>INDEX('State '!$A$1:$C$62,MATCH($J797,'State '!$B:$B,0),3)</f>
        <v>Midwest</v>
      </c>
      <c r="N797" s="149"/>
      <c r="O797" s="156">
        <v>56</v>
      </c>
      <c r="P797" s="155"/>
      <c r="Q797" s="155">
        <v>425</v>
      </c>
      <c r="R797" s="156"/>
      <c r="S797" s="157" t="s">
        <v>135</v>
      </c>
      <c r="T797" s="154" t="s">
        <v>381</v>
      </c>
      <c r="U797" s="158" t="s">
        <v>1965</v>
      </c>
      <c r="V797" s="149" t="s">
        <v>2177</v>
      </c>
      <c r="W797" s="148"/>
      <c r="X797" s="148"/>
      <c r="Y797" s="148"/>
    </row>
    <row r="798" spans="1:25" s="17" customFormat="1" x14ac:dyDescent="0.2">
      <c r="A798" s="149">
        <v>42251</v>
      </c>
      <c r="B798" s="150" t="s">
        <v>2059</v>
      </c>
      <c r="C798" s="150" t="s">
        <v>246</v>
      </c>
      <c r="D798" s="150" t="s">
        <v>1878</v>
      </c>
      <c r="E798" s="151" t="s">
        <v>143</v>
      </c>
      <c r="F798" s="152">
        <v>42248</v>
      </c>
      <c r="G798" s="159">
        <v>2015</v>
      </c>
      <c r="H798" s="149" t="s">
        <v>2009</v>
      </c>
      <c r="I798" s="149" t="str">
        <f t="shared" si="36"/>
        <v>OH</v>
      </c>
      <c r="J798" s="149" t="str">
        <f t="shared" si="37"/>
        <v>IL</v>
      </c>
      <c r="K798" s="149" t="str">
        <f t="shared" si="38"/>
        <v>Northeast, Midwest</v>
      </c>
      <c r="L798" s="149" t="str">
        <f>INDEX('State '!$A$1:$C$62,MATCH($I798,'State '!$B:$B,0),3)</f>
        <v>Northeast</v>
      </c>
      <c r="M798" s="149" t="str">
        <f>INDEX('State '!$A$1:$C$62,MATCH($J798,'State '!$B:$B,0),3)</f>
        <v>Midwest</v>
      </c>
      <c r="N798" s="149"/>
      <c r="O798" s="156">
        <v>79</v>
      </c>
      <c r="P798" s="156"/>
      <c r="Q798" s="155">
        <v>1200</v>
      </c>
      <c r="R798" s="156"/>
      <c r="S798" s="157" t="s">
        <v>135</v>
      </c>
      <c r="T798" s="154" t="s">
        <v>381</v>
      </c>
      <c r="U798" s="158" t="s">
        <v>1895</v>
      </c>
      <c r="V798" s="149" t="s">
        <v>2177</v>
      </c>
      <c r="W798" s="148"/>
      <c r="X798" s="148"/>
      <c r="Y798" s="148"/>
    </row>
    <row r="799" spans="1:25" s="17" customFormat="1" ht="25.5" x14ac:dyDescent="0.2">
      <c r="A799" s="149">
        <v>42083</v>
      </c>
      <c r="B799" s="150" t="s">
        <v>1885</v>
      </c>
      <c r="C799" s="150" t="s">
        <v>204</v>
      </c>
      <c r="D799" s="150" t="s">
        <v>140</v>
      </c>
      <c r="E799" s="151" t="s">
        <v>143</v>
      </c>
      <c r="F799" s="152">
        <v>42271</v>
      </c>
      <c r="G799" s="153">
        <v>2015</v>
      </c>
      <c r="H799" s="149" t="s">
        <v>7</v>
      </c>
      <c r="I799" s="149" t="str">
        <f t="shared" si="36"/>
        <v>PA</v>
      </c>
      <c r="J799" s="149" t="str">
        <f t="shared" si="37"/>
        <v>PA</v>
      </c>
      <c r="K799" s="149" t="str">
        <f t="shared" si="38"/>
        <v>Northeast</v>
      </c>
      <c r="L799" s="149" t="str">
        <f>INDEX('State '!$A$1:$C$62,MATCH($I799,'State '!$B:$B,0),3)</f>
        <v>Northeast</v>
      </c>
      <c r="M799" s="149" t="str">
        <f>INDEX('State '!$A$1:$C$62,MATCH($J799,'State '!$B:$B,0),3)</f>
        <v>Northeast</v>
      </c>
      <c r="N799" s="149"/>
      <c r="O799" s="156">
        <v>76.099999999999994</v>
      </c>
      <c r="P799" s="155">
        <v>23</v>
      </c>
      <c r="Q799" s="155">
        <v>175</v>
      </c>
      <c r="R799" s="156">
        <v>24</v>
      </c>
      <c r="S799" s="157" t="s">
        <v>135</v>
      </c>
      <c r="T799" s="154" t="s">
        <v>381</v>
      </c>
      <c r="U799" s="158" t="s">
        <v>1886</v>
      </c>
      <c r="V799" s="149" t="s">
        <v>2174</v>
      </c>
      <c r="W799" s="148"/>
      <c r="X799" s="148"/>
      <c r="Y799" s="148"/>
    </row>
    <row r="800" spans="1:25" s="17" customFormat="1" x14ac:dyDescent="0.2">
      <c r="A800" s="149">
        <v>42277</v>
      </c>
      <c r="B800" s="150" t="s">
        <v>393</v>
      </c>
      <c r="C800" s="150" t="s">
        <v>261</v>
      </c>
      <c r="D800" s="150" t="s">
        <v>140</v>
      </c>
      <c r="E800" s="151" t="s">
        <v>143</v>
      </c>
      <c r="F800" s="152">
        <v>42277</v>
      </c>
      <c r="G800" s="153">
        <v>2015</v>
      </c>
      <c r="H800" s="149" t="s">
        <v>2184</v>
      </c>
      <c r="I800" s="149" t="str">
        <f t="shared" si="36"/>
        <v>PA</v>
      </c>
      <c r="J800" s="149" t="str">
        <f t="shared" si="37"/>
        <v>NJ</v>
      </c>
      <c r="K800" s="149" t="str">
        <f t="shared" si="38"/>
        <v>Northeast</v>
      </c>
      <c r="L800" s="149" t="str">
        <f>INDEX('State '!$A$1:$C$62,MATCH($I800,'State '!$B:$B,0),3)</f>
        <v>Northeast</v>
      </c>
      <c r="M800" s="149" t="str">
        <f>INDEX('State '!$A$1:$C$62,MATCH($J800,'State '!$B:$B,0),3)</f>
        <v>Northeast</v>
      </c>
      <c r="N800" s="149"/>
      <c r="O800" s="156">
        <v>269</v>
      </c>
      <c r="P800" s="155">
        <v>19</v>
      </c>
      <c r="Q800" s="155">
        <v>312</v>
      </c>
      <c r="R800" s="156"/>
      <c r="S800" s="157" t="s">
        <v>135</v>
      </c>
      <c r="T800" s="154" t="s">
        <v>381</v>
      </c>
      <c r="U800" s="158" t="s">
        <v>1879</v>
      </c>
      <c r="V800" s="149" t="s">
        <v>2177</v>
      </c>
      <c r="W800" s="148"/>
      <c r="X800" s="148"/>
      <c r="Y800" s="148"/>
    </row>
    <row r="801" spans="1:25" s="17" customFormat="1" x14ac:dyDescent="0.2">
      <c r="A801" s="149">
        <v>42281</v>
      </c>
      <c r="B801" s="150" t="s">
        <v>1960</v>
      </c>
      <c r="C801" s="150" t="s">
        <v>206</v>
      </c>
      <c r="D801" s="150" t="s">
        <v>140</v>
      </c>
      <c r="E801" s="151" t="s">
        <v>143</v>
      </c>
      <c r="F801" s="152">
        <v>42278</v>
      </c>
      <c r="G801" s="153">
        <v>2015</v>
      </c>
      <c r="H801" s="149" t="s">
        <v>1961</v>
      </c>
      <c r="I801" s="149" t="str">
        <f t="shared" si="36"/>
        <v>NY</v>
      </c>
      <c r="J801" s="149" t="str">
        <f t="shared" si="37"/>
        <v>CN</v>
      </c>
      <c r="K801" s="149" t="e">
        <f t="shared" si="38"/>
        <v>#N/A</v>
      </c>
      <c r="L801" s="149" t="str">
        <f>INDEX('State '!$A$1:$C$62,MATCH($I801,'State '!$B:$B,0),3)</f>
        <v>Northeast</v>
      </c>
      <c r="M801" s="149" t="e">
        <f>INDEX('State '!$A$1:$C$62,MATCH($J801,'State '!$B:$B,0),3)</f>
        <v>#N/A</v>
      </c>
      <c r="N801" s="149"/>
      <c r="O801" s="156">
        <v>27.5</v>
      </c>
      <c r="P801" s="155">
        <v>3.1</v>
      </c>
      <c r="Q801" s="155">
        <v>158</v>
      </c>
      <c r="R801" s="156">
        <v>30</v>
      </c>
      <c r="S801" s="157" t="s">
        <v>135</v>
      </c>
      <c r="T801" s="154" t="s">
        <v>381</v>
      </c>
      <c r="U801" s="158" t="s">
        <v>1962</v>
      </c>
      <c r="V801" s="149" t="s">
        <v>2177</v>
      </c>
      <c r="W801" s="148"/>
      <c r="X801" s="148"/>
      <c r="Y801" s="148"/>
    </row>
    <row r="802" spans="1:25" s="17" customFormat="1" x14ac:dyDescent="0.2">
      <c r="A802" s="149">
        <v>42273</v>
      </c>
      <c r="B802" s="162" t="s">
        <v>1975</v>
      </c>
      <c r="C802" s="162" t="s">
        <v>228</v>
      </c>
      <c r="D802" s="162" t="s">
        <v>134</v>
      </c>
      <c r="E802" s="162" t="s">
        <v>143</v>
      </c>
      <c r="F802" s="163">
        <v>42284</v>
      </c>
      <c r="G802" s="164">
        <v>2015</v>
      </c>
      <c r="H802" s="149" t="s">
        <v>31</v>
      </c>
      <c r="I802" s="149" t="str">
        <f t="shared" si="36"/>
        <v>NV</v>
      </c>
      <c r="J802" s="149" t="str">
        <f t="shared" si="37"/>
        <v>NV</v>
      </c>
      <c r="K802" s="149" t="str">
        <f t="shared" si="38"/>
        <v>Mountain</v>
      </c>
      <c r="L802" s="149" t="str">
        <f>INDEX('State '!$A$1:$C$62,MATCH($I802,'State '!$B:$B,0),3)</f>
        <v>Mountain</v>
      </c>
      <c r="M802" s="149" t="str">
        <f>INDEX('State '!$A$1:$C$62,MATCH($J802,'State '!$B:$B,0),3)</f>
        <v>Mountain</v>
      </c>
      <c r="N802" s="149"/>
      <c r="O802" s="155"/>
      <c r="P802" s="156">
        <v>35</v>
      </c>
      <c r="Q802" s="156">
        <v>22</v>
      </c>
      <c r="R802" s="155"/>
      <c r="S802" s="149" t="s">
        <v>135</v>
      </c>
      <c r="T802" s="149" t="s">
        <v>381</v>
      </c>
      <c r="U802" s="149" t="s">
        <v>2037</v>
      </c>
      <c r="V802" s="149" t="s">
        <v>2174</v>
      </c>
      <c r="W802" s="148"/>
      <c r="X802" s="148"/>
      <c r="Y802" s="148"/>
    </row>
    <row r="803" spans="1:25" s="17" customFormat="1" x14ac:dyDescent="0.2">
      <c r="A803" s="149">
        <v>42612</v>
      </c>
      <c r="B803" s="162" t="s">
        <v>2123</v>
      </c>
      <c r="C803" s="162" t="s">
        <v>1725</v>
      </c>
      <c r="D803" s="162" t="s">
        <v>140</v>
      </c>
      <c r="E803" s="162" t="s">
        <v>143</v>
      </c>
      <c r="F803" s="163">
        <v>42299</v>
      </c>
      <c r="G803" s="155">
        <v>2015</v>
      </c>
      <c r="H803" s="149" t="s">
        <v>1944</v>
      </c>
      <c r="I803" s="149" t="str">
        <f t="shared" si="36"/>
        <v>OH</v>
      </c>
      <c r="J803" s="149" t="str">
        <f t="shared" si="37"/>
        <v>IN</v>
      </c>
      <c r="K803" s="149" t="str">
        <f t="shared" si="38"/>
        <v>Northeast, Midwest</v>
      </c>
      <c r="L803" s="149" t="str">
        <f>INDEX('State '!$A$1:$C$62,MATCH($I803,'State '!$B:$B,0),3)</f>
        <v>Northeast</v>
      </c>
      <c r="M803" s="149" t="str">
        <f>INDEX('State '!$A$1:$C$62,MATCH($J803,'State '!$B:$B,0),3)</f>
        <v>Midwest</v>
      </c>
      <c r="N803" s="149"/>
      <c r="O803" s="156">
        <v>183</v>
      </c>
      <c r="P803" s="156"/>
      <c r="Q803" s="156">
        <v>134</v>
      </c>
      <c r="R803" s="155"/>
      <c r="S803" s="149" t="s">
        <v>135</v>
      </c>
      <c r="T803" s="149" t="s">
        <v>381</v>
      </c>
      <c r="U803" s="149" t="s">
        <v>2124</v>
      </c>
      <c r="V803" s="149" t="s">
        <v>2177</v>
      </c>
      <c r="W803" s="148"/>
      <c r="X803" s="148"/>
      <c r="Y803" s="148"/>
    </row>
    <row r="804" spans="1:25" s="17" customFormat="1" x14ac:dyDescent="0.2">
      <c r="A804" s="149">
        <v>42279</v>
      </c>
      <c r="B804" s="162" t="s">
        <v>393</v>
      </c>
      <c r="C804" s="162" t="s">
        <v>1945</v>
      </c>
      <c r="D804" s="162" t="s">
        <v>140</v>
      </c>
      <c r="E804" s="162" t="s">
        <v>143</v>
      </c>
      <c r="F804" s="163">
        <v>42307</v>
      </c>
      <c r="G804" s="164">
        <v>2015</v>
      </c>
      <c r="H804" s="149" t="s">
        <v>20</v>
      </c>
      <c r="I804" s="149" t="str">
        <f t="shared" si="36"/>
        <v>NJ</v>
      </c>
      <c r="J804" s="149" t="str">
        <f t="shared" si="37"/>
        <v>NJ</v>
      </c>
      <c r="K804" s="149" t="str">
        <f t="shared" si="38"/>
        <v>Northeast</v>
      </c>
      <c r="L804" s="149" t="str">
        <f>INDEX('State '!$A$1:$C$62,MATCH($I804,'State '!$B:$B,0),3)</f>
        <v>Northeast</v>
      </c>
      <c r="M804" s="149" t="str">
        <f>INDEX('State '!$A$1:$C$62,MATCH($J804,'State '!$B:$B,0),3)</f>
        <v>Northeast</v>
      </c>
      <c r="N804" s="149"/>
      <c r="O804" s="156">
        <v>269</v>
      </c>
      <c r="P804" s="156">
        <v>19</v>
      </c>
      <c r="Q804" s="156">
        <v>312</v>
      </c>
      <c r="R804" s="155">
        <v>20</v>
      </c>
      <c r="S804" s="149" t="s">
        <v>135</v>
      </c>
      <c r="T804" s="149" t="s">
        <v>381</v>
      </c>
      <c r="U804" s="149" t="s">
        <v>1879</v>
      </c>
      <c r="V804" s="149" t="s">
        <v>2174</v>
      </c>
      <c r="W804" s="148"/>
      <c r="X804" s="148"/>
      <c r="Y804" s="148"/>
    </row>
    <row r="805" spans="1:25" s="17" customFormat="1" x14ac:dyDescent="0.2">
      <c r="A805" s="149">
        <v>42328</v>
      </c>
      <c r="B805" s="150" t="s">
        <v>2126</v>
      </c>
      <c r="C805" s="150" t="s">
        <v>260</v>
      </c>
      <c r="D805" s="150" t="s">
        <v>140</v>
      </c>
      <c r="E805" s="151" t="s">
        <v>143</v>
      </c>
      <c r="F805" s="152">
        <v>42308</v>
      </c>
      <c r="G805" s="159">
        <v>2015</v>
      </c>
      <c r="H805" s="149" t="s">
        <v>24</v>
      </c>
      <c r="I805" s="149" t="str">
        <f t="shared" si="36"/>
        <v>NE</v>
      </c>
      <c r="J805" s="149" t="str">
        <f t="shared" si="37"/>
        <v>NE</v>
      </c>
      <c r="K805" s="149" t="str">
        <f t="shared" si="38"/>
        <v>Mountain</v>
      </c>
      <c r="L805" s="149" t="str">
        <f>INDEX('State '!$A$1:$C$62,MATCH($I805,'State '!$B:$B,0),3)</f>
        <v>Mountain</v>
      </c>
      <c r="M805" s="149" t="str">
        <f>INDEX('State '!$A$1:$C$62,MATCH($J805,'State '!$B:$B,0),3)</f>
        <v>Mountain</v>
      </c>
      <c r="N805" s="149"/>
      <c r="O805" s="156">
        <v>16</v>
      </c>
      <c r="P805" s="155">
        <v>13</v>
      </c>
      <c r="Q805" s="155">
        <v>31</v>
      </c>
      <c r="R805" s="156"/>
      <c r="S805" s="157" t="s">
        <v>135</v>
      </c>
      <c r="T805" s="154" t="s">
        <v>381</v>
      </c>
      <c r="U805" s="158" t="s">
        <v>2127</v>
      </c>
      <c r="V805" s="149" t="s">
        <v>2174</v>
      </c>
      <c r="W805" s="148"/>
      <c r="X805" s="148"/>
      <c r="Y805" s="148"/>
    </row>
    <row r="806" spans="1:25" s="17" customFormat="1" x14ac:dyDescent="0.2">
      <c r="A806" s="149">
        <v>42612</v>
      </c>
      <c r="B806" s="162" t="s">
        <v>1942</v>
      </c>
      <c r="C806" s="150" t="s">
        <v>206</v>
      </c>
      <c r="D806" s="162" t="s">
        <v>1878</v>
      </c>
      <c r="E806" s="162" t="s">
        <v>143</v>
      </c>
      <c r="F806" s="163">
        <v>42309</v>
      </c>
      <c r="G806" s="164">
        <v>2015</v>
      </c>
      <c r="H806" s="149" t="s">
        <v>2183</v>
      </c>
      <c r="I806" s="149" t="str">
        <f t="shared" si="36"/>
        <v>WV</v>
      </c>
      <c r="J806" s="149" t="str">
        <f t="shared" si="37"/>
        <v>KY</v>
      </c>
      <c r="K806" s="149" t="str">
        <f t="shared" si="38"/>
        <v>Northeast, Midwest</v>
      </c>
      <c r="L806" s="149" t="str">
        <f>INDEX('State '!$A$1:$C$62,MATCH($I806,'State '!$B:$B,0),3)</f>
        <v>Northeast</v>
      </c>
      <c r="M806" s="149" t="str">
        <f>INDEX('State '!$A$1:$C$62,MATCH($J806,'State '!$B:$B,0),3)</f>
        <v>Midwest</v>
      </c>
      <c r="N806" s="149"/>
      <c r="O806" s="156">
        <v>407</v>
      </c>
      <c r="P806" s="156"/>
      <c r="Q806" s="156">
        <v>590</v>
      </c>
      <c r="R806" s="155"/>
      <c r="S806" s="149" t="s">
        <v>135</v>
      </c>
      <c r="T806" s="149" t="s">
        <v>381</v>
      </c>
      <c r="U806" s="149" t="s">
        <v>382</v>
      </c>
      <c r="V806" s="149" t="s">
        <v>2177</v>
      </c>
      <c r="W806" s="148"/>
      <c r="X806" s="148"/>
      <c r="Y806" s="148"/>
    </row>
    <row r="807" spans="1:25" s="17" customFormat="1" x14ac:dyDescent="0.2">
      <c r="A807" s="149">
        <v>42289</v>
      </c>
      <c r="B807" s="162" t="s">
        <v>1793</v>
      </c>
      <c r="C807" s="162" t="s">
        <v>2224</v>
      </c>
      <c r="D807" s="162" t="s">
        <v>134</v>
      </c>
      <c r="E807" s="162" t="s">
        <v>143</v>
      </c>
      <c r="F807" s="163">
        <v>42312</v>
      </c>
      <c r="G807" s="164">
        <v>2015</v>
      </c>
      <c r="H807" s="149" t="s">
        <v>2</v>
      </c>
      <c r="I807" s="149" t="str">
        <f t="shared" si="36"/>
        <v>OR</v>
      </c>
      <c r="J807" s="149" t="str">
        <f t="shared" si="37"/>
        <v>OR</v>
      </c>
      <c r="K807" s="149" t="str">
        <f t="shared" si="38"/>
        <v>Pacific</v>
      </c>
      <c r="L807" s="149" t="str">
        <f>INDEX('State '!$A$1:$C$62,MATCH($I807,'State '!$B:$B,0),3)</f>
        <v>Pacific</v>
      </c>
      <c r="M807" s="149" t="str">
        <f>INDEX('State '!$A$1:$C$62,MATCH($J807,'State '!$B:$B,0),3)</f>
        <v>Pacific</v>
      </c>
      <c r="N807" s="149"/>
      <c r="O807" s="156">
        <v>54.3</v>
      </c>
      <c r="P807" s="156">
        <v>24.4</v>
      </c>
      <c r="Q807" s="156">
        <v>175</v>
      </c>
      <c r="R807" s="155">
        <v>20</v>
      </c>
      <c r="S807" s="149" t="s">
        <v>135</v>
      </c>
      <c r="T807" s="149" t="s">
        <v>381</v>
      </c>
      <c r="U807" s="149" t="s">
        <v>1794</v>
      </c>
      <c r="V807" s="149" t="s">
        <v>2174</v>
      </c>
      <c r="W807" s="148"/>
      <c r="X807" s="148"/>
      <c r="Y807" s="148"/>
    </row>
    <row r="808" spans="1:25" s="17" customFormat="1" ht="202.15" customHeight="1" x14ac:dyDescent="0.2">
      <c r="A808" s="171">
        <v>42600</v>
      </c>
      <c r="B808" s="162" t="s">
        <v>1838</v>
      </c>
      <c r="C808" s="162" t="s">
        <v>230</v>
      </c>
      <c r="D808" s="162" t="s">
        <v>134</v>
      </c>
      <c r="E808" s="162" t="s">
        <v>143</v>
      </c>
      <c r="F808" s="163">
        <v>42312</v>
      </c>
      <c r="G808" s="155">
        <v>2015</v>
      </c>
      <c r="H808" s="149" t="s">
        <v>10</v>
      </c>
      <c r="I808" s="149" t="str">
        <f t="shared" si="36"/>
        <v>NY</v>
      </c>
      <c r="J808" s="149" t="str">
        <f t="shared" si="37"/>
        <v>NY</v>
      </c>
      <c r="K808" s="149" t="str">
        <f t="shared" si="38"/>
        <v>Northeast</v>
      </c>
      <c r="L808" s="149" t="str">
        <f>INDEX('State '!$A$1:$C$62,MATCH($I808,'State '!$B:$B,0),3)</f>
        <v>Northeast</v>
      </c>
      <c r="M808" s="149" t="str">
        <f>INDEX('State '!$A$1:$C$62,MATCH($J808,'State '!$B:$B,0),3)</f>
        <v>Northeast</v>
      </c>
      <c r="N808" s="149"/>
      <c r="O808" s="156">
        <v>43.7</v>
      </c>
      <c r="P808" s="156">
        <v>17</v>
      </c>
      <c r="Q808" s="156">
        <v>54</v>
      </c>
      <c r="R808" s="155" t="s">
        <v>719</v>
      </c>
      <c r="S808" s="149" t="s">
        <v>135</v>
      </c>
      <c r="T808" s="149" t="s">
        <v>381</v>
      </c>
      <c r="U808" s="149" t="s">
        <v>1889</v>
      </c>
      <c r="V808" s="149" t="s">
        <v>2174</v>
      </c>
      <c r="W808" s="148"/>
      <c r="X808" s="148"/>
      <c r="Y808" s="148"/>
    </row>
    <row r="809" spans="1:25" s="17" customFormat="1" x14ac:dyDescent="0.2">
      <c r="A809" s="149">
        <v>41885</v>
      </c>
      <c r="B809" s="162" t="s">
        <v>2121</v>
      </c>
      <c r="C809" s="162" t="s">
        <v>234</v>
      </c>
      <c r="D809" s="162" t="s">
        <v>140</v>
      </c>
      <c r="E809" s="162" t="s">
        <v>143</v>
      </c>
      <c r="F809" s="163">
        <v>42320</v>
      </c>
      <c r="G809" s="155">
        <v>2015</v>
      </c>
      <c r="H809" s="149" t="s">
        <v>483</v>
      </c>
      <c r="I809" s="149" t="str">
        <f t="shared" si="36"/>
        <v>MS</v>
      </c>
      <c r="J809" s="149" t="str">
        <f t="shared" si="37"/>
        <v>AL</v>
      </c>
      <c r="K809" s="149" t="str">
        <f t="shared" si="38"/>
        <v>South Central</v>
      </c>
      <c r="L809" s="149" t="str">
        <f>INDEX('State '!$A$1:$C$62,MATCH($I809,'State '!$B:$B,0),3)</f>
        <v>South Central</v>
      </c>
      <c r="M809" s="149" t="str">
        <f>INDEX('State '!$A$1:$C$62,MATCH($J809,'State '!$B:$B,0),3)</f>
        <v>South Central</v>
      </c>
      <c r="N809" s="149"/>
      <c r="O809" s="156">
        <v>47.8</v>
      </c>
      <c r="P809" s="156"/>
      <c r="Q809" s="156">
        <v>45</v>
      </c>
      <c r="R809" s="155"/>
      <c r="S809" s="149" t="s">
        <v>135</v>
      </c>
      <c r="T809" s="149" t="s">
        <v>381</v>
      </c>
      <c r="U809" s="149" t="s">
        <v>2057</v>
      </c>
      <c r="V809" s="149" t="s">
        <v>2177</v>
      </c>
      <c r="W809" s="148"/>
      <c r="X809" s="148"/>
      <c r="Y809" s="148"/>
    </row>
    <row r="810" spans="1:25" s="17" customFormat="1" x14ac:dyDescent="0.2">
      <c r="A810" s="149">
        <v>42614</v>
      </c>
      <c r="B810" s="150" t="s">
        <v>2078</v>
      </c>
      <c r="C810" s="150" t="s">
        <v>1725</v>
      </c>
      <c r="D810" s="150" t="s">
        <v>1878</v>
      </c>
      <c r="E810" s="151" t="s">
        <v>143</v>
      </c>
      <c r="F810" s="152">
        <v>42339</v>
      </c>
      <c r="G810" s="164">
        <v>2015</v>
      </c>
      <c r="H810" s="149" t="s">
        <v>1970</v>
      </c>
      <c r="I810" s="149" t="str">
        <f t="shared" si="36"/>
        <v>IN</v>
      </c>
      <c r="J810" s="149" t="str">
        <f t="shared" si="37"/>
        <v>LA</v>
      </c>
      <c r="K810" s="149" t="str">
        <f t="shared" si="38"/>
        <v>Midwest, South Central</v>
      </c>
      <c r="L810" s="149" t="str">
        <f>INDEX('State '!$A$1:$C$62,MATCH($I810,'State '!$B:$B,0),3)</f>
        <v>Midwest</v>
      </c>
      <c r="M810" s="149" t="str">
        <f>INDEX('State '!$A$1:$C$62,MATCH($J810,'State '!$B:$B,0),3)</f>
        <v>South Central</v>
      </c>
      <c r="N810" s="149"/>
      <c r="O810" s="155">
        <v>50</v>
      </c>
      <c r="P810" s="155"/>
      <c r="Q810" s="155">
        <v>750</v>
      </c>
      <c r="R810" s="156"/>
      <c r="S810" s="157" t="s">
        <v>135</v>
      </c>
      <c r="T810" s="154" t="s">
        <v>381</v>
      </c>
      <c r="U810" s="158" t="s">
        <v>382</v>
      </c>
      <c r="V810" s="149" t="s">
        <v>2177</v>
      </c>
      <c r="W810" s="148"/>
      <c r="X810" s="148"/>
      <c r="Y810" s="148"/>
    </row>
    <row r="811" spans="1:25" s="17" customFormat="1" x14ac:dyDescent="0.2">
      <c r="A811" s="149">
        <v>42612</v>
      </c>
      <c r="B811" s="150" t="s">
        <v>2186</v>
      </c>
      <c r="C811" s="150" t="s">
        <v>2049</v>
      </c>
      <c r="D811" s="150" t="s">
        <v>140</v>
      </c>
      <c r="E811" s="151" t="s">
        <v>143</v>
      </c>
      <c r="F811" s="152">
        <v>42339</v>
      </c>
      <c r="G811" s="153">
        <v>2015</v>
      </c>
      <c r="H811" s="149" t="s">
        <v>53</v>
      </c>
      <c r="I811" s="149" t="str">
        <f t="shared" si="36"/>
        <v>SC</v>
      </c>
      <c r="J811" s="149" t="str">
        <f t="shared" si="37"/>
        <v>SC</v>
      </c>
      <c r="K811" s="149" t="str">
        <f t="shared" si="38"/>
        <v>Southeast</v>
      </c>
      <c r="L811" s="149" t="str">
        <f>INDEX('State '!$A$1:$C$62,MATCH($I811,'State '!$B:$B,0),3)</f>
        <v>Southeast</v>
      </c>
      <c r="M811" s="149" t="str">
        <f>INDEX('State '!$A$1:$C$62,MATCH($J811,'State '!$B:$B,0),3)</f>
        <v>Southeast</v>
      </c>
      <c r="N811" s="149"/>
      <c r="O811" s="156">
        <v>35</v>
      </c>
      <c r="P811" s="155"/>
      <c r="Q811" s="155">
        <v>45</v>
      </c>
      <c r="R811" s="156"/>
      <c r="S811" s="157" t="s">
        <v>135</v>
      </c>
      <c r="T811" s="154" t="s">
        <v>381</v>
      </c>
      <c r="U811" s="158" t="s">
        <v>2187</v>
      </c>
      <c r="V811" s="149" t="s">
        <v>2174</v>
      </c>
      <c r="W811" s="148"/>
      <c r="X811" s="148"/>
      <c r="Y811" s="148"/>
    </row>
    <row r="812" spans="1:25" s="17" customFormat="1" ht="25.5" x14ac:dyDescent="0.2">
      <c r="A812" s="149">
        <v>42355</v>
      </c>
      <c r="B812" s="150" t="s">
        <v>390</v>
      </c>
      <c r="C812" s="150" t="s">
        <v>199</v>
      </c>
      <c r="D812" s="150" t="s">
        <v>1878</v>
      </c>
      <c r="E812" s="151" t="s">
        <v>143</v>
      </c>
      <c r="F812" s="152">
        <v>42339</v>
      </c>
      <c r="G812" s="159">
        <v>2015</v>
      </c>
      <c r="H812" s="149" t="s">
        <v>2122</v>
      </c>
      <c r="I812" s="149" t="str">
        <f t="shared" si="36"/>
        <v>OH</v>
      </c>
      <c r="J812" s="149" t="str">
        <f t="shared" si="37"/>
        <v>LA</v>
      </c>
      <c r="K812" s="149" t="str">
        <f t="shared" si="38"/>
        <v>Northeast, Midwest, South Central</v>
      </c>
      <c r="L812" s="149" t="str">
        <f>INDEX('State '!$A$1:$C$62,MATCH($I812,'State '!$B:$B,0),3)</f>
        <v>Northeast</v>
      </c>
      <c r="M812" s="149" t="str">
        <f>INDEX('State '!$A$1:$C$62,MATCH($J812,'State '!$B:$B,0),3)</f>
        <v>South Central</v>
      </c>
      <c r="N812" s="149" t="s">
        <v>9</v>
      </c>
      <c r="O812" s="156">
        <v>468</v>
      </c>
      <c r="P812" s="155">
        <v>76</v>
      </c>
      <c r="Q812" s="155">
        <v>550</v>
      </c>
      <c r="R812" s="156">
        <v>30</v>
      </c>
      <c r="S812" s="157" t="s">
        <v>135</v>
      </c>
      <c r="T812" s="154" t="s">
        <v>381</v>
      </c>
      <c r="U812" s="158" t="s">
        <v>1881</v>
      </c>
      <c r="V812" s="149" t="s">
        <v>2177</v>
      </c>
      <c r="W812" s="148"/>
      <c r="X812" s="148"/>
      <c r="Y812" s="148"/>
    </row>
    <row r="813" spans="1:25" s="17" customFormat="1" x14ac:dyDescent="0.2">
      <c r="A813" s="149">
        <v>42342</v>
      </c>
      <c r="B813" s="162" t="s">
        <v>1966</v>
      </c>
      <c r="C813" s="162" t="s">
        <v>201</v>
      </c>
      <c r="D813" s="162" t="s">
        <v>140</v>
      </c>
      <c r="E813" s="162" t="s">
        <v>143</v>
      </c>
      <c r="F813" s="163">
        <v>42341</v>
      </c>
      <c r="G813" s="155">
        <v>2015</v>
      </c>
      <c r="H813" s="149" t="s">
        <v>10</v>
      </c>
      <c r="I813" s="149" t="str">
        <f t="shared" si="36"/>
        <v>NY</v>
      </c>
      <c r="J813" s="149" t="str">
        <f t="shared" si="37"/>
        <v>NY</v>
      </c>
      <c r="K813" s="149" t="str">
        <f t="shared" si="38"/>
        <v>Northeast</v>
      </c>
      <c r="L813" s="149" t="str">
        <f>INDEX('State '!$A$1:$C$62,MATCH($I813,'State '!$B:$B,0),3)</f>
        <v>Northeast</v>
      </c>
      <c r="M813" s="149" t="str">
        <f>INDEX('State '!$A$1:$C$62,MATCH($J813,'State '!$B:$B,0),3)</f>
        <v>Northeast</v>
      </c>
      <c r="N813" s="149"/>
      <c r="O813" s="156">
        <v>65.7</v>
      </c>
      <c r="P813" s="156"/>
      <c r="Q813" s="156">
        <v>140</v>
      </c>
      <c r="R813" s="155"/>
      <c r="S813" s="149" t="s">
        <v>135</v>
      </c>
      <c r="T813" s="149" t="s">
        <v>381</v>
      </c>
      <c r="U813" s="149" t="s">
        <v>1967</v>
      </c>
      <c r="V813" s="149" t="s">
        <v>2174</v>
      </c>
      <c r="W813" s="148"/>
      <c r="X813" s="148"/>
      <c r="Y813" s="148"/>
    </row>
    <row r="814" spans="1:25" s="17" customFormat="1" x14ac:dyDescent="0.2">
      <c r="A814" s="149">
        <v>42601</v>
      </c>
      <c r="B814" s="162" t="s">
        <v>1829</v>
      </c>
      <c r="C814" s="162" t="s">
        <v>1875</v>
      </c>
      <c r="D814" s="162" t="s">
        <v>140</v>
      </c>
      <c r="E814" s="162" t="s">
        <v>143</v>
      </c>
      <c r="F814" s="163">
        <v>42374</v>
      </c>
      <c r="G814" s="164">
        <v>2015</v>
      </c>
      <c r="H814" s="149" t="s">
        <v>1701</v>
      </c>
      <c r="I814" s="149" t="str">
        <f t="shared" si="36"/>
        <v>PA</v>
      </c>
      <c r="J814" s="149" t="str">
        <f t="shared" si="37"/>
        <v>VA</v>
      </c>
      <c r="K814" s="149" t="str">
        <f t="shared" si="38"/>
        <v>Northeast</v>
      </c>
      <c r="L814" s="149" t="str">
        <f>INDEX('State '!$A$1:$C$62,MATCH($I814,'State '!$B:$B,0),3)</f>
        <v>Northeast</v>
      </c>
      <c r="M814" s="149" t="str">
        <f>INDEX('State '!$A$1:$C$62,MATCH($J814,'State '!$B:$B,0),3)</f>
        <v>Northeast</v>
      </c>
      <c r="N814" s="149"/>
      <c r="O814" s="156">
        <v>610</v>
      </c>
      <c r="P814" s="156">
        <v>30</v>
      </c>
      <c r="Q814" s="156">
        <v>525</v>
      </c>
      <c r="R814" s="155">
        <v>42</v>
      </c>
      <c r="S814" s="149" t="s">
        <v>135</v>
      </c>
      <c r="T814" s="149" t="s">
        <v>381</v>
      </c>
      <c r="U814" s="149" t="s">
        <v>1830</v>
      </c>
      <c r="V814" s="149" t="s">
        <v>2177</v>
      </c>
      <c r="W814" s="148"/>
      <c r="X814" s="148"/>
      <c r="Y814" s="148"/>
    </row>
    <row r="815" spans="1:25" s="17" customFormat="1" x14ac:dyDescent="0.2">
      <c r="A815" s="149">
        <v>42853</v>
      </c>
      <c r="B815" s="162" t="s">
        <v>2028</v>
      </c>
      <c r="C815" s="162" t="s">
        <v>2189</v>
      </c>
      <c r="D815" s="162" t="s">
        <v>136</v>
      </c>
      <c r="E815" s="162" t="s">
        <v>143</v>
      </c>
      <c r="F815" s="163">
        <v>42439</v>
      </c>
      <c r="G815" s="155">
        <v>2016</v>
      </c>
      <c r="H815" s="149" t="s">
        <v>408</v>
      </c>
      <c r="I815" s="149" t="str">
        <f t="shared" si="36"/>
        <v>TX</v>
      </c>
      <c r="J815" s="149" t="str">
        <f t="shared" si="37"/>
        <v>MX</v>
      </c>
      <c r="K815" s="149" t="str">
        <f t="shared" si="38"/>
        <v>South Central, Mexico</v>
      </c>
      <c r="L815" s="149" t="str">
        <f>INDEX('State '!$A$1:$C$62,MATCH($I815,'State '!$B:$B,0),3)</f>
        <v>South Central</v>
      </c>
      <c r="M815" s="149" t="str">
        <f>INDEX('State '!$A$1:$C$62,MATCH($J815,'State '!$B:$B,0),3)</f>
        <v>Mexico</v>
      </c>
      <c r="N815" s="149"/>
      <c r="O815" s="156">
        <v>133</v>
      </c>
      <c r="P815" s="156">
        <v>200</v>
      </c>
      <c r="Q815" s="156">
        <v>170</v>
      </c>
      <c r="R815" s="155">
        <v>30</v>
      </c>
      <c r="S815" s="149" t="s">
        <v>135</v>
      </c>
      <c r="T815" s="149" t="s">
        <v>381</v>
      </c>
      <c r="U815" s="149" t="s">
        <v>2052</v>
      </c>
      <c r="V815" s="149" t="s">
        <v>2177</v>
      </c>
      <c r="W815" s="148"/>
      <c r="X815" s="148"/>
      <c r="Y815" s="148"/>
    </row>
    <row r="816" spans="1:25" s="17" customFormat="1" x14ac:dyDescent="0.2">
      <c r="A816" s="149">
        <v>42612</v>
      </c>
      <c r="B816" s="162" t="s">
        <v>2117</v>
      </c>
      <c r="C816" s="162" t="s">
        <v>266</v>
      </c>
      <c r="D816" s="162" t="s">
        <v>134</v>
      </c>
      <c r="E816" s="162" t="s">
        <v>143</v>
      </c>
      <c r="F816" s="163">
        <v>42477</v>
      </c>
      <c r="G816" s="164">
        <v>2016</v>
      </c>
      <c r="H816" s="149" t="s">
        <v>43</v>
      </c>
      <c r="I816" s="149" t="str">
        <f t="shared" si="36"/>
        <v>NM</v>
      </c>
      <c r="J816" s="149" t="str">
        <f t="shared" si="37"/>
        <v>NM</v>
      </c>
      <c r="K816" s="149" t="str">
        <f t="shared" si="38"/>
        <v>Mountain</v>
      </c>
      <c r="L816" s="149" t="str">
        <f>INDEX('State '!$A$1:$C$62,MATCH($I816,'State '!$B:$B,0),3)</f>
        <v>Mountain</v>
      </c>
      <c r="M816" s="149" t="str">
        <f>INDEX('State '!$A$1:$C$62,MATCH($J816,'State '!$B:$B,0),3)</f>
        <v>Mountain</v>
      </c>
      <c r="N816" s="149"/>
      <c r="O816" s="156">
        <v>23</v>
      </c>
      <c r="P816" s="156">
        <v>15</v>
      </c>
      <c r="Q816" s="156">
        <v>200</v>
      </c>
      <c r="R816" s="155"/>
      <c r="S816" s="149" t="s">
        <v>135</v>
      </c>
      <c r="T816" s="149" t="s">
        <v>381</v>
      </c>
      <c r="U816" s="149" t="s">
        <v>2118</v>
      </c>
      <c r="V816" s="149" t="s">
        <v>2174</v>
      </c>
      <c r="W816" s="148"/>
      <c r="X816" s="148"/>
      <c r="Y816" s="148"/>
    </row>
    <row r="817" spans="1:25" s="17" customFormat="1" ht="25.5" x14ac:dyDescent="0.2">
      <c r="A817" s="149">
        <v>42605</v>
      </c>
      <c r="B817" s="162" t="s">
        <v>1938</v>
      </c>
      <c r="C817" s="162" t="s">
        <v>1939</v>
      </c>
      <c r="D817" s="162" t="s">
        <v>1878</v>
      </c>
      <c r="E817" s="162" t="s">
        <v>143</v>
      </c>
      <c r="F817" s="163">
        <v>42517</v>
      </c>
      <c r="G817" s="155">
        <v>2016</v>
      </c>
      <c r="H817" s="149" t="s">
        <v>1940</v>
      </c>
      <c r="I817" s="149" t="str">
        <f t="shared" si="36"/>
        <v>OH</v>
      </c>
      <c r="J817" s="149" t="str">
        <f t="shared" si="37"/>
        <v>LA</v>
      </c>
      <c r="K817" s="149" t="str">
        <f t="shared" si="38"/>
        <v>Northeast, Midwest, South Central</v>
      </c>
      <c r="L817" s="149" t="str">
        <f>INDEX('State '!$A$1:$C$62,MATCH($I817,'State '!$B:$B,0),3)</f>
        <v>Northeast</v>
      </c>
      <c r="M817" s="149" t="str">
        <f>INDEX('State '!$A$1:$C$62,MATCH($J817,'State '!$B:$B,0),3)</f>
        <v>South Central</v>
      </c>
      <c r="N817" s="149" t="s">
        <v>9</v>
      </c>
      <c r="O817" s="156">
        <v>115</v>
      </c>
      <c r="P817" s="156"/>
      <c r="Q817" s="156">
        <v>758</v>
      </c>
      <c r="R817" s="155"/>
      <c r="S817" s="149" t="s">
        <v>135</v>
      </c>
      <c r="T817" s="149" t="s">
        <v>381</v>
      </c>
      <c r="U817" s="149" t="s">
        <v>1941</v>
      </c>
      <c r="V817" s="149" t="s">
        <v>2177</v>
      </c>
      <c r="W817" s="148"/>
      <c r="X817" s="148"/>
      <c r="Y817" s="148"/>
    </row>
    <row r="818" spans="1:25" s="17" customFormat="1" x14ac:dyDescent="0.2">
      <c r="A818" s="149">
        <v>42604</v>
      </c>
      <c r="B818" s="162" t="s">
        <v>2079</v>
      </c>
      <c r="C818" s="162" t="s">
        <v>283</v>
      </c>
      <c r="D818" s="162" t="s">
        <v>140</v>
      </c>
      <c r="E818" s="162" t="s">
        <v>143</v>
      </c>
      <c r="F818" s="163">
        <v>42517</v>
      </c>
      <c r="G818" s="155">
        <v>2016</v>
      </c>
      <c r="H818" s="149" t="s">
        <v>959</v>
      </c>
      <c r="I818" s="149" t="str">
        <f t="shared" si="36"/>
        <v>VA</v>
      </c>
      <c r="J818" s="149" t="str">
        <f t="shared" si="37"/>
        <v>MD</v>
      </c>
      <c r="K818" s="149" t="str">
        <f t="shared" si="38"/>
        <v>Northeast</v>
      </c>
      <c r="L818" s="149" t="str">
        <f>INDEX('State '!$A$1:$C$62,MATCH($I818,'State '!$B:$B,0),3)</f>
        <v>Northeast</v>
      </c>
      <c r="M818" s="149" t="str">
        <f>INDEX('State '!$A$1:$C$62,MATCH($J818,'State '!$B:$B,0),3)</f>
        <v>Northeast</v>
      </c>
      <c r="N818" s="149"/>
      <c r="O818" s="156">
        <v>31</v>
      </c>
      <c r="P818" s="156"/>
      <c r="Q818" s="156">
        <v>132</v>
      </c>
      <c r="R818" s="155"/>
      <c r="S818" s="149" t="s">
        <v>135</v>
      </c>
      <c r="T818" s="149" t="s">
        <v>381</v>
      </c>
      <c r="U818" s="149" t="s">
        <v>2080</v>
      </c>
      <c r="V818" s="149" t="s">
        <v>2177</v>
      </c>
      <c r="W818" s="148"/>
      <c r="X818" s="148"/>
      <c r="Y818" s="148"/>
    </row>
    <row r="819" spans="1:25" s="17" customFormat="1" x14ac:dyDescent="0.2">
      <c r="A819" s="149">
        <v>42605</v>
      </c>
      <c r="B819" s="162" t="s">
        <v>2120</v>
      </c>
      <c r="C819" s="162" t="s">
        <v>1939</v>
      </c>
      <c r="D819" s="162" t="s">
        <v>134</v>
      </c>
      <c r="E819" s="162" t="s">
        <v>143</v>
      </c>
      <c r="F819" s="163">
        <v>42538</v>
      </c>
      <c r="G819" s="155">
        <v>2016</v>
      </c>
      <c r="H819" s="149" t="s">
        <v>2013</v>
      </c>
      <c r="I819" s="149" t="str">
        <f t="shared" si="36"/>
        <v>KY</v>
      </c>
      <c r="J819" s="149" t="str">
        <f t="shared" si="37"/>
        <v>IN</v>
      </c>
      <c r="K819" s="149" t="str">
        <f t="shared" si="38"/>
        <v>Midwest</v>
      </c>
      <c r="L819" s="149" t="str">
        <f>INDEX('State '!$A$1:$C$62,MATCH($I819,'State '!$B:$B,0),3)</f>
        <v>Midwest</v>
      </c>
      <c r="M819" s="149" t="str">
        <f>INDEX('State '!$A$1:$C$62,MATCH($J819,'State '!$B:$B,0),3)</f>
        <v>Midwest</v>
      </c>
      <c r="N819" s="149"/>
      <c r="O819" s="156">
        <v>63</v>
      </c>
      <c r="P819" s="156">
        <v>30</v>
      </c>
      <c r="Q819" s="156">
        <v>53.5</v>
      </c>
      <c r="R819" s="155">
        <v>10</v>
      </c>
      <c r="S819" s="149" t="s">
        <v>135</v>
      </c>
      <c r="T819" s="149" t="s">
        <v>381</v>
      </c>
      <c r="U819" s="149" t="s">
        <v>2014</v>
      </c>
      <c r="V819" s="149" t="s">
        <v>2177</v>
      </c>
      <c r="W819" s="148"/>
      <c r="X819" s="148"/>
      <c r="Y819" s="148"/>
    </row>
    <row r="820" spans="1:25" s="17" customFormat="1" x14ac:dyDescent="0.2">
      <c r="A820" s="149">
        <v>42604</v>
      </c>
      <c r="B820" s="162" t="s">
        <v>2075</v>
      </c>
      <c r="C820" s="162" t="s">
        <v>2076</v>
      </c>
      <c r="D820" s="162" t="s">
        <v>134</v>
      </c>
      <c r="E820" s="162" t="s">
        <v>143</v>
      </c>
      <c r="F820" s="163">
        <v>42544</v>
      </c>
      <c r="G820" s="155">
        <v>2016</v>
      </c>
      <c r="H820" s="149" t="s">
        <v>690</v>
      </c>
      <c r="I820" s="149" t="str">
        <f t="shared" si="36"/>
        <v>WY</v>
      </c>
      <c r="J820" s="149" t="str">
        <f t="shared" si="37"/>
        <v>CO</v>
      </c>
      <c r="K820" s="149" t="str">
        <f t="shared" si="38"/>
        <v>Mountain</v>
      </c>
      <c r="L820" s="149" t="str">
        <f>INDEX('State '!$A$1:$C$62,MATCH($I820,'State '!$B:$B,0),3)</f>
        <v>Mountain</v>
      </c>
      <c r="M820" s="149" t="str">
        <f>INDEX('State '!$A$1:$C$62,MATCH($J820,'State '!$B:$B,0),3)</f>
        <v>Mountain</v>
      </c>
      <c r="N820" s="149"/>
      <c r="O820" s="156">
        <v>31.9</v>
      </c>
      <c r="P820" s="156">
        <v>31</v>
      </c>
      <c r="Q820" s="156">
        <v>5</v>
      </c>
      <c r="R820" s="155">
        <v>6</v>
      </c>
      <c r="S820" s="149" t="s">
        <v>135</v>
      </c>
      <c r="T820" s="149" t="s">
        <v>381</v>
      </c>
      <c r="U820" s="149" t="s">
        <v>2077</v>
      </c>
      <c r="V820" s="149" t="s">
        <v>2174</v>
      </c>
      <c r="W820" s="148"/>
      <c r="X820" s="148"/>
      <c r="Y820" s="148"/>
    </row>
    <row r="821" spans="1:25" s="17" customFormat="1" x14ac:dyDescent="0.2">
      <c r="A821" s="149">
        <v>43124</v>
      </c>
      <c r="B821" s="150" t="s">
        <v>2202</v>
      </c>
      <c r="C821" s="150" t="s">
        <v>218</v>
      </c>
      <c r="D821" s="150" t="s">
        <v>140</v>
      </c>
      <c r="E821" s="151" t="s">
        <v>143</v>
      </c>
      <c r="F821" s="163">
        <v>42552</v>
      </c>
      <c r="G821" s="155">
        <v>2016</v>
      </c>
      <c r="H821" s="149" t="s">
        <v>7</v>
      </c>
      <c r="I821" s="149" t="str">
        <f t="shared" si="36"/>
        <v>PA</v>
      </c>
      <c r="J821" s="149" t="s">
        <v>55</v>
      </c>
      <c r="K821" s="149" t="str">
        <f t="shared" si="38"/>
        <v>Northeast</v>
      </c>
      <c r="L821" s="149" t="str">
        <f>INDEX('State '!$A$1:$C$62,MATCH($I821,'State '!$B:$B,0),3)</f>
        <v>Northeast</v>
      </c>
      <c r="M821" s="149" t="str">
        <f>INDEX('State '!$A$1:$C$62,MATCH($J821,'State '!$B:$B,0),3)</f>
        <v>Northeast</v>
      </c>
      <c r="N821" s="149"/>
      <c r="O821" s="156">
        <v>1.3</v>
      </c>
      <c r="P821" s="156">
        <v>8</v>
      </c>
      <c r="Q821" s="155">
        <v>53</v>
      </c>
      <c r="R821" s="155">
        <v>16</v>
      </c>
      <c r="S821" s="149" t="s">
        <v>135</v>
      </c>
      <c r="T821" s="149" t="s">
        <v>381</v>
      </c>
      <c r="U821" s="149" t="s">
        <v>2368</v>
      </c>
      <c r="V821" s="149" t="s">
        <v>2177</v>
      </c>
      <c r="W821" s="148"/>
      <c r="X821" s="148"/>
      <c r="Y821" s="148"/>
    </row>
    <row r="822" spans="1:25" s="17" customFormat="1" x14ac:dyDescent="0.2">
      <c r="A822" s="149">
        <v>42601</v>
      </c>
      <c r="B822" s="162" t="s">
        <v>1974</v>
      </c>
      <c r="C822" s="162" t="s">
        <v>1875</v>
      </c>
      <c r="D822" s="162" t="s">
        <v>134</v>
      </c>
      <c r="E822" s="162" t="s">
        <v>143</v>
      </c>
      <c r="F822" s="163">
        <v>42583</v>
      </c>
      <c r="G822" s="155">
        <v>2016</v>
      </c>
      <c r="H822" s="149" t="s">
        <v>386</v>
      </c>
      <c r="I822" s="149" t="str">
        <f t="shared" si="36"/>
        <v>PA</v>
      </c>
      <c r="J822" s="149" t="str">
        <f t="shared" ref="J822:J853" si="39">RIGHT($H822,2)</f>
        <v>MD</v>
      </c>
      <c r="K822" s="149" t="str">
        <f t="shared" si="38"/>
        <v>Northeast</v>
      </c>
      <c r="L822" s="149" t="str">
        <f>INDEX('State '!$A$1:$C$62,MATCH($I822,'State '!$B:$B,0),3)</f>
        <v>Northeast</v>
      </c>
      <c r="M822" s="149" t="str">
        <f>INDEX('State '!$A$1:$C$62,MATCH($J822,'State '!$B:$B,0),3)</f>
        <v>Northeast</v>
      </c>
      <c r="N822" s="149"/>
      <c r="O822" s="156">
        <v>80</v>
      </c>
      <c r="P822" s="156">
        <v>11</v>
      </c>
      <c r="Q822" s="156">
        <v>192</v>
      </c>
      <c r="R822" s="155">
        <v>20</v>
      </c>
      <c r="S822" s="149" t="s">
        <v>135</v>
      </c>
      <c r="T822" s="149" t="s">
        <v>381</v>
      </c>
      <c r="U822" s="149" t="s">
        <v>2047</v>
      </c>
      <c r="V822" s="149" t="s">
        <v>2177</v>
      </c>
      <c r="W822" s="148"/>
      <c r="X822" s="148"/>
      <c r="Y822" s="148"/>
    </row>
    <row r="823" spans="1:25" s="17" customFormat="1" x14ac:dyDescent="0.2">
      <c r="A823" s="171">
        <v>42612</v>
      </c>
      <c r="B823" s="162" t="s">
        <v>2011</v>
      </c>
      <c r="C823" s="150" t="s">
        <v>1939</v>
      </c>
      <c r="D823" s="150" t="s">
        <v>134</v>
      </c>
      <c r="E823" s="151" t="s">
        <v>143</v>
      </c>
      <c r="F823" s="152">
        <v>42608</v>
      </c>
      <c r="G823" s="159">
        <v>2016</v>
      </c>
      <c r="H823" s="149" t="s">
        <v>23</v>
      </c>
      <c r="I823" s="149" t="str">
        <f t="shared" si="36"/>
        <v>KY</v>
      </c>
      <c r="J823" s="149" t="str">
        <f t="shared" si="39"/>
        <v>KY</v>
      </c>
      <c r="K823" s="149" t="str">
        <f t="shared" si="38"/>
        <v>Midwest</v>
      </c>
      <c r="L823" s="149" t="str">
        <f>INDEX('State '!$A$1:$C$62,MATCH($I823,'State '!$B:$B,0),3)</f>
        <v>Midwest</v>
      </c>
      <c r="M823" s="149" t="str">
        <f>INDEX('State '!$A$1:$C$62,MATCH($J823,'State '!$B:$B,0),3)</f>
        <v>Midwest</v>
      </c>
      <c r="N823" s="149"/>
      <c r="O823" s="156">
        <v>81</v>
      </c>
      <c r="P823" s="155">
        <v>22.5</v>
      </c>
      <c r="Q823" s="155">
        <v>230</v>
      </c>
      <c r="R823" s="156">
        <v>24</v>
      </c>
      <c r="S823" s="157" t="s">
        <v>135</v>
      </c>
      <c r="T823" s="154" t="s">
        <v>381</v>
      </c>
      <c r="U823" s="158" t="s">
        <v>2012</v>
      </c>
      <c r="V823" s="149" t="s">
        <v>2174</v>
      </c>
      <c r="W823" s="148"/>
      <c r="X823" s="148"/>
      <c r="Y823" s="148"/>
    </row>
    <row r="824" spans="1:25" s="17" customFormat="1" x14ac:dyDescent="0.2">
      <c r="A824" s="149">
        <v>42601</v>
      </c>
      <c r="B824" s="162" t="s">
        <v>2034</v>
      </c>
      <c r="C824" s="150" t="s">
        <v>231</v>
      </c>
      <c r="D824" s="162" t="s">
        <v>140</v>
      </c>
      <c r="E824" s="162" t="s">
        <v>143</v>
      </c>
      <c r="F824" s="163">
        <v>42614</v>
      </c>
      <c r="G824" s="164">
        <v>2016</v>
      </c>
      <c r="H824" s="149" t="s">
        <v>52</v>
      </c>
      <c r="I824" s="149" t="str">
        <f t="shared" si="36"/>
        <v>TN</v>
      </c>
      <c r="J824" s="149" t="str">
        <f t="shared" si="39"/>
        <v>TN</v>
      </c>
      <c r="K824" s="149" t="str">
        <f t="shared" si="38"/>
        <v>Midwest</v>
      </c>
      <c r="L824" s="149" t="str">
        <f>INDEX('State '!$A$1:$C$62,MATCH($I824,'State '!$B:$B,0),3)</f>
        <v>Midwest</v>
      </c>
      <c r="M824" s="149" t="str">
        <f>INDEX('State '!$A$1:$C$62,MATCH($J824,'State '!$B:$B,0),3)</f>
        <v>Midwest</v>
      </c>
      <c r="N824" s="149"/>
      <c r="O824" s="156">
        <v>53</v>
      </c>
      <c r="P824" s="156">
        <v>10</v>
      </c>
      <c r="Q824" s="156">
        <v>40</v>
      </c>
      <c r="R824" s="155">
        <v>12</v>
      </c>
      <c r="S824" s="149" t="s">
        <v>135</v>
      </c>
      <c r="T824" s="149" t="s">
        <v>381</v>
      </c>
      <c r="U824" s="149" t="s">
        <v>2035</v>
      </c>
      <c r="V824" s="149" t="s">
        <v>2174</v>
      </c>
      <c r="W824" s="148"/>
      <c r="X824" s="148"/>
      <c r="Y824" s="148"/>
    </row>
    <row r="825" spans="1:25" s="17" customFormat="1" x14ac:dyDescent="0.2">
      <c r="A825" s="149">
        <v>42619</v>
      </c>
      <c r="B825" s="150" t="s">
        <v>2213</v>
      </c>
      <c r="C825" s="150" t="s">
        <v>215</v>
      </c>
      <c r="D825" s="150" t="s">
        <v>140</v>
      </c>
      <c r="E825" s="151" t="s">
        <v>143</v>
      </c>
      <c r="F825" s="152">
        <v>42615</v>
      </c>
      <c r="G825" s="159">
        <v>2016</v>
      </c>
      <c r="H825" s="149" t="s">
        <v>957</v>
      </c>
      <c r="I825" s="149" t="str">
        <f t="shared" si="36"/>
        <v>GA</v>
      </c>
      <c r="J825" s="149" t="str">
        <f t="shared" si="39"/>
        <v>FL</v>
      </c>
      <c r="K825" s="149" t="str">
        <f t="shared" si="38"/>
        <v>Southeast</v>
      </c>
      <c r="L825" s="149" t="str">
        <f>INDEX('State '!$A$1:$C$62,MATCH($I825,'State '!$B:$B,0),3)</f>
        <v>Southeast</v>
      </c>
      <c r="M825" s="149" t="str">
        <f>INDEX('State '!$A$1:$C$62,MATCH($J825,'State '!$B:$B,0),3)</f>
        <v>Southeast</v>
      </c>
      <c r="N825" s="149"/>
      <c r="O825" s="156">
        <v>300</v>
      </c>
      <c r="P825" s="156"/>
      <c r="Q825" s="155">
        <v>235</v>
      </c>
      <c r="R825" s="156"/>
      <c r="S825" s="157" t="s">
        <v>135</v>
      </c>
      <c r="T825" s="154" t="s">
        <v>381</v>
      </c>
      <c r="U825" s="158" t="s">
        <v>2245</v>
      </c>
      <c r="V825" s="149" t="s">
        <v>2177</v>
      </c>
      <c r="W825" s="148"/>
      <c r="X825" s="148"/>
      <c r="Y825" s="136"/>
    </row>
    <row r="826" spans="1:25" s="17" customFormat="1" x14ac:dyDescent="0.2">
      <c r="A826" s="149">
        <v>42612</v>
      </c>
      <c r="B826" s="150" t="s">
        <v>2058</v>
      </c>
      <c r="C826" s="150" t="s">
        <v>261</v>
      </c>
      <c r="D826" s="150" t="s">
        <v>134</v>
      </c>
      <c r="E826" s="151" t="s">
        <v>143</v>
      </c>
      <c r="F826" s="152">
        <v>42643</v>
      </c>
      <c r="G826" s="159">
        <v>2016</v>
      </c>
      <c r="H826" s="149" t="s">
        <v>33</v>
      </c>
      <c r="I826" s="149" t="str">
        <f t="shared" si="36"/>
        <v>WV</v>
      </c>
      <c r="J826" s="149" t="str">
        <f t="shared" si="39"/>
        <v>WV</v>
      </c>
      <c r="K826" s="149" t="str">
        <f t="shared" si="38"/>
        <v>Northeast</v>
      </c>
      <c r="L826" s="149" t="str">
        <f>INDEX('State '!$A$1:$C$62,MATCH($I826,'State '!$B:$B,0),3)</f>
        <v>Northeast</v>
      </c>
      <c r="M826" s="149" t="str">
        <f>INDEX('State '!$A$1:$C$62,MATCH($J826,'State '!$B:$B,0),3)</f>
        <v>Northeast</v>
      </c>
      <c r="N826" s="149"/>
      <c r="O826" s="156">
        <v>45</v>
      </c>
      <c r="P826" s="155">
        <v>5</v>
      </c>
      <c r="Q826" s="155">
        <v>205</v>
      </c>
      <c r="R826" s="156"/>
      <c r="S826" s="157" t="s">
        <v>135</v>
      </c>
      <c r="T826" s="154" t="s">
        <v>381</v>
      </c>
      <c r="U826" s="158" t="s">
        <v>2031</v>
      </c>
      <c r="V826" s="149" t="s">
        <v>2174</v>
      </c>
      <c r="W826" s="148"/>
      <c r="X826" s="148"/>
      <c r="Y826" s="148"/>
    </row>
    <row r="827" spans="1:25" s="17" customFormat="1" x14ac:dyDescent="0.2">
      <c r="A827" s="149">
        <v>42612</v>
      </c>
      <c r="B827" s="162" t="s">
        <v>1958</v>
      </c>
      <c r="C827" s="162" t="s">
        <v>1721</v>
      </c>
      <c r="D827" s="162" t="s">
        <v>140</v>
      </c>
      <c r="E827" s="162" t="s">
        <v>143</v>
      </c>
      <c r="F827" s="163">
        <v>42644</v>
      </c>
      <c r="G827" s="155">
        <v>2016</v>
      </c>
      <c r="H827" s="149" t="s">
        <v>1959</v>
      </c>
      <c r="I827" s="149" t="str">
        <f t="shared" si="36"/>
        <v>WV</v>
      </c>
      <c r="J827" s="149" t="str">
        <f t="shared" si="39"/>
        <v>OH</v>
      </c>
      <c r="K827" s="149" t="str">
        <f t="shared" si="38"/>
        <v>Northeast</v>
      </c>
      <c r="L827" s="149" t="str">
        <f>INDEX('State '!$A$1:$C$62,MATCH($I827,'State '!$B:$B,0),3)</f>
        <v>Northeast</v>
      </c>
      <c r="M827" s="149" t="str">
        <f>INDEX('State '!$A$1:$C$62,MATCH($J827,'State '!$B:$B,0),3)</f>
        <v>Northeast</v>
      </c>
      <c r="N827" s="149"/>
      <c r="O827" s="156">
        <v>415</v>
      </c>
      <c r="P827" s="156">
        <v>50</v>
      </c>
      <c r="Q827" s="156">
        <v>850</v>
      </c>
      <c r="R827" s="155" t="s">
        <v>1822</v>
      </c>
      <c r="S827" s="149" t="s">
        <v>135</v>
      </c>
      <c r="T827" s="149" t="s">
        <v>381</v>
      </c>
      <c r="U827" s="149" t="s">
        <v>1996</v>
      </c>
      <c r="V827" s="149" t="s">
        <v>2177</v>
      </c>
      <c r="W827" s="148"/>
      <c r="X827" s="148"/>
      <c r="Y827" s="148"/>
    </row>
    <row r="828" spans="1:25" s="17" customFormat="1" x14ac:dyDescent="0.2">
      <c r="A828" s="149">
        <v>42853</v>
      </c>
      <c r="B828" s="162" t="s">
        <v>2026</v>
      </c>
      <c r="C828" s="162" t="s">
        <v>2189</v>
      </c>
      <c r="D828" s="162" t="s">
        <v>140</v>
      </c>
      <c r="E828" s="162" t="s">
        <v>143</v>
      </c>
      <c r="F828" s="163">
        <v>42644</v>
      </c>
      <c r="G828" s="155">
        <v>2016</v>
      </c>
      <c r="H828" s="149" t="s">
        <v>408</v>
      </c>
      <c r="I828" s="149" t="str">
        <f t="shared" si="36"/>
        <v>TX</v>
      </c>
      <c r="J828" s="149" t="str">
        <f t="shared" si="39"/>
        <v>MX</v>
      </c>
      <c r="K828" s="149" t="str">
        <f t="shared" si="38"/>
        <v>South Central, Mexico</v>
      </c>
      <c r="L828" s="149" t="str">
        <f>INDEX('State '!$A$1:$C$62,MATCH($I828,'State '!$B:$B,0),3)</f>
        <v>South Central</v>
      </c>
      <c r="M828" s="149" t="str">
        <f>INDEX('State '!$A$1:$C$62,MATCH($J828,'State '!$B:$B,0),3)</f>
        <v>Mexico</v>
      </c>
      <c r="N828" s="149"/>
      <c r="O828" s="156">
        <v>313</v>
      </c>
      <c r="P828" s="156"/>
      <c r="Q828" s="156">
        <v>400</v>
      </c>
      <c r="R828" s="155">
        <v>30</v>
      </c>
      <c r="S828" s="149" t="s">
        <v>135</v>
      </c>
      <c r="T828" s="149" t="s">
        <v>381</v>
      </c>
      <c r="U828" s="149" t="s">
        <v>382</v>
      </c>
      <c r="V828" s="149" t="s">
        <v>2177</v>
      </c>
      <c r="W828" s="148"/>
      <c r="X828" s="148"/>
      <c r="Y828" s="148"/>
    </row>
    <row r="829" spans="1:25" s="17" customFormat="1" x14ac:dyDescent="0.2">
      <c r="A829" s="149">
        <v>42853</v>
      </c>
      <c r="B829" s="150" t="s">
        <v>2240</v>
      </c>
      <c r="C829" s="150" t="s">
        <v>2241</v>
      </c>
      <c r="D829" s="150" t="s">
        <v>140</v>
      </c>
      <c r="E829" s="151" t="s">
        <v>143</v>
      </c>
      <c r="F829" s="152">
        <v>42644</v>
      </c>
      <c r="G829" s="159">
        <v>2016</v>
      </c>
      <c r="H829" s="149" t="s">
        <v>6</v>
      </c>
      <c r="I829" s="149" t="str">
        <f t="shared" si="36"/>
        <v>TX</v>
      </c>
      <c r="J829" s="149" t="str">
        <f t="shared" si="39"/>
        <v>TX</v>
      </c>
      <c r="K829" s="149" t="str">
        <f t="shared" si="38"/>
        <v>South Central</v>
      </c>
      <c r="L829" s="149" t="str">
        <f>INDEX('State '!$A$1:$C$62,MATCH($I829,'State '!$B:$B,0),3)</f>
        <v>South Central</v>
      </c>
      <c r="M829" s="149" t="str">
        <f>INDEX('State '!$A$1:$C$62,MATCH($J829,'State '!$B:$B,0),3)</f>
        <v>South Central</v>
      </c>
      <c r="N829" s="149"/>
      <c r="O829" s="156" t="s">
        <v>2242</v>
      </c>
      <c r="P829" s="155"/>
      <c r="Q829" s="155">
        <v>260</v>
      </c>
      <c r="R829" s="156"/>
      <c r="S829" s="157" t="s">
        <v>138</v>
      </c>
      <c r="T829" s="149" t="s">
        <v>381</v>
      </c>
      <c r="U829" s="158"/>
      <c r="V829" s="149" t="s">
        <v>2174</v>
      </c>
      <c r="W829" s="148"/>
      <c r="X829" s="148"/>
      <c r="Y829" s="148"/>
    </row>
    <row r="830" spans="1:25" s="17" customFormat="1" ht="25.5" x14ac:dyDescent="0.2">
      <c r="A830" s="149">
        <v>42604</v>
      </c>
      <c r="B830" s="162" t="s">
        <v>2156</v>
      </c>
      <c r="C830" s="162" t="s">
        <v>199</v>
      </c>
      <c r="D830" s="162" t="s">
        <v>1878</v>
      </c>
      <c r="E830" s="162" t="s">
        <v>143</v>
      </c>
      <c r="F830" s="163">
        <v>42647</v>
      </c>
      <c r="G830" s="164">
        <v>2016</v>
      </c>
      <c r="H830" s="149" t="s">
        <v>2158</v>
      </c>
      <c r="I830" s="149" t="str">
        <f t="shared" si="36"/>
        <v>PA</v>
      </c>
      <c r="J830" s="149" t="str">
        <f t="shared" si="39"/>
        <v>LA</v>
      </c>
      <c r="K830" s="149" t="str">
        <f t="shared" si="38"/>
        <v>Northeast, Midwest, South Central</v>
      </c>
      <c r="L830" s="149" t="str">
        <f>INDEX('State '!$A$1:$C$62,MATCH($I830,'State '!$B:$B,0),3)</f>
        <v>Northeast</v>
      </c>
      <c r="M830" s="149" t="str">
        <f>INDEX('State '!$A$1:$C$62,MATCH($J830,'State '!$B:$B,0),3)</f>
        <v>South Central</v>
      </c>
      <c r="N830" s="149" t="s">
        <v>9</v>
      </c>
      <c r="O830" s="156">
        <v>149.1</v>
      </c>
      <c r="P830" s="156"/>
      <c r="Q830" s="156">
        <v>250</v>
      </c>
      <c r="R830" s="155"/>
      <c r="S830" s="149" t="s">
        <v>135</v>
      </c>
      <c r="T830" s="149" t="s">
        <v>381</v>
      </c>
      <c r="U830" s="149" t="s">
        <v>2003</v>
      </c>
      <c r="V830" s="149" t="s">
        <v>2177</v>
      </c>
      <c r="W830" s="148"/>
      <c r="X830" s="148"/>
      <c r="Y830" s="148"/>
    </row>
    <row r="831" spans="1:25" s="17" customFormat="1" x14ac:dyDescent="0.2">
      <c r="A831" s="149">
        <v>42612</v>
      </c>
      <c r="B831" s="162" t="s">
        <v>1893</v>
      </c>
      <c r="C831" s="162" t="s">
        <v>223</v>
      </c>
      <c r="D831" s="162" t="s">
        <v>140</v>
      </c>
      <c r="E831" s="162" t="s">
        <v>143</v>
      </c>
      <c r="F831" s="163">
        <v>42662</v>
      </c>
      <c r="G831" s="164">
        <v>2016</v>
      </c>
      <c r="H831" s="149" t="s">
        <v>1959</v>
      </c>
      <c r="I831" s="149" t="str">
        <f t="shared" si="36"/>
        <v>WV</v>
      </c>
      <c r="J831" s="149" t="str">
        <f t="shared" si="39"/>
        <v>OH</v>
      </c>
      <c r="K831" s="149" t="str">
        <f t="shared" si="38"/>
        <v>Northeast</v>
      </c>
      <c r="L831" s="149" t="str">
        <f>INDEX('State '!$A$1:$C$62,MATCH($I831,'State '!$B:$B,0),3)</f>
        <v>Northeast</v>
      </c>
      <c r="M831" s="149" t="str">
        <f>INDEX('State '!$A$1:$C$62,MATCH($J831,'State '!$B:$B,0),3)</f>
        <v>Northeast</v>
      </c>
      <c r="N831" s="149"/>
      <c r="O831" s="156">
        <v>77</v>
      </c>
      <c r="P831" s="156">
        <v>0</v>
      </c>
      <c r="Q831" s="156">
        <v>250</v>
      </c>
      <c r="R831" s="155"/>
      <c r="S831" s="149" t="s">
        <v>135</v>
      </c>
      <c r="T831" s="149" t="s">
        <v>381</v>
      </c>
      <c r="U831" s="149" t="s">
        <v>1894</v>
      </c>
      <c r="V831" s="149" t="s">
        <v>2177</v>
      </c>
      <c r="W831" s="148"/>
      <c r="X831" s="148"/>
      <c r="Y831" s="148"/>
    </row>
    <row r="832" spans="1:25" s="17" customFormat="1" x14ac:dyDescent="0.2">
      <c r="A832" s="149">
        <v>42611</v>
      </c>
      <c r="B832" s="150" t="s">
        <v>2175</v>
      </c>
      <c r="C832" s="162" t="s">
        <v>2065</v>
      </c>
      <c r="D832" s="150" t="s">
        <v>140</v>
      </c>
      <c r="E832" s="151" t="s">
        <v>143</v>
      </c>
      <c r="F832" s="163">
        <v>42675</v>
      </c>
      <c r="G832" s="164">
        <v>2016</v>
      </c>
      <c r="H832" s="149" t="s">
        <v>28</v>
      </c>
      <c r="I832" s="149" t="str">
        <f t="shared" si="36"/>
        <v>IL</v>
      </c>
      <c r="J832" s="149" t="str">
        <f t="shared" si="39"/>
        <v>IL</v>
      </c>
      <c r="K832" s="149" t="str">
        <f t="shared" si="38"/>
        <v>Midwest</v>
      </c>
      <c r="L832" s="149" t="str">
        <f>INDEX('State '!$A$1:$C$62,MATCH($I832,'State '!$B:$B,0),3)</f>
        <v>Midwest</v>
      </c>
      <c r="M832" s="149" t="str">
        <f>INDEX('State '!$A$1:$C$62,MATCH($J832,'State '!$B:$B,0),3)</f>
        <v>Midwest</v>
      </c>
      <c r="N832" s="149"/>
      <c r="O832" s="156">
        <v>50</v>
      </c>
      <c r="P832" s="156"/>
      <c r="Q832" s="155">
        <v>238</v>
      </c>
      <c r="R832" s="155"/>
      <c r="S832" s="149" t="s">
        <v>135</v>
      </c>
      <c r="T832" s="149" t="s">
        <v>381</v>
      </c>
      <c r="U832" s="149" t="s">
        <v>2046</v>
      </c>
      <c r="V832" s="149" t="s">
        <v>2174</v>
      </c>
      <c r="W832" s="148"/>
      <c r="X832" s="148"/>
      <c r="Y832" s="148"/>
    </row>
    <row r="833" spans="1:25" s="17" customFormat="1" x14ac:dyDescent="0.2">
      <c r="A833" s="149">
        <v>43124</v>
      </c>
      <c r="B833" s="150" t="s">
        <v>2048</v>
      </c>
      <c r="C833" s="150" t="s">
        <v>2049</v>
      </c>
      <c r="D833" s="150" t="s">
        <v>136</v>
      </c>
      <c r="E833" s="151" t="s">
        <v>143</v>
      </c>
      <c r="F833" s="152">
        <v>42675</v>
      </c>
      <c r="G833" s="153">
        <v>2016</v>
      </c>
      <c r="H833" s="149" t="s">
        <v>53</v>
      </c>
      <c r="I833" s="149" t="str">
        <f t="shared" si="36"/>
        <v>SC</v>
      </c>
      <c r="J833" s="149" t="str">
        <f t="shared" si="39"/>
        <v>SC</v>
      </c>
      <c r="K833" s="149" t="str">
        <f t="shared" si="38"/>
        <v>Southeast</v>
      </c>
      <c r="L833" s="149" t="str">
        <f>INDEX('State '!$A$1:$C$62,MATCH($I833,'State '!$B:$B,0),3)</f>
        <v>Southeast</v>
      </c>
      <c r="M833" s="149" t="str">
        <f>INDEX('State '!$A$1:$C$62,MATCH($J833,'State '!$B:$B,0),3)</f>
        <v>Southeast</v>
      </c>
      <c r="N833" s="149"/>
      <c r="O833" s="156">
        <v>36</v>
      </c>
      <c r="P833" s="155">
        <v>29</v>
      </c>
      <c r="Q833" s="155">
        <v>18</v>
      </c>
      <c r="R833" s="156">
        <v>8</v>
      </c>
      <c r="S833" s="157" t="s">
        <v>135</v>
      </c>
      <c r="T833" s="154" t="s">
        <v>381</v>
      </c>
      <c r="U833" s="158" t="s">
        <v>2050</v>
      </c>
      <c r="V833" s="149" t="s">
        <v>2174</v>
      </c>
      <c r="W833" s="148"/>
      <c r="X833" s="148"/>
      <c r="Y833" s="148"/>
    </row>
    <row r="834" spans="1:25" s="17" customFormat="1" x14ac:dyDescent="0.2">
      <c r="A834" s="149">
        <v>42612</v>
      </c>
      <c r="B834" s="162" t="s">
        <v>1928</v>
      </c>
      <c r="C834" s="162" t="s">
        <v>223</v>
      </c>
      <c r="D834" s="162" t="s">
        <v>140</v>
      </c>
      <c r="E834" s="162" t="s">
        <v>143</v>
      </c>
      <c r="F834" s="163">
        <v>42675</v>
      </c>
      <c r="G834" s="164">
        <v>2016</v>
      </c>
      <c r="H834" s="149" t="s">
        <v>1929</v>
      </c>
      <c r="I834" s="149" t="str">
        <f t="shared" si="36"/>
        <v>PA</v>
      </c>
      <c r="J834" s="149" t="str">
        <f t="shared" si="39"/>
        <v>OH</v>
      </c>
      <c r="K834" s="149" t="str">
        <f t="shared" si="38"/>
        <v>Northeast</v>
      </c>
      <c r="L834" s="149" t="str">
        <f>INDEX('State '!$A$1:$C$62,MATCH($I834,'State '!$B:$B,0),3)</f>
        <v>Northeast</v>
      </c>
      <c r="M834" s="149" t="str">
        <f>INDEX('State '!$A$1:$C$62,MATCH($J834,'State '!$B:$B,0),3)</f>
        <v>Northeast</v>
      </c>
      <c r="N834" s="149"/>
      <c r="O834" s="156">
        <v>111.8</v>
      </c>
      <c r="P834" s="156"/>
      <c r="Q834" s="156">
        <v>130</v>
      </c>
      <c r="R834" s="155"/>
      <c r="S834" s="149" t="s">
        <v>135</v>
      </c>
      <c r="T834" s="149" t="s">
        <v>381</v>
      </c>
      <c r="U834" s="149" t="s">
        <v>1930</v>
      </c>
      <c r="V834" s="149" t="s">
        <v>2177</v>
      </c>
      <c r="W834" s="148"/>
      <c r="X834" s="148"/>
      <c r="Y834" s="148"/>
    </row>
    <row r="835" spans="1:25" s="17" customFormat="1" x14ac:dyDescent="0.2">
      <c r="A835" s="149">
        <v>42865</v>
      </c>
      <c r="B835" s="162" t="s">
        <v>1968</v>
      </c>
      <c r="C835" s="162" t="s">
        <v>200</v>
      </c>
      <c r="D835" s="162" t="s">
        <v>134</v>
      </c>
      <c r="E835" s="162" t="s">
        <v>143</v>
      </c>
      <c r="F835" s="163">
        <v>42704</v>
      </c>
      <c r="G835" s="155">
        <v>2016</v>
      </c>
      <c r="H835" s="149" t="s">
        <v>36</v>
      </c>
      <c r="I835" s="149" t="str">
        <f t="shared" ref="I835:I898" si="40">LEFT($H835,2)</f>
        <v>MA</v>
      </c>
      <c r="J835" s="149" t="str">
        <f t="shared" si="39"/>
        <v>MA</v>
      </c>
      <c r="K835" s="149" t="str">
        <f t="shared" ref="K835:K898" si="41">IF($L835=$M835,L835,CONCATENATE($L835,", ",IF(ISBLANK(N835),"",CONCATENATE(N835,", ")),$M835))</f>
        <v>Northeast</v>
      </c>
      <c r="L835" s="149" t="str">
        <f>INDEX('State '!$A$1:$C$62,MATCH($I835,'State '!$B:$B,0),3)</f>
        <v>Northeast</v>
      </c>
      <c r="M835" s="149" t="str">
        <f>INDEX('State '!$A$1:$C$62,MATCH($J835,'State '!$B:$B,0),3)</f>
        <v>Northeast</v>
      </c>
      <c r="N835" s="149"/>
      <c r="O835" s="156">
        <v>63</v>
      </c>
      <c r="P835" s="156">
        <v>1.2</v>
      </c>
      <c r="Q835" s="156">
        <v>115</v>
      </c>
      <c r="R835" s="155">
        <v>16</v>
      </c>
      <c r="S835" s="149" t="s">
        <v>135</v>
      </c>
      <c r="T835" s="149" t="s">
        <v>381</v>
      </c>
      <c r="U835" s="149" t="s">
        <v>1969</v>
      </c>
      <c r="V835" s="149" t="s">
        <v>2174</v>
      </c>
      <c r="W835" s="148"/>
      <c r="X835" s="148"/>
      <c r="Y835" s="148"/>
    </row>
    <row r="836" spans="1:25" s="17" customFormat="1" ht="38.25" x14ac:dyDescent="0.2">
      <c r="A836" s="149">
        <v>42604</v>
      </c>
      <c r="B836" s="162" t="s">
        <v>391</v>
      </c>
      <c r="C836" s="162" t="s">
        <v>200</v>
      </c>
      <c r="D836" s="162" t="s">
        <v>140</v>
      </c>
      <c r="E836" s="162" t="s">
        <v>143</v>
      </c>
      <c r="F836" s="163">
        <v>42734</v>
      </c>
      <c r="G836" s="164">
        <v>2016</v>
      </c>
      <c r="H836" s="149" t="s">
        <v>1874</v>
      </c>
      <c r="I836" s="149" t="str">
        <f t="shared" si="40"/>
        <v>NJ</v>
      </c>
      <c r="J836" s="149" t="str">
        <f t="shared" si="39"/>
        <v>MA</v>
      </c>
      <c r="K836" s="149" t="str">
        <f t="shared" si="41"/>
        <v>Northeast</v>
      </c>
      <c r="L836" s="149" t="str">
        <f>INDEX('State '!$A$1:$C$62,MATCH($I836,'State '!$B:$B,0),3)</f>
        <v>Northeast</v>
      </c>
      <c r="M836" s="149" t="str">
        <f>INDEX('State '!$A$1:$C$62,MATCH($J836,'State '!$B:$B,0),3)</f>
        <v>Northeast</v>
      </c>
      <c r="N836" s="149"/>
      <c r="O836" s="156">
        <v>972</v>
      </c>
      <c r="P836" s="156">
        <v>37</v>
      </c>
      <c r="Q836" s="156">
        <v>342</v>
      </c>
      <c r="R836" s="155">
        <v>42</v>
      </c>
      <c r="S836" s="149" t="s">
        <v>135</v>
      </c>
      <c r="T836" s="149" t="s">
        <v>381</v>
      </c>
      <c r="U836" s="149" t="s">
        <v>1986</v>
      </c>
      <c r="V836" s="149" t="s">
        <v>2177</v>
      </c>
      <c r="W836" s="148" t="s">
        <v>2248</v>
      </c>
      <c r="X836" s="148"/>
      <c r="Y836" s="148"/>
    </row>
    <row r="837" spans="1:25" s="17" customFormat="1" ht="38.25" x14ac:dyDescent="0.2">
      <c r="A837" s="149">
        <v>42612</v>
      </c>
      <c r="B837" s="150" t="s">
        <v>2223</v>
      </c>
      <c r="C837" s="150" t="s">
        <v>246</v>
      </c>
      <c r="D837" s="150" t="s">
        <v>1878</v>
      </c>
      <c r="E837" s="151" t="s">
        <v>143</v>
      </c>
      <c r="F837" s="152">
        <v>42734</v>
      </c>
      <c r="G837" s="159">
        <v>2016</v>
      </c>
      <c r="H837" s="149" t="s">
        <v>2246</v>
      </c>
      <c r="I837" s="149" t="str">
        <f t="shared" si="40"/>
        <v>OH</v>
      </c>
      <c r="J837" s="149" t="str">
        <f t="shared" si="39"/>
        <v>MO</v>
      </c>
      <c r="K837" s="149" t="str">
        <f t="shared" si="41"/>
        <v>Northeast, Midwest</v>
      </c>
      <c r="L837" s="149" t="str">
        <f>INDEX('State '!$A$1:$C$62,MATCH($I837,'State '!$B:$B,0),3)</f>
        <v>Northeast</v>
      </c>
      <c r="M837" s="149" t="str">
        <f>INDEX('State '!$A$1:$C$62,MATCH($J837,'State '!$B:$B,0),3)</f>
        <v>Midwest</v>
      </c>
      <c r="N837" s="149"/>
      <c r="O837" s="156">
        <v>532</v>
      </c>
      <c r="P837" s="155"/>
      <c r="Q837" s="155">
        <v>800</v>
      </c>
      <c r="R837" s="156"/>
      <c r="S837" s="157" t="s">
        <v>135</v>
      </c>
      <c r="T837" s="154" t="s">
        <v>381</v>
      </c>
      <c r="U837" s="158" t="s">
        <v>2116</v>
      </c>
      <c r="V837" s="149" t="s">
        <v>2177</v>
      </c>
      <c r="W837" s="148" t="s">
        <v>2249</v>
      </c>
      <c r="X837" s="148"/>
      <c r="Y837" s="148"/>
    </row>
    <row r="838" spans="1:25" s="17" customFormat="1" x14ac:dyDescent="0.2">
      <c r="A838" s="149">
        <v>42612</v>
      </c>
      <c r="B838" s="150" t="s">
        <v>2048</v>
      </c>
      <c r="C838" s="150" t="s">
        <v>2049</v>
      </c>
      <c r="D838" s="150" t="s">
        <v>136</v>
      </c>
      <c r="E838" s="151" t="s">
        <v>419</v>
      </c>
      <c r="F838" s="152"/>
      <c r="G838" s="153">
        <v>2016</v>
      </c>
      <c r="H838" s="149" t="s">
        <v>53</v>
      </c>
      <c r="I838" s="149" t="str">
        <f t="shared" si="40"/>
        <v>SC</v>
      </c>
      <c r="J838" s="149" t="str">
        <f t="shared" si="39"/>
        <v>SC</v>
      </c>
      <c r="K838" s="149" t="str">
        <f t="shared" si="41"/>
        <v>Southeast</v>
      </c>
      <c r="L838" s="149" t="str">
        <f>INDEX('State '!$A$1:$C$62,MATCH($I838,'State '!$B:$B,0),3)</f>
        <v>Southeast</v>
      </c>
      <c r="M838" s="149" t="str">
        <f>INDEX('State '!$A$1:$C$62,MATCH($J838,'State '!$B:$B,0),3)</f>
        <v>Southeast</v>
      </c>
      <c r="N838" s="149"/>
      <c r="O838" s="156">
        <v>36</v>
      </c>
      <c r="P838" s="155">
        <v>29</v>
      </c>
      <c r="Q838" s="155">
        <v>18</v>
      </c>
      <c r="R838" s="156">
        <v>8</v>
      </c>
      <c r="S838" s="157" t="s">
        <v>135</v>
      </c>
      <c r="T838" s="154" t="s">
        <v>381</v>
      </c>
      <c r="U838" s="158" t="s">
        <v>2050</v>
      </c>
      <c r="V838" s="149" t="s">
        <v>2174</v>
      </c>
      <c r="W838" s="148"/>
      <c r="X838" s="148"/>
      <c r="Y838" s="148"/>
    </row>
    <row r="839" spans="1:25" s="17" customFormat="1" x14ac:dyDescent="0.2">
      <c r="A839" s="149">
        <v>42607</v>
      </c>
      <c r="B839" s="162" t="s">
        <v>2115</v>
      </c>
      <c r="C839" s="162" t="s">
        <v>1824</v>
      </c>
      <c r="D839" s="162" t="s">
        <v>1878</v>
      </c>
      <c r="E839" s="162" t="s">
        <v>389</v>
      </c>
      <c r="F839" s="163"/>
      <c r="G839" s="164">
        <v>2016</v>
      </c>
      <c r="H839" s="149" t="s">
        <v>0</v>
      </c>
      <c r="I839" s="149" t="str">
        <f t="shared" si="40"/>
        <v>LA</v>
      </c>
      <c r="J839" s="149" t="str">
        <f t="shared" si="39"/>
        <v>LA</v>
      </c>
      <c r="K839" s="149" t="str">
        <f t="shared" si="41"/>
        <v>South Central</v>
      </c>
      <c r="L839" s="149" t="str">
        <f>INDEX('State '!$A$1:$C$62,MATCH($I839,'State '!$B:$B,0),3)</f>
        <v>South Central</v>
      </c>
      <c r="M839" s="149" t="str">
        <f>INDEX('State '!$A$1:$C$62,MATCH($J839,'State '!$B:$B,0),3)</f>
        <v>South Central</v>
      </c>
      <c r="N839" s="149"/>
      <c r="O839" s="156">
        <v>610</v>
      </c>
      <c r="P839" s="156">
        <v>104.3</v>
      </c>
      <c r="Q839" s="156">
        <v>1500</v>
      </c>
      <c r="R839" s="155">
        <v>42</v>
      </c>
      <c r="S839" s="149" t="s">
        <v>135</v>
      </c>
      <c r="T839" s="149" t="s">
        <v>381</v>
      </c>
      <c r="U839" s="149" t="s">
        <v>2167</v>
      </c>
      <c r="V839" s="149" t="s">
        <v>2174</v>
      </c>
      <c r="W839" s="148"/>
      <c r="X839" s="148"/>
      <c r="Y839" s="148"/>
    </row>
    <row r="840" spans="1:25" s="17" customFormat="1" x14ac:dyDescent="0.2">
      <c r="A840" s="149">
        <v>42649</v>
      </c>
      <c r="B840" s="162" t="s">
        <v>2239</v>
      </c>
      <c r="C840" s="162" t="s">
        <v>2238</v>
      </c>
      <c r="D840" s="162" t="s">
        <v>140</v>
      </c>
      <c r="E840" s="162" t="s">
        <v>419</v>
      </c>
      <c r="F840" s="163"/>
      <c r="G840" s="164">
        <v>2016</v>
      </c>
      <c r="H840" s="149" t="s">
        <v>22</v>
      </c>
      <c r="I840" s="149" t="str">
        <f t="shared" si="40"/>
        <v>GA</v>
      </c>
      <c r="J840" s="149" t="str">
        <f t="shared" si="39"/>
        <v>GA</v>
      </c>
      <c r="K840" s="149" t="str">
        <f t="shared" si="41"/>
        <v>Southeast</v>
      </c>
      <c r="L840" s="149" t="str">
        <f>INDEX('State '!$A$1:$C$62,MATCH($I840,'State '!$B:$B,0),3)</f>
        <v>Southeast</v>
      </c>
      <c r="M840" s="149" t="str">
        <f>INDEX('State '!$A$1:$C$62,MATCH($J840,'State '!$B:$B,0),3)</f>
        <v>Southeast</v>
      </c>
      <c r="N840" s="149"/>
      <c r="O840" s="156">
        <v>114</v>
      </c>
      <c r="P840" s="156"/>
      <c r="Q840" s="156">
        <v>769</v>
      </c>
      <c r="R840" s="155"/>
      <c r="S840" s="149" t="s">
        <v>135</v>
      </c>
      <c r="T840" s="149" t="s">
        <v>381</v>
      </c>
      <c r="U840" s="149" t="s">
        <v>2237</v>
      </c>
      <c r="V840" s="149"/>
      <c r="W840" s="148"/>
      <c r="X840" s="148"/>
      <c r="Y840" s="148"/>
    </row>
    <row r="841" spans="1:25" s="17" customFormat="1" x14ac:dyDescent="0.2">
      <c r="A841" s="149">
        <v>42613</v>
      </c>
      <c r="B841" s="150" t="s">
        <v>2202</v>
      </c>
      <c r="C841" s="150" t="s">
        <v>218</v>
      </c>
      <c r="D841" s="150" t="s">
        <v>140</v>
      </c>
      <c r="E841" s="151" t="s">
        <v>137</v>
      </c>
      <c r="F841" s="163"/>
      <c r="G841" s="155">
        <v>2016</v>
      </c>
      <c r="H841" s="149" t="s">
        <v>7</v>
      </c>
      <c r="I841" s="149" t="str">
        <f t="shared" si="40"/>
        <v>PA</v>
      </c>
      <c r="J841" s="149" t="str">
        <f t="shared" si="39"/>
        <v>PA</v>
      </c>
      <c r="K841" s="149" t="str">
        <f t="shared" si="41"/>
        <v>Northeast</v>
      </c>
      <c r="L841" s="149" t="str">
        <f>INDEX('State '!$A$1:$C$62,MATCH($I841,'State '!$B:$B,0),3)</f>
        <v>Northeast</v>
      </c>
      <c r="M841" s="149" t="str">
        <f>INDEX('State '!$A$1:$C$62,MATCH($J841,'State '!$B:$B,0),3)</f>
        <v>Northeast</v>
      </c>
      <c r="N841" s="149"/>
      <c r="O841" s="156">
        <v>1.3</v>
      </c>
      <c r="P841" s="156">
        <v>8</v>
      </c>
      <c r="Q841" s="155">
        <v>160</v>
      </c>
      <c r="R841" s="155">
        <v>16</v>
      </c>
      <c r="S841" s="149" t="s">
        <v>135</v>
      </c>
      <c r="T841" s="149" t="s">
        <v>381</v>
      </c>
      <c r="U841" s="149" t="s">
        <v>2203</v>
      </c>
      <c r="V841" s="149" t="s">
        <v>2174</v>
      </c>
      <c r="W841" s="148"/>
      <c r="X841" s="148"/>
      <c r="Y841" s="148"/>
    </row>
    <row r="842" spans="1:25" s="17" customFormat="1" x14ac:dyDescent="0.2">
      <c r="A842" s="149">
        <v>42619</v>
      </c>
      <c r="B842" s="162" t="s">
        <v>1931</v>
      </c>
      <c r="C842" s="162" t="s">
        <v>1875</v>
      </c>
      <c r="D842" s="162" t="s">
        <v>134</v>
      </c>
      <c r="E842" s="162" t="s">
        <v>143</v>
      </c>
      <c r="F842" s="163">
        <v>42736</v>
      </c>
      <c r="G842" s="164">
        <v>2017</v>
      </c>
      <c r="H842" s="149" t="s">
        <v>2341</v>
      </c>
      <c r="I842" s="149" t="str">
        <f t="shared" si="40"/>
        <v>MS</v>
      </c>
      <c r="J842" s="149" t="str">
        <f t="shared" si="39"/>
        <v>LA</v>
      </c>
      <c r="K842" s="154" t="str">
        <f t="shared" si="41"/>
        <v>South Central</v>
      </c>
      <c r="L842" s="149" t="str">
        <f>INDEX('State '!$A$1:$C$62,MATCH($I842,'State '!$B:$B,0),3)</f>
        <v>South Central</v>
      </c>
      <c r="M842" s="149" t="str">
        <f>INDEX('State '!$A$1:$C$62,MATCH($J842,'State '!$B:$B,0),3)</f>
        <v>South Central</v>
      </c>
      <c r="N842" s="149"/>
      <c r="O842" s="156">
        <v>278</v>
      </c>
      <c r="P842" s="156">
        <v>7</v>
      </c>
      <c r="Q842" s="156">
        <v>1200</v>
      </c>
      <c r="R842" s="155">
        <v>36</v>
      </c>
      <c r="S842" s="149" t="s">
        <v>135</v>
      </c>
      <c r="T842" s="149" t="s">
        <v>381</v>
      </c>
      <c r="U842" s="149" t="s">
        <v>2099</v>
      </c>
      <c r="V842" s="149" t="s">
        <v>2177</v>
      </c>
      <c r="W842" s="148" t="s">
        <v>2587</v>
      </c>
      <c r="X842" s="148"/>
      <c r="Y842" s="148"/>
    </row>
    <row r="843" spans="1:25" s="17" customFormat="1" x14ac:dyDescent="0.2">
      <c r="A843" s="149">
        <v>43124</v>
      </c>
      <c r="B843" s="150" t="s">
        <v>2000</v>
      </c>
      <c r="C843" s="150" t="s">
        <v>1917</v>
      </c>
      <c r="D843" s="150" t="s">
        <v>134</v>
      </c>
      <c r="E843" s="151" t="s">
        <v>143</v>
      </c>
      <c r="F843" s="152">
        <v>42738</v>
      </c>
      <c r="G843" s="159">
        <v>2017</v>
      </c>
      <c r="H843" s="149" t="s">
        <v>7</v>
      </c>
      <c r="I843" s="149" t="str">
        <f t="shared" si="40"/>
        <v>PA</v>
      </c>
      <c r="J843" s="149" t="str">
        <f t="shared" si="39"/>
        <v>PA</v>
      </c>
      <c r="K843" s="154" t="str">
        <f t="shared" si="41"/>
        <v>Northeast</v>
      </c>
      <c r="L843" s="149" t="str">
        <f>INDEX('State '!$A$1:$C$62,MATCH($I843,'State '!$B:$B,0),3)</f>
        <v>Northeast</v>
      </c>
      <c r="M843" s="149" t="str">
        <f>INDEX('State '!$A$1:$C$62,MATCH($J843,'State '!$B:$B,0),3)</f>
        <v>Northeast</v>
      </c>
      <c r="N843" s="149"/>
      <c r="O843" s="156">
        <v>178</v>
      </c>
      <c r="P843" s="155">
        <v>35</v>
      </c>
      <c r="Q843" s="155">
        <v>200</v>
      </c>
      <c r="R843" s="156">
        <v>20</v>
      </c>
      <c r="S843" s="157" t="s">
        <v>135</v>
      </c>
      <c r="T843" s="154" t="s">
        <v>381</v>
      </c>
      <c r="U843" s="158" t="s">
        <v>2045</v>
      </c>
      <c r="V843" s="149" t="s">
        <v>2174</v>
      </c>
      <c r="W843" s="148"/>
      <c r="X843" s="148"/>
      <c r="Y843" s="148"/>
    </row>
    <row r="844" spans="1:25" s="17" customFormat="1" x14ac:dyDescent="0.2">
      <c r="A844" s="149">
        <v>42853</v>
      </c>
      <c r="B844" s="162" t="s">
        <v>2130</v>
      </c>
      <c r="C844" s="162" t="s">
        <v>2019</v>
      </c>
      <c r="D844" s="162" t="s">
        <v>136</v>
      </c>
      <c r="E844" s="151" t="s">
        <v>143</v>
      </c>
      <c r="F844" s="163">
        <v>42765</v>
      </c>
      <c r="G844" s="164">
        <v>2017</v>
      </c>
      <c r="H844" s="149" t="s">
        <v>408</v>
      </c>
      <c r="I844" s="149" t="str">
        <f t="shared" si="40"/>
        <v>TX</v>
      </c>
      <c r="J844" s="149" t="str">
        <f t="shared" si="39"/>
        <v>MX</v>
      </c>
      <c r="K844" s="154" t="str">
        <f t="shared" si="41"/>
        <v>South Central, Mexico</v>
      </c>
      <c r="L844" s="149" t="str">
        <f>INDEX('State '!$A$1:$C$62,MATCH($I844,'State '!$B:$B,0),3)</f>
        <v>South Central</v>
      </c>
      <c r="M844" s="149" t="str">
        <f>INDEX('State '!$A$1:$C$62,MATCH($J844,'State '!$B:$B,0),3)</f>
        <v>Mexico</v>
      </c>
      <c r="N844" s="149"/>
      <c r="O844" s="156">
        <v>2.5</v>
      </c>
      <c r="P844" s="156">
        <v>195</v>
      </c>
      <c r="Q844" s="156">
        <v>1100</v>
      </c>
      <c r="R844" s="155">
        <v>42</v>
      </c>
      <c r="S844" s="149" t="s">
        <v>135</v>
      </c>
      <c r="T844" s="149" t="s">
        <v>381</v>
      </c>
      <c r="U844" s="149" t="s">
        <v>2020</v>
      </c>
      <c r="V844" s="149" t="s">
        <v>2177</v>
      </c>
      <c r="W844" s="148"/>
      <c r="X844" s="148"/>
      <c r="Y844" s="148"/>
    </row>
    <row r="845" spans="1:25" s="17" customFormat="1" x14ac:dyDescent="0.2">
      <c r="A845" s="149">
        <v>42921</v>
      </c>
      <c r="B845" s="162" t="s">
        <v>2301</v>
      </c>
      <c r="C845" s="162" t="s">
        <v>283</v>
      </c>
      <c r="D845" s="162" t="s">
        <v>140</v>
      </c>
      <c r="E845" s="162" t="s">
        <v>143</v>
      </c>
      <c r="F845" s="163">
        <v>42795</v>
      </c>
      <c r="G845" s="155">
        <v>2017</v>
      </c>
      <c r="H845" s="149" t="s">
        <v>959</v>
      </c>
      <c r="I845" s="149" t="str">
        <f t="shared" si="40"/>
        <v>VA</v>
      </c>
      <c r="J845" s="149" t="str">
        <f t="shared" si="39"/>
        <v>MD</v>
      </c>
      <c r="K845" s="154" t="str">
        <f t="shared" si="41"/>
        <v>Northeast</v>
      </c>
      <c r="L845" s="149" t="str">
        <f>INDEX('State '!$A$1:$C$62,MATCH($I845,'State '!$B:$B,0),3)</f>
        <v>Northeast</v>
      </c>
      <c r="M845" s="149" t="str">
        <f>INDEX('State '!$A$1:$C$62,MATCH($J845,'State '!$B:$B,0),3)</f>
        <v>Northeast</v>
      </c>
      <c r="N845" s="149"/>
      <c r="O845" s="156">
        <v>36.6</v>
      </c>
      <c r="P845" s="156"/>
      <c r="Q845" s="156">
        <v>107</v>
      </c>
      <c r="R845" s="155"/>
      <c r="S845" s="149" t="s">
        <v>135</v>
      </c>
      <c r="T845" s="149" t="s">
        <v>381</v>
      </c>
      <c r="U845" s="149" t="s">
        <v>2082</v>
      </c>
      <c r="V845" s="149" t="s">
        <v>2177</v>
      </c>
      <c r="W845" s="148" t="s">
        <v>2214</v>
      </c>
      <c r="X845" s="148"/>
      <c r="Y845" s="148"/>
    </row>
    <row r="846" spans="1:25" s="17" customFormat="1" ht="25.5" x14ac:dyDescent="0.2">
      <c r="A846" s="149">
        <v>43068</v>
      </c>
      <c r="B846" s="162" t="s">
        <v>2022</v>
      </c>
      <c r="C846" s="162" t="s">
        <v>1939</v>
      </c>
      <c r="D846" s="162" t="s">
        <v>1878</v>
      </c>
      <c r="E846" s="151" t="s">
        <v>143</v>
      </c>
      <c r="F846" s="163">
        <v>42796</v>
      </c>
      <c r="G846" s="155">
        <v>2017</v>
      </c>
      <c r="H846" s="149" t="s">
        <v>1940</v>
      </c>
      <c r="I846" s="149" t="str">
        <f t="shared" si="40"/>
        <v>OH</v>
      </c>
      <c r="J846" s="149" t="str">
        <f t="shared" si="39"/>
        <v>LA</v>
      </c>
      <c r="K846" s="154" t="str">
        <f t="shared" si="41"/>
        <v>Northeast, Midwest, South Central</v>
      </c>
      <c r="L846" s="149" t="str">
        <f>INDEX('State '!$A$1:$C$62,MATCH($I846,'State '!$B:$B,0),3)</f>
        <v>Northeast</v>
      </c>
      <c r="M846" s="149" t="str">
        <f>INDEX('State '!$A$1:$C$62,MATCH($J846,'State '!$B:$B,0),3)</f>
        <v>South Central</v>
      </c>
      <c r="N846" s="149" t="s">
        <v>9</v>
      </c>
      <c r="O846" s="156">
        <v>230</v>
      </c>
      <c r="P846" s="156"/>
      <c r="Q846" s="156">
        <v>284</v>
      </c>
      <c r="R846" s="155"/>
      <c r="S846" s="149" t="s">
        <v>135</v>
      </c>
      <c r="T846" s="149" t="s">
        <v>381</v>
      </c>
      <c r="U846" s="149" t="s">
        <v>2023</v>
      </c>
      <c r="V846" s="149" t="s">
        <v>2177</v>
      </c>
      <c r="W846" s="148"/>
      <c r="X846" s="148"/>
      <c r="Y846" s="148"/>
    </row>
    <row r="847" spans="1:25" s="17" customFormat="1" x14ac:dyDescent="0.2">
      <c r="A847" s="149">
        <v>42613</v>
      </c>
      <c r="B847" s="150" t="s">
        <v>2111</v>
      </c>
      <c r="C847" s="150" t="s">
        <v>218</v>
      </c>
      <c r="D847" s="150" t="s">
        <v>140</v>
      </c>
      <c r="E847" s="151" t="s">
        <v>143</v>
      </c>
      <c r="F847" s="152">
        <v>42804</v>
      </c>
      <c r="G847" s="159">
        <v>2017</v>
      </c>
      <c r="H847" s="149" t="s">
        <v>803</v>
      </c>
      <c r="I847" s="149" t="str">
        <f t="shared" si="40"/>
        <v>PA</v>
      </c>
      <c r="J847" s="149" t="str">
        <f t="shared" si="39"/>
        <v>DE</v>
      </c>
      <c r="K847" s="154" t="str">
        <f t="shared" si="41"/>
        <v>Northeast</v>
      </c>
      <c r="L847" s="149" t="str">
        <f>INDEX('State '!$A$1:$C$62,MATCH($I847,'State '!$B:$B,0),3)</f>
        <v>Northeast</v>
      </c>
      <c r="M847" s="149" t="str">
        <f>INDEX('State '!$A$1:$C$62,MATCH($J847,'State '!$B:$B,0),3)</f>
        <v>Northeast</v>
      </c>
      <c r="N847" s="149"/>
      <c r="O847" s="156">
        <v>35.210999999999999</v>
      </c>
      <c r="P847" s="155">
        <v>7</v>
      </c>
      <c r="Q847" s="155">
        <v>45</v>
      </c>
      <c r="R847" s="156">
        <v>16</v>
      </c>
      <c r="S847" s="157" t="s">
        <v>135</v>
      </c>
      <c r="T847" s="154" t="s">
        <v>381</v>
      </c>
      <c r="U847" s="158" t="s">
        <v>2112</v>
      </c>
      <c r="V847" s="149" t="s">
        <v>2177</v>
      </c>
      <c r="W847" s="148"/>
      <c r="X847" s="148"/>
      <c r="Y847" s="148"/>
    </row>
    <row r="848" spans="1:25" s="17" customFormat="1" x14ac:dyDescent="0.2">
      <c r="A848" s="149">
        <v>43199</v>
      </c>
      <c r="B848" s="150" t="s">
        <v>2081</v>
      </c>
      <c r="C848" s="150" t="s">
        <v>283</v>
      </c>
      <c r="D848" s="150" t="s">
        <v>140</v>
      </c>
      <c r="E848" s="151" t="s">
        <v>143</v>
      </c>
      <c r="F848" s="152">
        <v>42815</v>
      </c>
      <c r="G848" s="164">
        <v>2017</v>
      </c>
      <c r="H848" s="149" t="s">
        <v>959</v>
      </c>
      <c r="I848" s="149" t="str">
        <f t="shared" si="40"/>
        <v>VA</v>
      </c>
      <c r="J848" s="149" t="str">
        <f t="shared" si="39"/>
        <v>MD</v>
      </c>
      <c r="K848" s="154" t="str">
        <f t="shared" si="41"/>
        <v>Northeast</v>
      </c>
      <c r="L848" s="149" t="str">
        <f>INDEX('State '!$A$1:$C$62,MATCH($I848,'State '!$B:$B,0),3)</f>
        <v>Northeast</v>
      </c>
      <c r="M848" s="149" t="str">
        <f>INDEX('State '!$A$1:$C$62,MATCH($J848,'State '!$B:$B,0),3)</f>
        <v>Northeast</v>
      </c>
      <c r="N848" s="149"/>
      <c r="O848" s="156">
        <v>37</v>
      </c>
      <c r="P848" s="155"/>
      <c r="Q848" s="155">
        <v>107</v>
      </c>
      <c r="R848" s="156"/>
      <c r="S848" s="157" t="s">
        <v>135</v>
      </c>
      <c r="T848" s="154" t="s">
        <v>381</v>
      </c>
      <c r="U848" s="158" t="s">
        <v>2082</v>
      </c>
      <c r="V848" s="149" t="s">
        <v>2177</v>
      </c>
      <c r="W848" s="148"/>
      <c r="X848" s="148"/>
      <c r="Y848" s="148"/>
    </row>
    <row r="849" spans="1:25" s="17" customFormat="1" x14ac:dyDescent="0.2">
      <c r="A849" s="149">
        <v>43194</v>
      </c>
      <c r="B849" s="162" t="s">
        <v>2018</v>
      </c>
      <c r="C849" s="162" t="s">
        <v>2421</v>
      </c>
      <c r="D849" s="162" t="s">
        <v>1878</v>
      </c>
      <c r="E849" s="162" t="s">
        <v>143</v>
      </c>
      <c r="F849" s="163">
        <v>42822</v>
      </c>
      <c r="G849" s="164">
        <v>2017</v>
      </c>
      <c r="H849" s="149" t="s">
        <v>0</v>
      </c>
      <c r="I849" s="149" t="str">
        <f t="shared" si="40"/>
        <v>LA</v>
      </c>
      <c r="J849" s="149" t="str">
        <f t="shared" si="39"/>
        <v>LA</v>
      </c>
      <c r="K849" s="154" t="str">
        <f t="shared" si="41"/>
        <v>South Central</v>
      </c>
      <c r="L849" s="149" t="str">
        <f>INDEX('State '!$A$1:$C$62,MATCH($I849,'State '!$B:$B,0),3)</f>
        <v>South Central</v>
      </c>
      <c r="M849" s="149" t="str">
        <f>INDEX('State '!$A$1:$C$62,MATCH($J849,'State '!$B:$B,0),3)</f>
        <v>South Central</v>
      </c>
      <c r="N849" s="149"/>
      <c r="O849" s="156">
        <v>141</v>
      </c>
      <c r="P849" s="156">
        <v>3.58</v>
      </c>
      <c r="Q849" s="156">
        <v>1500</v>
      </c>
      <c r="R849" s="155">
        <v>36</v>
      </c>
      <c r="S849" s="149" t="s">
        <v>135</v>
      </c>
      <c r="T849" s="149" t="s">
        <v>381</v>
      </c>
      <c r="U849" s="149" t="s">
        <v>2197</v>
      </c>
      <c r="V849" s="149" t="s">
        <v>2174</v>
      </c>
      <c r="W849" s="148"/>
      <c r="X849" s="148"/>
      <c r="Y849" s="148"/>
    </row>
    <row r="850" spans="1:25" s="17" customFormat="1" x14ac:dyDescent="0.2">
      <c r="A850" s="149">
        <v>42600</v>
      </c>
      <c r="B850" s="150" t="s">
        <v>2151</v>
      </c>
      <c r="C850" s="150" t="s">
        <v>2153</v>
      </c>
      <c r="D850" s="150" t="s">
        <v>136</v>
      </c>
      <c r="E850" s="151" t="s">
        <v>143</v>
      </c>
      <c r="F850" s="152">
        <v>42823</v>
      </c>
      <c r="G850" s="153">
        <v>2017</v>
      </c>
      <c r="H850" s="149" t="s">
        <v>0</v>
      </c>
      <c r="I850" s="149" t="str">
        <f t="shared" si="40"/>
        <v>LA</v>
      </c>
      <c r="J850" s="149" t="str">
        <f t="shared" si="39"/>
        <v>LA</v>
      </c>
      <c r="K850" s="154" t="str">
        <f t="shared" si="41"/>
        <v>South Central</v>
      </c>
      <c r="L850" s="149" t="str">
        <f>INDEX('State '!$A$1:$C$62,MATCH($I850,'State '!$B:$B,0),3)</f>
        <v>South Central</v>
      </c>
      <c r="M850" s="149" t="str">
        <f>INDEX('State '!$A$1:$C$62,MATCH($J850,'State '!$B:$B,0),3)</f>
        <v>South Central</v>
      </c>
      <c r="N850" s="149"/>
      <c r="O850" s="156">
        <v>66.2</v>
      </c>
      <c r="P850" s="155">
        <v>52</v>
      </c>
      <c r="Q850" s="155">
        <v>48</v>
      </c>
      <c r="R850" s="156">
        <v>12</v>
      </c>
      <c r="S850" s="157" t="s">
        <v>135</v>
      </c>
      <c r="T850" s="154" t="s">
        <v>381</v>
      </c>
      <c r="U850" s="158" t="s">
        <v>2152</v>
      </c>
      <c r="V850" s="149" t="s">
        <v>2174</v>
      </c>
      <c r="W850" s="148"/>
      <c r="X850" s="148"/>
      <c r="Y850" s="148"/>
    </row>
    <row r="851" spans="1:25" s="17" customFormat="1" x14ac:dyDescent="0.2">
      <c r="A851" s="149">
        <v>42853</v>
      </c>
      <c r="B851" s="162" t="s">
        <v>2244</v>
      </c>
      <c r="C851" s="162" t="s">
        <v>2027</v>
      </c>
      <c r="D851" s="162" t="s">
        <v>136</v>
      </c>
      <c r="E851" s="162" t="s">
        <v>143</v>
      </c>
      <c r="F851" s="163">
        <v>42825</v>
      </c>
      <c r="G851" s="155">
        <v>2017</v>
      </c>
      <c r="H851" s="149" t="s">
        <v>408</v>
      </c>
      <c r="I851" s="149" t="str">
        <f t="shared" si="40"/>
        <v>TX</v>
      </c>
      <c r="J851" s="149" t="str">
        <f t="shared" si="39"/>
        <v>MX</v>
      </c>
      <c r="K851" s="154" t="str">
        <f t="shared" si="41"/>
        <v>South Central, Mexico</v>
      </c>
      <c r="L851" s="149" t="str">
        <f>INDEX('State '!$A$1:$C$62,MATCH($I851,'State '!$B:$B,0),3)</f>
        <v>South Central</v>
      </c>
      <c r="M851" s="149" t="str">
        <f>INDEX('State '!$A$1:$C$62,MATCH($J851,'State '!$B:$B,0),3)</f>
        <v>Mexico</v>
      </c>
      <c r="N851" s="149"/>
      <c r="O851" s="156">
        <v>3.6</v>
      </c>
      <c r="P851" s="156">
        <v>148</v>
      </c>
      <c r="Q851" s="156">
        <v>1400</v>
      </c>
      <c r="R851" s="155">
        <v>42</v>
      </c>
      <c r="S851" s="149" t="s">
        <v>135</v>
      </c>
      <c r="T851" s="149" t="s">
        <v>381</v>
      </c>
      <c r="U851" s="149" t="s">
        <v>2190</v>
      </c>
      <c r="V851" s="149" t="s">
        <v>2177</v>
      </c>
      <c r="W851" s="148"/>
      <c r="X851" s="148"/>
      <c r="Y851" s="148"/>
    </row>
    <row r="852" spans="1:25" s="17" customFormat="1" x14ac:dyDescent="0.2">
      <c r="A852" s="149">
        <v>42921</v>
      </c>
      <c r="B852" s="162" t="s">
        <v>2302</v>
      </c>
      <c r="C852" s="150" t="s">
        <v>1875</v>
      </c>
      <c r="D852" s="162" t="s">
        <v>134</v>
      </c>
      <c r="E852" s="162" t="s">
        <v>143</v>
      </c>
      <c r="F852" s="163">
        <v>42826</v>
      </c>
      <c r="G852" s="155">
        <v>2017</v>
      </c>
      <c r="H852" s="149" t="s">
        <v>22</v>
      </c>
      <c r="I852" s="149" t="str">
        <f t="shared" si="40"/>
        <v>GA</v>
      </c>
      <c r="J852" s="149" t="str">
        <f t="shared" si="39"/>
        <v>GA</v>
      </c>
      <c r="K852" s="154" t="str">
        <f t="shared" si="41"/>
        <v>Southeast</v>
      </c>
      <c r="L852" s="149" t="str">
        <f>INDEX('State '!$A$1:$C$62,MATCH($I852,'State '!$B:$B,0),3)</f>
        <v>Southeast</v>
      </c>
      <c r="M852" s="149" t="str">
        <f>INDEX('State '!$A$1:$C$62,MATCH($J852,'State '!$B:$B,0),3)</f>
        <v>Southeast</v>
      </c>
      <c r="N852" s="149"/>
      <c r="O852" s="156">
        <v>471.9</v>
      </c>
      <c r="P852" s="156">
        <v>115</v>
      </c>
      <c r="Q852" s="156">
        <v>448</v>
      </c>
      <c r="R852" s="155">
        <v>16</v>
      </c>
      <c r="S852" s="149" t="s">
        <v>135</v>
      </c>
      <c r="T852" s="154" t="s">
        <v>381</v>
      </c>
      <c r="U852" s="149" t="s">
        <v>2017</v>
      </c>
      <c r="V852" s="149" t="s">
        <v>2174</v>
      </c>
      <c r="W852" s="148"/>
      <c r="X852" s="148"/>
      <c r="Y852" s="148"/>
    </row>
    <row r="853" spans="1:25" s="17" customFormat="1" x14ac:dyDescent="0.2">
      <c r="A853" s="149">
        <v>43124</v>
      </c>
      <c r="B853" s="162" t="s">
        <v>2371</v>
      </c>
      <c r="C853" s="162" t="s">
        <v>260</v>
      </c>
      <c r="D853" s="162" t="s">
        <v>140</v>
      </c>
      <c r="E853" s="162" t="s">
        <v>143</v>
      </c>
      <c r="F853" s="163">
        <v>42887</v>
      </c>
      <c r="G853" s="164">
        <v>2017</v>
      </c>
      <c r="H853" s="149" t="s">
        <v>6</v>
      </c>
      <c r="I853" s="149" t="str">
        <f t="shared" si="40"/>
        <v>TX</v>
      </c>
      <c r="J853" s="149" t="str">
        <f t="shared" si="39"/>
        <v>TX</v>
      </c>
      <c r="K853" s="154" t="str">
        <f t="shared" si="41"/>
        <v>South Central</v>
      </c>
      <c r="L853" s="149" t="str">
        <f>INDEX('State '!$A$1:$C$62,MATCH($I853,'State '!$B:$B,0),3)</f>
        <v>South Central</v>
      </c>
      <c r="M853" s="149" t="str">
        <f>INDEX('State '!$A$1:$C$62,MATCH($J853,'State '!$B:$B,0),3)</f>
        <v>South Central</v>
      </c>
      <c r="N853" s="149"/>
      <c r="O853" s="156">
        <v>41</v>
      </c>
      <c r="P853" s="156"/>
      <c r="Q853" s="156">
        <v>210</v>
      </c>
      <c r="R853" s="155"/>
      <c r="S853" s="149" t="s">
        <v>135</v>
      </c>
      <c r="T853" s="149" t="s">
        <v>381</v>
      </c>
      <c r="U853" s="149" t="s">
        <v>2041</v>
      </c>
      <c r="V853" s="149" t="s">
        <v>2174</v>
      </c>
      <c r="W853" s="148"/>
      <c r="X853" s="148"/>
      <c r="Y853" s="148"/>
    </row>
    <row r="854" spans="1:25" s="17" customFormat="1" x14ac:dyDescent="0.2">
      <c r="A854" s="149">
        <v>42921</v>
      </c>
      <c r="B854" s="162" t="s">
        <v>2029</v>
      </c>
      <c r="C854" s="150" t="s">
        <v>235</v>
      </c>
      <c r="D854" s="162" t="s">
        <v>140</v>
      </c>
      <c r="E854" s="162" t="s">
        <v>143</v>
      </c>
      <c r="F854" s="163">
        <v>42887</v>
      </c>
      <c r="G854" s="164">
        <v>2017</v>
      </c>
      <c r="H854" s="149" t="s">
        <v>18</v>
      </c>
      <c r="I854" s="149" t="str">
        <f t="shared" si="40"/>
        <v>FL</v>
      </c>
      <c r="J854" s="149" t="str">
        <f t="shared" ref="J854:J885" si="42">RIGHT($H854,2)</f>
        <v>FL</v>
      </c>
      <c r="K854" s="154" t="str">
        <f t="shared" si="41"/>
        <v>Southeast</v>
      </c>
      <c r="L854" s="149" t="str">
        <f>INDEX('State '!$A$1:$C$62,MATCH($I854,'State '!$B:$B,0),3)</f>
        <v>Southeast</v>
      </c>
      <c r="M854" s="149" t="str">
        <f>INDEX('State '!$A$1:$C$62,MATCH($J854,'State '!$B:$B,0),3)</f>
        <v>Southeast</v>
      </c>
      <c r="N854" s="149"/>
      <c r="O854" s="156">
        <v>46.5</v>
      </c>
      <c r="P854" s="156">
        <v>9</v>
      </c>
      <c r="Q854" s="156">
        <v>15</v>
      </c>
      <c r="R854" s="155" t="s">
        <v>1762</v>
      </c>
      <c r="S854" s="149" t="s">
        <v>135</v>
      </c>
      <c r="T854" s="149" t="s">
        <v>381</v>
      </c>
      <c r="U854" s="149" t="s">
        <v>2030</v>
      </c>
      <c r="V854" s="149" t="s">
        <v>2174</v>
      </c>
      <c r="W854" s="148"/>
      <c r="X854" s="148"/>
      <c r="Y854" s="148"/>
    </row>
    <row r="855" spans="1:25" s="17" customFormat="1" x14ac:dyDescent="0.2">
      <c r="A855" s="149">
        <v>42976</v>
      </c>
      <c r="B855" s="162" t="s">
        <v>2263</v>
      </c>
      <c r="C855" s="162" t="s">
        <v>2264</v>
      </c>
      <c r="D855" s="162" t="s">
        <v>136</v>
      </c>
      <c r="E855" s="162" t="s">
        <v>143</v>
      </c>
      <c r="F855" s="163">
        <v>42887</v>
      </c>
      <c r="G855" s="164">
        <v>2017</v>
      </c>
      <c r="H855" s="149" t="s">
        <v>6</v>
      </c>
      <c r="I855" s="149" t="str">
        <f t="shared" si="40"/>
        <v>TX</v>
      </c>
      <c r="J855" s="149" t="str">
        <f t="shared" si="42"/>
        <v>TX</v>
      </c>
      <c r="K855" s="154" t="str">
        <f t="shared" si="41"/>
        <v>South Central</v>
      </c>
      <c r="L855" s="149" t="str">
        <f>INDEX('State '!$A$1:$C$62,MATCH($I855,'State '!$B:$B,0),3)</f>
        <v>South Central</v>
      </c>
      <c r="M855" s="149" t="str">
        <f>INDEX('State '!$A$1:$C$62,MATCH($J855,'State '!$B:$B,0),3)</f>
        <v>South Central</v>
      </c>
      <c r="N855" s="149"/>
      <c r="O855" s="156"/>
      <c r="P855" s="156">
        <v>194</v>
      </c>
      <c r="Q855" s="156">
        <v>250</v>
      </c>
      <c r="R855" s="155"/>
      <c r="S855" s="149" t="s">
        <v>138</v>
      </c>
      <c r="T855" s="149" t="s">
        <v>187</v>
      </c>
      <c r="U855" s="149" t="s">
        <v>382</v>
      </c>
      <c r="V855" s="149" t="s">
        <v>2174</v>
      </c>
      <c r="W855" s="148" t="s">
        <v>2582</v>
      </c>
      <c r="X855" s="148"/>
      <c r="Y855" s="148"/>
    </row>
    <row r="856" spans="1:25" s="17" customFormat="1" x14ac:dyDescent="0.2">
      <c r="A856" s="149">
        <v>42900</v>
      </c>
      <c r="B856" s="162" t="s">
        <v>1923</v>
      </c>
      <c r="C856" s="162" t="s">
        <v>1875</v>
      </c>
      <c r="D856" s="162" t="s">
        <v>140</v>
      </c>
      <c r="E856" s="162" t="s">
        <v>143</v>
      </c>
      <c r="F856" s="163">
        <v>42893</v>
      </c>
      <c r="G856" s="164">
        <v>2017</v>
      </c>
      <c r="H856" s="149" t="s">
        <v>17</v>
      </c>
      <c r="I856" s="149" t="str">
        <f t="shared" si="40"/>
        <v>AL</v>
      </c>
      <c r="J856" s="149" t="str">
        <f t="shared" si="42"/>
        <v>AL</v>
      </c>
      <c r="K856" s="154" t="str">
        <f t="shared" si="41"/>
        <v>South Central</v>
      </c>
      <c r="L856" s="149" t="str">
        <f>INDEX('State '!$A$1:$C$62,MATCH($I856,'State '!$B:$B,0),3)</f>
        <v>South Central</v>
      </c>
      <c r="M856" s="149" t="str">
        <f>INDEX('State '!$A$1:$C$62,MATCH($J856,'State '!$B:$B,0),3)</f>
        <v>South Central</v>
      </c>
      <c r="N856" s="149"/>
      <c r="O856" s="156">
        <v>300</v>
      </c>
      <c r="P856" s="156">
        <v>20</v>
      </c>
      <c r="Q856" s="156">
        <v>818</v>
      </c>
      <c r="R856" s="155" t="s">
        <v>1226</v>
      </c>
      <c r="S856" s="149" t="s">
        <v>135</v>
      </c>
      <c r="T856" s="149" t="s">
        <v>381</v>
      </c>
      <c r="U856" s="149" t="s">
        <v>1920</v>
      </c>
      <c r="V856" s="149" t="s">
        <v>2174</v>
      </c>
      <c r="W856" s="148"/>
      <c r="X856" s="148"/>
      <c r="Y856" s="148"/>
    </row>
    <row r="857" spans="1:25" s="17" customFormat="1" ht="25.5" x14ac:dyDescent="0.2">
      <c r="A857" s="149">
        <v>42900</v>
      </c>
      <c r="B857" s="162" t="s">
        <v>2135</v>
      </c>
      <c r="C857" s="162" t="s">
        <v>2134</v>
      </c>
      <c r="D857" s="162" t="s">
        <v>136</v>
      </c>
      <c r="E857" s="162" t="s">
        <v>143</v>
      </c>
      <c r="F857" s="163">
        <v>42893</v>
      </c>
      <c r="G857" s="155">
        <v>2017</v>
      </c>
      <c r="H857" s="149" t="s">
        <v>1978</v>
      </c>
      <c r="I857" s="149" t="str">
        <f t="shared" si="40"/>
        <v>AL</v>
      </c>
      <c r="J857" s="149" t="str">
        <f t="shared" si="42"/>
        <v>FL</v>
      </c>
      <c r="K857" s="154" t="str">
        <f t="shared" si="41"/>
        <v>South Central, Southeast</v>
      </c>
      <c r="L857" s="149" t="str">
        <f>INDEX('State '!$A$1:$C$62,MATCH($I857,'State '!$B:$B,0),3)</f>
        <v>South Central</v>
      </c>
      <c r="M857" s="149" t="str">
        <f>INDEX('State '!$A$1:$C$62,MATCH($J857,'State '!$B:$B,0),3)</f>
        <v>Southeast</v>
      </c>
      <c r="N857" s="149"/>
      <c r="O857" s="156">
        <v>3200</v>
      </c>
      <c r="P857" s="156">
        <v>516.20000000000005</v>
      </c>
      <c r="Q857" s="156">
        <v>830</v>
      </c>
      <c r="R857" s="155">
        <v>36</v>
      </c>
      <c r="S857" s="149" t="s">
        <v>1813</v>
      </c>
      <c r="T857" s="149" t="s">
        <v>381</v>
      </c>
      <c r="U857" s="149" t="s">
        <v>2110</v>
      </c>
      <c r="V857" s="149" t="s">
        <v>2177</v>
      </c>
      <c r="W857" s="148"/>
      <c r="X857" s="148"/>
      <c r="Y857" s="148"/>
    </row>
    <row r="858" spans="1:25" s="17" customFormat="1" x14ac:dyDescent="0.2">
      <c r="A858" s="149">
        <v>42900</v>
      </c>
      <c r="B858" s="162" t="s">
        <v>1979</v>
      </c>
      <c r="C858" s="162" t="s">
        <v>1980</v>
      </c>
      <c r="D858" s="162" t="s">
        <v>136</v>
      </c>
      <c r="E858" s="162" t="s">
        <v>143</v>
      </c>
      <c r="F858" s="163">
        <v>42898</v>
      </c>
      <c r="G858" s="164">
        <v>2017</v>
      </c>
      <c r="H858" s="149" t="s">
        <v>18</v>
      </c>
      <c r="I858" s="149" t="str">
        <f t="shared" si="40"/>
        <v>FL</v>
      </c>
      <c r="J858" s="149" t="str">
        <f t="shared" si="42"/>
        <v>FL</v>
      </c>
      <c r="K858" s="154" t="str">
        <f t="shared" si="41"/>
        <v>Southeast</v>
      </c>
      <c r="L858" s="149" t="str">
        <f>INDEX('State '!$A$1:$C$62,MATCH($I858,'State '!$B:$B,0),3)</f>
        <v>Southeast</v>
      </c>
      <c r="M858" s="149" t="str">
        <f>INDEX('State '!$A$1:$C$62,MATCH($J858,'State '!$B:$B,0),3)</f>
        <v>Southeast</v>
      </c>
      <c r="N858" s="149"/>
      <c r="O858" s="156">
        <v>537.29999999999995</v>
      </c>
      <c r="P858" s="156">
        <v>126</v>
      </c>
      <c r="Q858" s="156">
        <v>640</v>
      </c>
      <c r="R858" s="155">
        <v>36</v>
      </c>
      <c r="S858" s="149" t="s">
        <v>1813</v>
      </c>
      <c r="T858" s="149" t="s">
        <v>381</v>
      </c>
      <c r="U858" s="149" t="s">
        <v>2109</v>
      </c>
      <c r="V858" s="149" t="s">
        <v>2174</v>
      </c>
      <c r="W858" s="148"/>
      <c r="X858" s="148"/>
      <c r="Y858" s="148"/>
    </row>
    <row r="859" spans="1:25" s="17" customFormat="1" x14ac:dyDescent="0.2">
      <c r="A859" s="149">
        <v>43124</v>
      </c>
      <c r="B859" s="150" t="s">
        <v>2200</v>
      </c>
      <c r="C859" s="150" t="s">
        <v>218</v>
      </c>
      <c r="D859" s="150" t="s">
        <v>140</v>
      </c>
      <c r="E859" s="151" t="s">
        <v>143</v>
      </c>
      <c r="F859" s="163">
        <v>42901</v>
      </c>
      <c r="G859" s="155">
        <v>2017</v>
      </c>
      <c r="H859" s="149" t="s">
        <v>55</v>
      </c>
      <c r="I859" s="149" t="str">
        <f t="shared" si="40"/>
        <v>DE</v>
      </c>
      <c r="J859" s="149" t="str">
        <f t="shared" si="42"/>
        <v>DE</v>
      </c>
      <c r="K859" s="154" t="str">
        <f t="shared" si="41"/>
        <v>Northeast</v>
      </c>
      <c r="L859" s="149" t="str">
        <f>INDEX('State '!$A$1:$C$62,MATCH($I859,'State '!$B:$B,0),3)</f>
        <v>Northeast</v>
      </c>
      <c r="M859" s="149" t="str">
        <f>INDEX('State '!$A$1:$C$62,MATCH($J859,'State '!$B:$B,0),3)</f>
        <v>Northeast</v>
      </c>
      <c r="N859" s="149"/>
      <c r="O859" s="156">
        <v>32</v>
      </c>
      <c r="P859" s="156">
        <v>10</v>
      </c>
      <c r="Q859" s="155"/>
      <c r="R859" s="155">
        <v>16</v>
      </c>
      <c r="S859" s="157" t="s">
        <v>135</v>
      </c>
      <c r="T859" s="154" t="s">
        <v>381</v>
      </c>
      <c r="U859" s="149" t="s">
        <v>2199</v>
      </c>
      <c r="V859" s="149" t="s">
        <v>2174</v>
      </c>
      <c r="W859" s="148"/>
      <c r="X859" s="148"/>
      <c r="Y859" s="148"/>
    </row>
    <row r="860" spans="1:25" s="17" customFormat="1" x14ac:dyDescent="0.2">
      <c r="A860" s="149">
        <v>42943</v>
      </c>
      <c r="B860" s="150" t="s">
        <v>2095</v>
      </c>
      <c r="C860" s="162" t="s">
        <v>199</v>
      </c>
      <c r="D860" s="150" t="s">
        <v>1878</v>
      </c>
      <c r="E860" s="151" t="s">
        <v>143</v>
      </c>
      <c r="F860" s="152">
        <v>42942</v>
      </c>
      <c r="G860" s="153">
        <v>2017</v>
      </c>
      <c r="H860" s="149" t="s">
        <v>1929</v>
      </c>
      <c r="I860" s="149" t="str">
        <f t="shared" si="40"/>
        <v>PA</v>
      </c>
      <c r="J860" s="149" t="str">
        <f t="shared" si="42"/>
        <v>OH</v>
      </c>
      <c r="K860" s="154" t="str">
        <f t="shared" si="41"/>
        <v>Northeast</v>
      </c>
      <c r="L860" s="149" t="str">
        <f>INDEX('State '!$A$1:$C$62,MATCH($I860,'State '!$B:$B,0),3)</f>
        <v>Northeast</v>
      </c>
      <c r="M860" s="149" t="str">
        <f>INDEX('State '!$A$1:$C$62,MATCH($J860,'State '!$B:$B,0),3)</f>
        <v>Northeast</v>
      </c>
      <c r="N860" s="149"/>
      <c r="O860" s="156"/>
      <c r="P860" s="155"/>
      <c r="Q860" s="155">
        <v>180</v>
      </c>
      <c r="R860" s="156"/>
      <c r="S860" s="157" t="s">
        <v>135</v>
      </c>
      <c r="T860" s="154" t="s">
        <v>381</v>
      </c>
      <c r="U860" s="158" t="s">
        <v>2096</v>
      </c>
      <c r="V860" s="149" t="s">
        <v>2177</v>
      </c>
      <c r="W860" s="148"/>
      <c r="X860" s="148"/>
      <c r="Y860" s="148"/>
    </row>
    <row r="861" spans="1:25" s="17" customFormat="1" ht="25.5" x14ac:dyDescent="0.2">
      <c r="A861" s="149">
        <v>43068</v>
      </c>
      <c r="B861" s="162" t="s">
        <v>2157</v>
      </c>
      <c r="C861" s="162" t="s">
        <v>199</v>
      </c>
      <c r="D861" s="162" t="s">
        <v>1878</v>
      </c>
      <c r="E861" s="162" t="s">
        <v>143</v>
      </c>
      <c r="F861" s="163">
        <v>42948</v>
      </c>
      <c r="G861" s="164">
        <v>2017</v>
      </c>
      <c r="H861" s="149" t="s">
        <v>2158</v>
      </c>
      <c r="I861" s="149" t="str">
        <f t="shared" si="40"/>
        <v>PA</v>
      </c>
      <c r="J861" s="149" t="str">
        <f t="shared" si="42"/>
        <v>LA</v>
      </c>
      <c r="K861" s="154" t="str">
        <f t="shared" si="41"/>
        <v>Northeast, Midwest, South Central</v>
      </c>
      <c r="L861" s="149" t="str">
        <f>INDEX('State '!$A$1:$C$62,MATCH($I861,'State '!$B:$B,0),3)</f>
        <v>Northeast</v>
      </c>
      <c r="M861" s="149" t="str">
        <f>INDEX('State '!$A$1:$C$62,MATCH($J861,'State '!$B:$B,0),3)</f>
        <v>South Central</v>
      </c>
      <c r="N861" s="149" t="s">
        <v>9</v>
      </c>
      <c r="O861" s="156">
        <v>26.5</v>
      </c>
      <c r="P861" s="156"/>
      <c r="Q861" s="156">
        <v>400</v>
      </c>
      <c r="R861" s="155"/>
      <c r="S861" s="149" t="s">
        <v>135</v>
      </c>
      <c r="T861" s="149" t="s">
        <v>381</v>
      </c>
      <c r="U861" s="149" t="s">
        <v>2003</v>
      </c>
      <c r="V861" s="149" t="s">
        <v>2177</v>
      </c>
      <c r="W861" s="148"/>
      <c r="X861" s="148"/>
      <c r="Y861" s="148"/>
    </row>
    <row r="862" spans="1:25" s="17" customFormat="1" x14ac:dyDescent="0.2">
      <c r="A862" s="149">
        <v>42978</v>
      </c>
      <c r="B862" s="162" t="s">
        <v>2042</v>
      </c>
      <c r="C862" s="150" t="s">
        <v>206</v>
      </c>
      <c r="D862" s="162" t="s">
        <v>1878</v>
      </c>
      <c r="E862" s="151" t="s">
        <v>143</v>
      </c>
      <c r="F862" s="163">
        <v>42977</v>
      </c>
      <c r="G862" s="155">
        <v>2017</v>
      </c>
      <c r="H862" s="149" t="s">
        <v>7</v>
      </c>
      <c r="I862" s="149" t="str">
        <f t="shared" si="40"/>
        <v>PA</v>
      </c>
      <c r="J862" s="149" t="str">
        <f t="shared" si="42"/>
        <v>PA</v>
      </c>
      <c r="K862" s="154" t="str">
        <f t="shared" si="41"/>
        <v>Northeast</v>
      </c>
      <c r="L862" s="149" t="str">
        <f>INDEX('State '!$A$1:$C$62,MATCH($I862,'State '!$B:$B,0),3)</f>
        <v>Northeast</v>
      </c>
      <c r="M862" s="149" t="str">
        <f>INDEX('State '!$A$1:$C$62,MATCH($J862,'State '!$B:$B,0),3)</f>
        <v>Northeast</v>
      </c>
      <c r="N862" s="149"/>
      <c r="O862" s="156">
        <v>156.4</v>
      </c>
      <c r="P862" s="156">
        <v>8</v>
      </c>
      <c r="Q862" s="156">
        <v>145</v>
      </c>
      <c r="R862" s="155">
        <v>36</v>
      </c>
      <c r="S862" s="149" t="s">
        <v>135</v>
      </c>
      <c r="T862" s="149" t="s">
        <v>381</v>
      </c>
      <c r="U862" s="149" t="s">
        <v>2043</v>
      </c>
      <c r="V862" s="149" t="s">
        <v>2174</v>
      </c>
      <c r="W862" s="148"/>
      <c r="X862" s="148"/>
      <c r="Y862" s="148"/>
    </row>
    <row r="863" spans="1:25" s="17" customFormat="1" x14ac:dyDescent="0.2">
      <c r="A863" s="149">
        <v>43326</v>
      </c>
      <c r="B863" s="162" t="s">
        <v>2008</v>
      </c>
      <c r="C863" s="162" t="s">
        <v>286</v>
      </c>
      <c r="D863" s="162" t="s">
        <v>1878</v>
      </c>
      <c r="E863" s="162" t="s">
        <v>143</v>
      </c>
      <c r="F863" s="163">
        <v>42978</v>
      </c>
      <c r="G863" s="155">
        <v>2017</v>
      </c>
      <c r="H863" s="149" t="s">
        <v>2009</v>
      </c>
      <c r="I863" s="149" t="str">
        <f t="shared" si="40"/>
        <v>OH</v>
      </c>
      <c r="J863" s="149" t="str">
        <f t="shared" si="42"/>
        <v>IL</v>
      </c>
      <c r="K863" s="154" t="str">
        <f t="shared" si="41"/>
        <v>Northeast, Midwest</v>
      </c>
      <c r="L863" s="149" t="str">
        <f>INDEX('State '!$A$1:$C$62,MATCH($I863,'State '!$B:$B,0),3)</f>
        <v>Northeast</v>
      </c>
      <c r="M863" s="149" t="str">
        <f>INDEX('State '!$A$1:$C$62,MATCH($J863,'State '!$B:$B,0),3)</f>
        <v>Midwest</v>
      </c>
      <c r="N863" s="149"/>
      <c r="O863" s="156">
        <v>58</v>
      </c>
      <c r="P863" s="156"/>
      <c r="Q863" s="156">
        <v>750</v>
      </c>
      <c r="R863" s="155"/>
      <c r="S863" s="149" t="s">
        <v>135</v>
      </c>
      <c r="T863" s="149" t="s">
        <v>381</v>
      </c>
      <c r="U863" s="149" t="s">
        <v>2007</v>
      </c>
      <c r="V863" s="149" t="s">
        <v>2177</v>
      </c>
      <c r="W863" s="148" t="s">
        <v>2436</v>
      </c>
      <c r="X863" s="148"/>
      <c r="Y863" s="148" t="s">
        <v>2499</v>
      </c>
    </row>
    <row r="864" spans="1:25" s="17" customFormat="1" x14ac:dyDescent="0.2">
      <c r="A864" s="149">
        <v>43124</v>
      </c>
      <c r="B864" s="162" t="s">
        <v>2005</v>
      </c>
      <c r="C864" s="162" t="s">
        <v>288</v>
      </c>
      <c r="D864" s="162" t="s">
        <v>1878</v>
      </c>
      <c r="E864" s="162" t="s">
        <v>143</v>
      </c>
      <c r="F864" s="163">
        <v>42978</v>
      </c>
      <c r="G864" s="155">
        <v>2017</v>
      </c>
      <c r="H864" s="149" t="s">
        <v>2006</v>
      </c>
      <c r="I864" s="149" t="str">
        <f t="shared" si="40"/>
        <v>IL</v>
      </c>
      <c r="J864" s="149" t="str">
        <f t="shared" si="42"/>
        <v>MS</v>
      </c>
      <c r="K864" s="154" t="str">
        <f t="shared" si="41"/>
        <v>Midwest, South Central</v>
      </c>
      <c r="L864" s="149" t="str">
        <f>INDEX('State '!$A$1:$C$62,MATCH($I864,'State '!$B:$B,0),3)</f>
        <v>Midwest</v>
      </c>
      <c r="M864" s="149" t="str">
        <f>INDEX('State '!$A$1:$C$62,MATCH($J864,'State '!$B:$B,0),3)</f>
        <v>South Central</v>
      </c>
      <c r="N864" s="149"/>
      <c r="O864" s="156">
        <v>51</v>
      </c>
      <c r="P864" s="156"/>
      <c r="Q864" s="156">
        <v>800</v>
      </c>
      <c r="R864" s="155"/>
      <c r="S864" s="149" t="s">
        <v>135</v>
      </c>
      <c r="T864" s="149" t="s">
        <v>381</v>
      </c>
      <c r="U864" s="149" t="s">
        <v>2195</v>
      </c>
      <c r="V864" s="149" t="s">
        <v>2177</v>
      </c>
      <c r="W864" s="148"/>
      <c r="X864" s="148"/>
      <c r="Y864" s="148"/>
    </row>
    <row r="865" spans="1:25" s="17" customFormat="1" x14ac:dyDescent="0.2">
      <c r="A865" s="149">
        <v>42990</v>
      </c>
      <c r="B865" s="162" t="s">
        <v>2180</v>
      </c>
      <c r="C865" s="162" t="s">
        <v>1952</v>
      </c>
      <c r="D865" s="162" t="s">
        <v>136</v>
      </c>
      <c r="E865" s="162" t="s">
        <v>143</v>
      </c>
      <c r="F865" s="163">
        <v>42979</v>
      </c>
      <c r="G865" s="155">
        <v>2017</v>
      </c>
      <c r="H865" s="149" t="s">
        <v>2333</v>
      </c>
      <c r="I865" s="149" t="str">
        <f t="shared" si="40"/>
        <v>PA</v>
      </c>
      <c r="J865" s="149" t="str">
        <f t="shared" si="42"/>
        <v>MI</v>
      </c>
      <c r="K865" s="154" t="str">
        <f t="shared" si="41"/>
        <v>Northeast, Midwest</v>
      </c>
      <c r="L865" s="149" t="str">
        <f>INDEX('State '!$A$1:$C$62,MATCH($I865,'State '!$B:$B,0),3)</f>
        <v>Northeast</v>
      </c>
      <c r="M865" s="149" t="str">
        <f>INDEX('State '!$A$1:$C$62,MATCH($J865,'State '!$B:$B,0),3)</f>
        <v>Midwest</v>
      </c>
      <c r="N865" s="149"/>
      <c r="O865" s="156">
        <v>3000</v>
      </c>
      <c r="P865" s="156">
        <v>711</v>
      </c>
      <c r="Q865" s="156">
        <v>1700</v>
      </c>
      <c r="R865" s="155">
        <v>42</v>
      </c>
      <c r="S865" s="149" t="s">
        <v>135</v>
      </c>
      <c r="T865" s="149" t="s">
        <v>381</v>
      </c>
      <c r="U865" s="149" t="s">
        <v>2010</v>
      </c>
      <c r="V865" s="149" t="s">
        <v>2177</v>
      </c>
      <c r="W865" s="148"/>
      <c r="X865" s="148"/>
      <c r="Y865" s="148"/>
    </row>
    <row r="866" spans="1:25" s="17" customFormat="1" x14ac:dyDescent="0.2">
      <c r="A866" s="149">
        <v>43068</v>
      </c>
      <c r="B866" s="150" t="s">
        <v>2356</v>
      </c>
      <c r="C866" s="150" t="s">
        <v>2032</v>
      </c>
      <c r="D866" s="150" t="s">
        <v>140</v>
      </c>
      <c r="E866" s="151" t="s">
        <v>143</v>
      </c>
      <c r="F866" s="152">
        <v>42987</v>
      </c>
      <c r="G866" s="153">
        <v>2017</v>
      </c>
      <c r="H866" s="149" t="s">
        <v>20</v>
      </c>
      <c r="I866" s="149" t="str">
        <f t="shared" si="40"/>
        <v>NJ</v>
      </c>
      <c r="J866" s="149" t="str">
        <f t="shared" si="42"/>
        <v>NJ</v>
      </c>
      <c r="K866" s="154" t="str">
        <f t="shared" si="41"/>
        <v>Northeast</v>
      </c>
      <c r="L866" s="149" t="str">
        <f>INDEX('State '!$A$1:$C$62,MATCH($I866,'State '!$B:$B,0),3)</f>
        <v>Northeast</v>
      </c>
      <c r="M866" s="149" t="str">
        <f>INDEX('State '!$A$1:$C$62,MATCH($J866,'State '!$B:$B,0),3)</f>
        <v>Northeast</v>
      </c>
      <c r="N866" s="149"/>
      <c r="O866" s="156">
        <v>26.7</v>
      </c>
      <c r="P866" s="155"/>
      <c r="Q866" s="155">
        <v>20</v>
      </c>
      <c r="R866" s="156"/>
      <c r="S866" s="157" t="s">
        <v>135</v>
      </c>
      <c r="T866" s="154" t="s">
        <v>381</v>
      </c>
      <c r="U866" s="158" t="s">
        <v>2033</v>
      </c>
      <c r="V866" s="149" t="s">
        <v>2174</v>
      </c>
      <c r="W866" s="148"/>
      <c r="X866" s="148"/>
      <c r="Y866" s="148"/>
    </row>
    <row r="867" spans="1:25" s="17" customFormat="1" x14ac:dyDescent="0.2">
      <c r="A867" s="149">
        <v>43068</v>
      </c>
      <c r="B867" s="162" t="s">
        <v>2097</v>
      </c>
      <c r="C867" s="162" t="s">
        <v>223</v>
      </c>
      <c r="D867" s="162" t="s">
        <v>140</v>
      </c>
      <c r="E867" s="151" t="s">
        <v>143</v>
      </c>
      <c r="F867" s="163">
        <v>43005</v>
      </c>
      <c r="G867" s="164">
        <v>2017</v>
      </c>
      <c r="H867" s="149" t="s">
        <v>1701</v>
      </c>
      <c r="I867" s="149" t="str">
        <f t="shared" si="40"/>
        <v>PA</v>
      </c>
      <c r="J867" s="149" t="str">
        <f t="shared" si="42"/>
        <v>VA</v>
      </c>
      <c r="K867" s="154" t="str">
        <f t="shared" si="41"/>
        <v>Northeast</v>
      </c>
      <c r="L867" s="149" t="str">
        <f>INDEX('State '!$A$1:$C$62,MATCH($I867,'State '!$B:$B,0),3)</f>
        <v>Northeast</v>
      </c>
      <c r="M867" s="149" t="str">
        <f>INDEX('State '!$A$1:$C$62,MATCH($J867,'State '!$B:$B,0),3)</f>
        <v>Northeast</v>
      </c>
      <c r="N867" s="149"/>
      <c r="O867" s="156">
        <v>210</v>
      </c>
      <c r="P867" s="156"/>
      <c r="Q867" s="156">
        <v>155</v>
      </c>
      <c r="R867" s="155"/>
      <c r="S867" s="149" t="s">
        <v>135</v>
      </c>
      <c r="T867" s="149" t="s">
        <v>381</v>
      </c>
      <c r="U867" s="149" t="s">
        <v>2098</v>
      </c>
      <c r="V867" s="149" t="s">
        <v>2177</v>
      </c>
      <c r="W867" s="148"/>
      <c r="X867" s="148"/>
      <c r="Y867" s="148"/>
    </row>
    <row r="868" spans="1:25" s="17" customFormat="1" x14ac:dyDescent="0.2">
      <c r="A868" s="149">
        <v>43068</v>
      </c>
      <c r="B868" s="150" t="s">
        <v>2103</v>
      </c>
      <c r="C868" s="150" t="s">
        <v>1875</v>
      </c>
      <c r="D868" s="150" t="s">
        <v>140</v>
      </c>
      <c r="E868" s="151" t="s">
        <v>143</v>
      </c>
      <c r="F868" s="152">
        <v>43014</v>
      </c>
      <c r="G868" s="153">
        <v>2017</v>
      </c>
      <c r="H868" s="149" t="s">
        <v>402</v>
      </c>
      <c r="I868" s="149" t="str">
        <f t="shared" si="40"/>
        <v>PA</v>
      </c>
      <c r="J868" s="149" t="str">
        <f t="shared" si="42"/>
        <v>NY</v>
      </c>
      <c r="K868" s="154" t="str">
        <f t="shared" si="41"/>
        <v>Northeast</v>
      </c>
      <c r="L868" s="149" t="str">
        <f>INDEX('State '!$A$1:$C$62,MATCH($I868,'State '!$B:$B,0),3)</f>
        <v>Northeast</v>
      </c>
      <c r="M868" s="149" t="str">
        <f>INDEX('State '!$A$1:$C$62,MATCH($J868,'State '!$B:$B,0),3)</f>
        <v>Northeast</v>
      </c>
      <c r="N868" s="149"/>
      <c r="O868" s="156">
        <v>112</v>
      </c>
      <c r="P868" s="155"/>
      <c r="Q868" s="155">
        <v>115</v>
      </c>
      <c r="R868" s="156"/>
      <c r="S868" s="157" t="s">
        <v>135</v>
      </c>
      <c r="T868" s="154" t="s">
        <v>381</v>
      </c>
      <c r="U868" s="158" t="s">
        <v>2104</v>
      </c>
      <c r="V868" s="149" t="s">
        <v>2177</v>
      </c>
      <c r="W868" s="148"/>
      <c r="X868" s="148"/>
      <c r="Y868" s="148"/>
    </row>
    <row r="869" spans="1:25" s="17" customFormat="1" ht="25.5" x14ac:dyDescent="0.2">
      <c r="A869" s="149">
        <v>43068</v>
      </c>
      <c r="B869" s="162" t="s">
        <v>1957</v>
      </c>
      <c r="C869" s="162" t="s">
        <v>199</v>
      </c>
      <c r="D869" s="162" t="s">
        <v>1878</v>
      </c>
      <c r="E869" s="162" t="s">
        <v>143</v>
      </c>
      <c r="F869" s="163">
        <v>43039</v>
      </c>
      <c r="G869" s="164">
        <v>2017</v>
      </c>
      <c r="H869" s="149" t="s">
        <v>2358</v>
      </c>
      <c r="I869" s="149" t="str">
        <f t="shared" si="40"/>
        <v>PA</v>
      </c>
      <c r="J869" s="149" t="str">
        <f t="shared" si="42"/>
        <v>MS</v>
      </c>
      <c r="K869" s="154" t="str">
        <f t="shared" si="41"/>
        <v>Northeast, Midwest, South Central</v>
      </c>
      <c r="L869" s="149" t="str">
        <f>INDEX('State '!$A$1:$C$62,MATCH($I869,'State '!$B:$B,0),3)</f>
        <v>Northeast</v>
      </c>
      <c r="M869" s="149" t="str">
        <f>INDEX('State '!$A$1:$C$62,MATCH($J869,'State '!$B:$B,0),3)</f>
        <v>South Central</v>
      </c>
      <c r="N869" s="149" t="s">
        <v>9</v>
      </c>
      <c r="O869" s="156">
        <v>256</v>
      </c>
      <c r="P869" s="156"/>
      <c r="Q869" s="156">
        <v>320</v>
      </c>
      <c r="R869" s="155"/>
      <c r="S869" s="149" t="s">
        <v>135</v>
      </c>
      <c r="T869" s="149" t="s">
        <v>381</v>
      </c>
      <c r="U869" s="149" t="s">
        <v>2096</v>
      </c>
      <c r="V869" s="149" t="s">
        <v>2177</v>
      </c>
      <c r="W869" s="148"/>
      <c r="X869" s="148"/>
      <c r="Y869" s="148"/>
    </row>
    <row r="870" spans="1:25" s="17" customFormat="1" x14ac:dyDescent="0.2">
      <c r="A870" s="149">
        <v>43068</v>
      </c>
      <c r="B870" s="162" t="s">
        <v>1955</v>
      </c>
      <c r="C870" s="162" t="s">
        <v>199</v>
      </c>
      <c r="D870" s="162" t="s">
        <v>1878</v>
      </c>
      <c r="E870" s="162" t="s">
        <v>143</v>
      </c>
      <c r="F870" s="163">
        <v>43039</v>
      </c>
      <c r="G870" s="164">
        <v>2017</v>
      </c>
      <c r="H870" s="149" t="s">
        <v>1956</v>
      </c>
      <c r="I870" s="149" t="str">
        <f t="shared" si="40"/>
        <v>PA</v>
      </c>
      <c r="J870" s="149" t="str">
        <f t="shared" si="42"/>
        <v>KY</v>
      </c>
      <c r="K870" s="154" t="str">
        <f t="shared" si="41"/>
        <v>Northeast, Midwest</v>
      </c>
      <c r="L870" s="149" t="str">
        <f>INDEX('State '!$A$1:$C$62,MATCH($I870,'State '!$B:$B,0),3)</f>
        <v>Northeast</v>
      </c>
      <c r="M870" s="149" t="str">
        <f>INDEX('State '!$A$1:$C$62,MATCH($J870,'State '!$B:$B,0),3)</f>
        <v>Midwest</v>
      </c>
      <c r="N870" s="149"/>
      <c r="O870" s="156">
        <v>127</v>
      </c>
      <c r="P870" s="156"/>
      <c r="Q870" s="156">
        <v>200</v>
      </c>
      <c r="R870" s="155"/>
      <c r="S870" s="149" t="s">
        <v>135</v>
      </c>
      <c r="T870" s="149" t="s">
        <v>381</v>
      </c>
      <c r="U870" s="149" t="s">
        <v>2096</v>
      </c>
      <c r="V870" s="149" t="s">
        <v>2177</v>
      </c>
      <c r="W870" s="148"/>
      <c r="X870" s="148"/>
      <c r="Y870" s="148"/>
    </row>
    <row r="871" spans="1:25" s="17" customFormat="1" x14ac:dyDescent="0.2">
      <c r="A871" s="149">
        <v>43675</v>
      </c>
      <c r="B871" s="162" t="s">
        <v>2452</v>
      </c>
      <c r="C871" s="162" t="s">
        <v>200</v>
      </c>
      <c r="D871" s="162" t="s">
        <v>140</v>
      </c>
      <c r="E871" s="151" t="s">
        <v>143</v>
      </c>
      <c r="F871" s="163">
        <v>43040</v>
      </c>
      <c r="G871" s="164">
        <v>2017</v>
      </c>
      <c r="H871" s="149" t="s">
        <v>1874</v>
      </c>
      <c r="I871" s="149" t="str">
        <f t="shared" si="40"/>
        <v>NJ</v>
      </c>
      <c r="J871" s="149" t="str">
        <f t="shared" si="42"/>
        <v>MA</v>
      </c>
      <c r="K871" s="154" t="str">
        <f t="shared" si="41"/>
        <v>Northeast</v>
      </c>
      <c r="L871" s="149" t="str">
        <f>INDEX('State '!$A$1:$C$62,MATCH($I871,'State '!$B:$B,0),3)</f>
        <v>Northeast</v>
      </c>
      <c r="M871" s="149" t="str">
        <f>INDEX('State '!$A$1:$C$62,MATCH($J871,'State '!$B:$B,0),3)</f>
        <v>Northeast</v>
      </c>
      <c r="N871" s="149"/>
      <c r="O871" s="156"/>
      <c r="P871" s="156">
        <v>0</v>
      </c>
      <c r="Q871" s="156">
        <v>40</v>
      </c>
      <c r="R871" s="155"/>
      <c r="S871" s="149" t="s">
        <v>135</v>
      </c>
      <c r="T871" s="149" t="s">
        <v>381</v>
      </c>
      <c r="U871" s="149" t="s">
        <v>2108</v>
      </c>
      <c r="V871" s="149" t="s">
        <v>2177</v>
      </c>
      <c r="W871" s="148"/>
      <c r="X871" s="148"/>
      <c r="Y871" s="148"/>
    </row>
    <row r="872" spans="1:25" s="17" customFormat="1" x14ac:dyDescent="0.2">
      <c r="A872" s="149">
        <v>43068</v>
      </c>
      <c r="B872" s="162" t="s">
        <v>1820</v>
      </c>
      <c r="C872" s="150" t="s">
        <v>206</v>
      </c>
      <c r="D872" s="162" t="s">
        <v>140</v>
      </c>
      <c r="E872" s="162" t="s">
        <v>143</v>
      </c>
      <c r="F872" s="163">
        <v>43040</v>
      </c>
      <c r="G872" s="164">
        <v>2017</v>
      </c>
      <c r="H872" s="149" t="s">
        <v>764</v>
      </c>
      <c r="I872" s="149" t="str">
        <f t="shared" si="40"/>
        <v>NY</v>
      </c>
      <c r="J872" s="149" t="str">
        <f t="shared" si="42"/>
        <v>CT</v>
      </c>
      <c r="K872" s="154" t="str">
        <f t="shared" si="41"/>
        <v>Northeast</v>
      </c>
      <c r="L872" s="149" t="str">
        <f>INDEX('State '!$A$1:$C$62,MATCH($I872,'State '!$B:$B,0),3)</f>
        <v>Northeast</v>
      </c>
      <c r="M872" s="149" t="str">
        <f>INDEX('State '!$A$1:$C$62,MATCH($J872,'State '!$B:$B,0),3)</f>
        <v>Northeast</v>
      </c>
      <c r="N872" s="149"/>
      <c r="O872" s="156">
        <v>85.6</v>
      </c>
      <c r="P872" s="156">
        <v>13.3</v>
      </c>
      <c r="Q872" s="156">
        <v>72.099999999999994</v>
      </c>
      <c r="R872" s="155" t="s">
        <v>384</v>
      </c>
      <c r="S872" s="149" t="s">
        <v>135</v>
      </c>
      <c r="T872" s="149" t="s">
        <v>381</v>
      </c>
      <c r="U872" s="149" t="s">
        <v>2113</v>
      </c>
      <c r="V872" s="149" t="s">
        <v>2177</v>
      </c>
      <c r="W872" s="148"/>
      <c r="X872" s="148"/>
      <c r="Y872" s="148"/>
    </row>
    <row r="873" spans="1:25" s="17" customFormat="1" x14ac:dyDescent="0.2">
      <c r="A873" s="149">
        <v>43068</v>
      </c>
      <c r="B873" s="162" t="s">
        <v>2305</v>
      </c>
      <c r="C873" s="162" t="s">
        <v>223</v>
      </c>
      <c r="D873" s="162" t="s">
        <v>140</v>
      </c>
      <c r="E873" s="151" t="s">
        <v>143</v>
      </c>
      <c r="F873" s="163">
        <v>43040</v>
      </c>
      <c r="G873" s="164">
        <v>2017</v>
      </c>
      <c r="H873" s="149" t="s">
        <v>388</v>
      </c>
      <c r="I873" s="149" t="str">
        <f t="shared" si="40"/>
        <v>PA</v>
      </c>
      <c r="J873" s="149" t="str">
        <f t="shared" si="42"/>
        <v>NY</v>
      </c>
      <c r="K873" s="154" t="str">
        <f t="shared" si="41"/>
        <v>Northeast</v>
      </c>
      <c r="L873" s="149" t="str">
        <f>INDEX('State '!$A$1:$C$62,MATCH($I873,'State '!$B:$B,0),3)</f>
        <v>Northeast</v>
      </c>
      <c r="M873" s="149" t="str">
        <f>INDEX('State '!$A$1:$C$62,MATCH($J873,'State '!$B:$B,0),3)</f>
        <v>Northeast</v>
      </c>
      <c r="N873" s="149"/>
      <c r="O873" s="156">
        <v>159</v>
      </c>
      <c r="P873" s="156">
        <v>0</v>
      </c>
      <c r="Q873" s="156">
        <v>112</v>
      </c>
      <c r="R873" s="155"/>
      <c r="S873" s="149" t="s">
        <v>135</v>
      </c>
      <c r="T873" s="149" t="s">
        <v>381</v>
      </c>
      <c r="U873" s="149" t="s">
        <v>2114</v>
      </c>
      <c r="V873" s="149" t="s">
        <v>2177</v>
      </c>
      <c r="W873" s="148"/>
      <c r="X873" s="148"/>
      <c r="Y873" s="148"/>
    </row>
    <row r="874" spans="1:25" s="17" customFormat="1" x14ac:dyDescent="0.2">
      <c r="A874" s="149">
        <v>43124</v>
      </c>
      <c r="B874" s="162" t="s">
        <v>2107</v>
      </c>
      <c r="C874" s="162" t="s">
        <v>260</v>
      </c>
      <c r="D874" s="162" t="s">
        <v>140</v>
      </c>
      <c r="E874" s="162" t="s">
        <v>143</v>
      </c>
      <c r="F874" s="163">
        <v>43040</v>
      </c>
      <c r="G874" s="155">
        <v>2017</v>
      </c>
      <c r="H874" s="149" t="s">
        <v>43</v>
      </c>
      <c r="I874" s="149" t="str">
        <f t="shared" si="40"/>
        <v>NM</v>
      </c>
      <c r="J874" s="149" t="str">
        <f t="shared" si="42"/>
        <v>NM</v>
      </c>
      <c r="K874" s="154" t="str">
        <f t="shared" si="41"/>
        <v>Mountain</v>
      </c>
      <c r="L874" s="149" t="str">
        <f>INDEX('State '!$A$1:$C$62,MATCH($I874,'State '!$B:$B,0),3)</f>
        <v>Mountain</v>
      </c>
      <c r="M874" s="149" t="str">
        <f>INDEX('State '!$A$1:$C$62,MATCH($J874,'State '!$B:$B,0),3)</f>
        <v>Mountain</v>
      </c>
      <c r="N874" s="149"/>
      <c r="O874" s="156">
        <v>44</v>
      </c>
      <c r="P874" s="156">
        <v>5</v>
      </c>
      <c r="Q874" s="156">
        <v>76</v>
      </c>
      <c r="R874" s="155" t="s">
        <v>2172</v>
      </c>
      <c r="S874" s="149" t="s">
        <v>135</v>
      </c>
      <c r="T874" s="149" t="s">
        <v>381</v>
      </c>
      <c r="U874" s="149" t="s">
        <v>2171</v>
      </c>
      <c r="V874" s="149" t="s">
        <v>2174</v>
      </c>
      <c r="W874" s="148"/>
      <c r="X874" s="148"/>
      <c r="Y874" s="148"/>
    </row>
    <row r="875" spans="1:25" s="17" customFormat="1" x14ac:dyDescent="0.2">
      <c r="A875" s="149">
        <v>43124</v>
      </c>
      <c r="B875" s="162" t="s">
        <v>2089</v>
      </c>
      <c r="C875" s="150" t="s">
        <v>206</v>
      </c>
      <c r="D875" s="162" t="s">
        <v>140</v>
      </c>
      <c r="E875" s="151" t="s">
        <v>143</v>
      </c>
      <c r="F875" s="163">
        <v>43040</v>
      </c>
      <c r="G875" s="155">
        <v>2017</v>
      </c>
      <c r="H875" s="149" t="s">
        <v>7</v>
      </c>
      <c r="I875" s="149" t="str">
        <f t="shared" si="40"/>
        <v>PA</v>
      </c>
      <c r="J875" s="149" t="str">
        <f t="shared" si="42"/>
        <v>PA</v>
      </c>
      <c r="K875" s="154" t="str">
        <f t="shared" si="41"/>
        <v>Northeast</v>
      </c>
      <c r="L875" s="149" t="str">
        <f>INDEX('State '!$A$1:$C$62,MATCH($I875,'State '!$B:$B,0),3)</f>
        <v>Northeast</v>
      </c>
      <c r="M875" s="149" t="str">
        <f>INDEX('State '!$A$1:$C$62,MATCH($J875,'State '!$B:$B,0),3)</f>
        <v>Northeast</v>
      </c>
      <c r="N875" s="149"/>
      <c r="O875" s="156">
        <v>143</v>
      </c>
      <c r="P875" s="156">
        <v>13</v>
      </c>
      <c r="Q875" s="156">
        <v>135</v>
      </c>
      <c r="R875" s="155">
        <v>36</v>
      </c>
      <c r="S875" s="149" t="s">
        <v>135</v>
      </c>
      <c r="T875" s="149" t="s">
        <v>381</v>
      </c>
      <c r="U875" s="149" t="s">
        <v>2090</v>
      </c>
      <c r="V875" s="149" t="s">
        <v>2174</v>
      </c>
      <c r="W875" s="148"/>
      <c r="X875" s="148"/>
      <c r="Y875" s="148"/>
    </row>
    <row r="876" spans="1:25" s="17" customFormat="1" x14ac:dyDescent="0.2">
      <c r="A876" s="149">
        <v>43068</v>
      </c>
      <c r="B876" s="162" t="s">
        <v>2054</v>
      </c>
      <c r="C876" s="150" t="s">
        <v>206</v>
      </c>
      <c r="D876" s="162" t="s">
        <v>140</v>
      </c>
      <c r="E876" s="151" t="s">
        <v>143</v>
      </c>
      <c r="F876" s="163">
        <v>43040</v>
      </c>
      <c r="G876" s="155">
        <v>2017</v>
      </c>
      <c r="H876" s="149" t="s">
        <v>7</v>
      </c>
      <c r="I876" s="149" t="str">
        <f t="shared" si="40"/>
        <v>PA</v>
      </c>
      <c r="J876" s="149" t="str">
        <f t="shared" si="42"/>
        <v>PA</v>
      </c>
      <c r="K876" s="154" t="str">
        <f t="shared" si="41"/>
        <v>Northeast</v>
      </c>
      <c r="L876" s="149" t="str">
        <f>INDEX('State '!$A$1:$C$62,MATCH($I876,'State '!$B:$B,0),3)</f>
        <v>Northeast</v>
      </c>
      <c r="M876" s="149" t="str">
        <f>INDEX('State '!$A$1:$C$62,MATCH($J876,'State '!$B:$B,0),3)</f>
        <v>Northeast</v>
      </c>
      <c r="N876" s="149"/>
      <c r="O876" s="156">
        <v>87.4</v>
      </c>
      <c r="P876" s="156">
        <v>7</v>
      </c>
      <c r="Q876" s="156">
        <v>180</v>
      </c>
      <c r="R876" s="155">
        <v>36</v>
      </c>
      <c r="S876" s="149" t="s">
        <v>135</v>
      </c>
      <c r="T876" s="149" t="s">
        <v>381</v>
      </c>
      <c r="U876" s="149" t="s">
        <v>2055</v>
      </c>
      <c r="V876" s="149" t="s">
        <v>2174</v>
      </c>
      <c r="W876" s="148"/>
      <c r="X876" s="148"/>
      <c r="Y876" s="148"/>
    </row>
    <row r="877" spans="1:25" s="17" customFormat="1" x14ac:dyDescent="0.2">
      <c r="A877" s="149">
        <v>43199</v>
      </c>
      <c r="B877" s="162" t="s">
        <v>2314</v>
      </c>
      <c r="C877" s="162" t="s">
        <v>1725</v>
      </c>
      <c r="D877" s="162" t="s">
        <v>140</v>
      </c>
      <c r="E877" s="162" t="s">
        <v>143</v>
      </c>
      <c r="F877" s="163">
        <v>43053</v>
      </c>
      <c r="G877" s="155">
        <v>2017</v>
      </c>
      <c r="H877" s="149" t="s">
        <v>52</v>
      </c>
      <c r="I877" s="149" t="str">
        <f t="shared" si="40"/>
        <v>TN</v>
      </c>
      <c r="J877" s="149" t="str">
        <f t="shared" si="42"/>
        <v>TN</v>
      </c>
      <c r="K877" s="154" t="str">
        <f t="shared" si="41"/>
        <v>Midwest</v>
      </c>
      <c r="L877" s="149" t="str">
        <f>INDEX('State '!$A$1:$C$62,MATCH($I877,'State '!$B:$B,0),3)</f>
        <v>Midwest</v>
      </c>
      <c r="M877" s="149" t="str">
        <f>INDEX('State '!$A$1:$C$62,MATCH($J877,'State '!$B:$B,0),3)</f>
        <v>Midwest</v>
      </c>
      <c r="N877" s="149"/>
      <c r="O877" s="156">
        <v>36.700000000000003</v>
      </c>
      <c r="P877" s="156"/>
      <c r="Q877" s="156">
        <v>200</v>
      </c>
      <c r="R877" s="155"/>
      <c r="S877" s="149" t="s">
        <v>138</v>
      </c>
      <c r="T877" s="149" t="s">
        <v>381</v>
      </c>
      <c r="U877" s="149" t="s">
        <v>2315</v>
      </c>
      <c r="V877" s="149" t="s">
        <v>2174</v>
      </c>
      <c r="W877" s="148"/>
      <c r="X877" s="148"/>
      <c r="Y877" s="148"/>
    </row>
    <row r="878" spans="1:25" s="17" customFormat="1" ht="25.5" x14ac:dyDescent="0.2">
      <c r="A878" s="149">
        <v>43468</v>
      </c>
      <c r="B878" s="162" t="s">
        <v>2261</v>
      </c>
      <c r="C878" s="162" t="s">
        <v>2262</v>
      </c>
      <c r="D878" s="162" t="s">
        <v>136</v>
      </c>
      <c r="E878" s="162" t="s">
        <v>143</v>
      </c>
      <c r="F878" s="163">
        <v>43070</v>
      </c>
      <c r="G878" s="164">
        <v>2017</v>
      </c>
      <c r="H878" s="149" t="s">
        <v>37</v>
      </c>
      <c r="I878" s="149" t="str">
        <f t="shared" si="40"/>
        <v>OK</v>
      </c>
      <c r="J878" s="149" t="str">
        <f t="shared" si="42"/>
        <v>OK</v>
      </c>
      <c r="K878" s="154" t="str">
        <f t="shared" si="41"/>
        <v>South Central</v>
      </c>
      <c r="L878" s="149" t="str">
        <f>INDEX('State '!$A$1:$C$62,MATCH($I878,'State '!$B:$B,0),3)</f>
        <v>South Central</v>
      </c>
      <c r="M878" s="149" t="str">
        <f>INDEX('State '!$A$1:$C$62,MATCH($J878,'State '!$B:$B,0),3)</f>
        <v>South Central</v>
      </c>
      <c r="N878" s="149"/>
      <c r="O878" s="156">
        <v>60</v>
      </c>
      <c r="P878" s="156">
        <v>50</v>
      </c>
      <c r="Q878" s="156">
        <v>200</v>
      </c>
      <c r="R878" s="155">
        <v>24</v>
      </c>
      <c r="S878" s="149" t="s">
        <v>138</v>
      </c>
      <c r="T878" s="149" t="s">
        <v>187</v>
      </c>
      <c r="U878" s="158" t="s">
        <v>382</v>
      </c>
      <c r="V878" s="149" t="s">
        <v>2174</v>
      </c>
      <c r="W878" s="148" t="s">
        <v>2477</v>
      </c>
      <c r="X878" s="148"/>
      <c r="Y878" s="148" t="s">
        <v>2696</v>
      </c>
    </row>
    <row r="879" spans="1:25" s="17" customFormat="1" ht="25.5" x14ac:dyDescent="0.2">
      <c r="A879" s="149">
        <v>43123</v>
      </c>
      <c r="B879" s="162" t="s">
        <v>2317</v>
      </c>
      <c r="C879" s="162" t="s">
        <v>2102</v>
      </c>
      <c r="D879" s="162" t="s">
        <v>136</v>
      </c>
      <c r="E879" s="151" t="s">
        <v>143</v>
      </c>
      <c r="F879" s="163">
        <v>43070</v>
      </c>
      <c r="G879" s="155">
        <v>2017</v>
      </c>
      <c r="H879" s="149" t="s">
        <v>6</v>
      </c>
      <c r="I879" s="149" t="str">
        <f t="shared" si="40"/>
        <v>TX</v>
      </c>
      <c r="J879" s="149" t="str">
        <f t="shared" si="42"/>
        <v>TX</v>
      </c>
      <c r="K879" s="154" t="str">
        <f t="shared" si="41"/>
        <v>South Central</v>
      </c>
      <c r="L879" s="149" t="str">
        <f>INDEX('State '!$A$1:$C$62,MATCH($I879,'State '!$B:$B,0),3)</f>
        <v>South Central</v>
      </c>
      <c r="M879" s="149" t="str">
        <f>INDEX('State '!$A$1:$C$62,MATCH($J879,'State '!$B:$B,0),3)</f>
        <v>South Central</v>
      </c>
      <c r="N879" s="149"/>
      <c r="O879" s="156"/>
      <c r="P879" s="156">
        <v>200</v>
      </c>
      <c r="Q879" s="156">
        <v>600</v>
      </c>
      <c r="R879" s="155">
        <v>30</v>
      </c>
      <c r="S879" s="149" t="s">
        <v>138</v>
      </c>
      <c r="T879" s="149" t="s">
        <v>381</v>
      </c>
      <c r="U879" s="149" t="s">
        <v>2074</v>
      </c>
      <c r="V879" s="149" t="s">
        <v>2174</v>
      </c>
      <c r="W879" s="148" t="s">
        <v>2701</v>
      </c>
      <c r="X879" s="148"/>
      <c r="Y879" s="148"/>
    </row>
    <row r="880" spans="1:25" s="17" customFormat="1" x14ac:dyDescent="0.2">
      <c r="A880" s="149">
        <v>43199</v>
      </c>
      <c r="B880" s="162" t="s">
        <v>2303</v>
      </c>
      <c r="C880" s="162" t="s">
        <v>1828</v>
      </c>
      <c r="D880" s="162" t="s">
        <v>140</v>
      </c>
      <c r="E880" s="162" t="s">
        <v>143</v>
      </c>
      <c r="F880" s="163">
        <v>43070</v>
      </c>
      <c r="G880" s="155">
        <v>2017</v>
      </c>
      <c r="H880" s="149" t="s">
        <v>2469</v>
      </c>
      <c r="I880" s="149" t="str">
        <f t="shared" si="40"/>
        <v>QU</v>
      </c>
      <c r="J880" s="149" t="str">
        <f t="shared" si="42"/>
        <v>ME</v>
      </c>
      <c r="K880" s="154" t="str">
        <f t="shared" si="41"/>
        <v>Canada, Northeast</v>
      </c>
      <c r="L880" s="149" t="str">
        <f>INDEX('State '!$A$1:$C$62,MATCH($I880,'State '!$B:$B,0),3)</f>
        <v>Canada</v>
      </c>
      <c r="M880" s="149" t="str">
        <f>INDEX('State '!$A$1:$C$62,MATCH($J880,'State '!$B:$B,0),3)</f>
        <v>Northeast</v>
      </c>
      <c r="N880" s="149"/>
      <c r="O880" s="156"/>
      <c r="P880" s="156"/>
      <c r="Q880" s="156">
        <v>48</v>
      </c>
      <c r="R880" s="155"/>
      <c r="S880" s="149" t="s">
        <v>135</v>
      </c>
      <c r="T880" s="149" t="s">
        <v>381</v>
      </c>
      <c r="U880" s="149" t="s">
        <v>2304</v>
      </c>
      <c r="V880" s="149" t="s">
        <v>2177</v>
      </c>
      <c r="W880" s="148" t="s">
        <v>2437</v>
      </c>
      <c r="X880" s="148"/>
      <c r="Y880" s="148" t="s">
        <v>2502</v>
      </c>
    </row>
    <row r="881" spans="1:25" s="17" customFormat="1" x14ac:dyDescent="0.2">
      <c r="A881" s="149">
        <v>43201</v>
      </c>
      <c r="B881" s="162" t="s">
        <v>1995</v>
      </c>
      <c r="C881" s="162" t="s">
        <v>1954</v>
      </c>
      <c r="D881" s="162" t="s">
        <v>1878</v>
      </c>
      <c r="E881" s="151" t="s">
        <v>143</v>
      </c>
      <c r="F881" s="163">
        <v>43070</v>
      </c>
      <c r="G881" s="155">
        <v>2017</v>
      </c>
      <c r="H881" s="149" t="s">
        <v>1992</v>
      </c>
      <c r="I881" s="149" t="str">
        <f t="shared" si="40"/>
        <v>KY</v>
      </c>
      <c r="J881" s="149" t="str">
        <f t="shared" si="42"/>
        <v>LA</v>
      </c>
      <c r="K881" s="154" t="str">
        <f t="shared" si="41"/>
        <v>Midwest, South Central</v>
      </c>
      <c r="L881" s="149" t="str">
        <f>INDEX('State '!$A$1:$C$62,MATCH($I881,'State '!$B:$B,0),3)</f>
        <v>Midwest</v>
      </c>
      <c r="M881" s="149" t="str">
        <f>INDEX('State '!$A$1:$C$62,MATCH($J881,'State '!$B:$B,0),3)</f>
        <v>South Central</v>
      </c>
      <c r="N881" s="149"/>
      <c r="O881" s="156">
        <v>400</v>
      </c>
      <c r="P881" s="156"/>
      <c r="Q881" s="156">
        <v>1100</v>
      </c>
      <c r="R881" s="155"/>
      <c r="S881" s="149" t="s">
        <v>135</v>
      </c>
      <c r="T881" s="149" t="s">
        <v>381</v>
      </c>
      <c r="U881" s="149" t="s">
        <v>2044</v>
      </c>
      <c r="V881" s="149" t="s">
        <v>2177</v>
      </c>
      <c r="W881" s="148"/>
      <c r="X881" s="148"/>
      <c r="Y881" s="148"/>
    </row>
    <row r="882" spans="1:25" s="17" customFormat="1" x14ac:dyDescent="0.2">
      <c r="A882" s="149">
        <v>43124</v>
      </c>
      <c r="B882" s="162" t="s">
        <v>2100</v>
      </c>
      <c r="C882" s="162" t="s">
        <v>1875</v>
      </c>
      <c r="D882" s="162" t="s">
        <v>134</v>
      </c>
      <c r="E882" s="151" t="s">
        <v>143</v>
      </c>
      <c r="F882" s="163">
        <v>43073</v>
      </c>
      <c r="G882" s="155">
        <v>2017</v>
      </c>
      <c r="H882" s="149" t="s">
        <v>19</v>
      </c>
      <c r="I882" s="149" t="str">
        <f t="shared" si="40"/>
        <v>VA</v>
      </c>
      <c r="J882" s="149" t="str">
        <f t="shared" si="42"/>
        <v>VA</v>
      </c>
      <c r="K882" s="154" t="str">
        <f t="shared" si="41"/>
        <v>Northeast</v>
      </c>
      <c r="L882" s="149" t="str">
        <f>INDEX('State '!$A$1:$C$62,MATCH($I882,'State '!$B:$B,0),3)</f>
        <v>Northeast</v>
      </c>
      <c r="M882" s="149" t="str">
        <f>INDEX('State '!$A$1:$C$62,MATCH($J882,'State '!$B:$B,0),3)</f>
        <v>Northeast</v>
      </c>
      <c r="N882" s="149"/>
      <c r="O882" s="156">
        <v>190.8</v>
      </c>
      <c r="P882" s="156">
        <v>4.9000000000000004</v>
      </c>
      <c r="Q882" s="156">
        <v>250</v>
      </c>
      <c r="R882" s="155">
        <v>24</v>
      </c>
      <c r="S882" s="149" t="s">
        <v>135</v>
      </c>
      <c r="T882" s="149" t="s">
        <v>381</v>
      </c>
      <c r="U882" s="149" t="s">
        <v>2004</v>
      </c>
      <c r="V882" s="149" t="s">
        <v>2174</v>
      </c>
      <c r="W882" s="148"/>
      <c r="X882" s="148"/>
      <c r="Y882" s="148"/>
    </row>
    <row r="883" spans="1:25" s="17" customFormat="1" ht="25.5" x14ac:dyDescent="0.2">
      <c r="A883" s="149">
        <v>43216</v>
      </c>
      <c r="B883" s="150" t="s">
        <v>2455</v>
      </c>
      <c r="C883" s="150" t="s">
        <v>1875</v>
      </c>
      <c r="D883" s="150" t="s">
        <v>1878</v>
      </c>
      <c r="E883" s="151" t="s">
        <v>143</v>
      </c>
      <c r="F883" s="152"/>
      <c r="G883" s="153">
        <v>2017</v>
      </c>
      <c r="H883" s="149" t="s">
        <v>2342</v>
      </c>
      <c r="I883" s="149" t="str">
        <f t="shared" si="40"/>
        <v>PA</v>
      </c>
      <c r="J883" s="149" t="str">
        <f t="shared" si="42"/>
        <v>AL</v>
      </c>
      <c r="K883" s="154" t="str">
        <f t="shared" si="41"/>
        <v>Northeast, Southeast, South Central</v>
      </c>
      <c r="L883" s="149" t="str">
        <f>INDEX('State '!$A$1:$C$62,MATCH($I883,'State '!$B:$B,0),3)</f>
        <v>Northeast</v>
      </c>
      <c r="M883" s="149" t="str">
        <f>INDEX('State '!$A$1:$C$62,MATCH($J883,'State '!$B:$B,0),3)</f>
        <v>South Central</v>
      </c>
      <c r="N883" s="149" t="s">
        <v>15</v>
      </c>
      <c r="O883" s="156">
        <v>2600</v>
      </c>
      <c r="P883" s="155"/>
      <c r="Q883" s="155">
        <v>400</v>
      </c>
      <c r="R883" s="156"/>
      <c r="S883" s="157" t="s">
        <v>135</v>
      </c>
      <c r="T883" s="154" t="s">
        <v>381</v>
      </c>
      <c r="U883" s="158" t="s">
        <v>2001</v>
      </c>
      <c r="V883" s="149" t="s">
        <v>2177</v>
      </c>
      <c r="W883" s="148" t="s">
        <v>2290</v>
      </c>
      <c r="X883" s="148"/>
      <c r="Y883" s="148"/>
    </row>
    <row r="884" spans="1:25" s="17" customFormat="1" ht="25.5" x14ac:dyDescent="0.2">
      <c r="A884" s="149">
        <v>43103</v>
      </c>
      <c r="B884" s="162" t="s">
        <v>1946</v>
      </c>
      <c r="C884" s="162" t="s">
        <v>261</v>
      </c>
      <c r="D884" s="162" t="s">
        <v>1878</v>
      </c>
      <c r="E884" s="162" t="s">
        <v>143</v>
      </c>
      <c r="F884" s="163">
        <v>43101</v>
      </c>
      <c r="G884" s="164">
        <v>2018</v>
      </c>
      <c r="H884" s="149" t="s">
        <v>2334</v>
      </c>
      <c r="I884" s="149" t="str">
        <f t="shared" si="40"/>
        <v>OH</v>
      </c>
      <c r="J884" s="149" t="str">
        <f t="shared" si="42"/>
        <v>KY</v>
      </c>
      <c r="K884" s="154" t="str">
        <f t="shared" si="41"/>
        <v>Northeast, Midwest</v>
      </c>
      <c r="L884" s="149" t="str">
        <f>INDEX('State '!$A$1:$C$62,MATCH($I884,'State '!$B:$B,0),3)</f>
        <v>Northeast</v>
      </c>
      <c r="M884" s="149" t="str">
        <f>INDEX('State '!$A$1:$C$62,MATCH($J884,'State '!$B:$B,0),3)</f>
        <v>Midwest</v>
      </c>
      <c r="N884" s="149"/>
      <c r="O884" s="156">
        <v>1400</v>
      </c>
      <c r="P884" s="156">
        <v>160</v>
      </c>
      <c r="Q884" s="156">
        <v>1530</v>
      </c>
      <c r="R884" s="155">
        <v>36</v>
      </c>
      <c r="S884" s="149" t="s">
        <v>135</v>
      </c>
      <c r="T884" s="149" t="s">
        <v>381</v>
      </c>
      <c r="U884" s="149" t="s">
        <v>2040</v>
      </c>
      <c r="V884" s="149" t="s">
        <v>2177</v>
      </c>
      <c r="W884" s="148" t="s">
        <v>2454</v>
      </c>
      <c r="X884" s="148"/>
      <c r="Y884" s="148" t="s">
        <v>2495</v>
      </c>
    </row>
    <row r="885" spans="1:25" s="17" customFormat="1" x14ac:dyDescent="0.2">
      <c r="A885" s="149">
        <v>43182</v>
      </c>
      <c r="B885" s="162" t="s">
        <v>2159</v>
      </c>
      <c r="C885" s="162" t="s">
        <v>199</v>
      </c>
      <c r="D885" s="162" t="s">
        <v>134</v>
      </c>
      <c r="E885" s="151" t="s">
        <v>143</v>
      </c>
      <c r="F885" s="163">
        <v>43103</v>
      </c>
      <c r="G885" s="164">
        <v>2018</v>
      </c>
      <c r="H885" s="149" t="s">
        <v>20</v>
      </c>
      <c r="I885" s="149" t="str">
        <f t="shared" si="40"/>
        <v>NJ</v>
      </c>
      <c r="J885" s="149" t="str">
        <f t="shared" si="42"/>
        <v>NJ</v>
      </c>
      <c r="K885" s="154" t="str">
        <f t="shared" si="41"/>
        <v>Northeast</v>
      </c>
      <c r="L885" s="149" t="str">
        <f>INDEX('State '!$A$1:$C$62,MATCH($I885,'State '!$B:$B,0),3)</f>
        <v>Northeast</v>
      </c>
      <c r="M885" s="149" t="str">
        <f>INDEX('State '!$A$1:$C$62,MATCH($J885,'State '!$B:$B,0),3)</f>
        <v>Northeast</v>
      </c>
      <c r="N885" s="149"/>
      <c r="O885" s="156">
        <v>31</v>
      </c>
      <c r="P885" s="156">
        <v>1</v>
      </c>
      <c r="Q885" s="156">
        <v>300</v>
      </c>
      <c r="R885" s="155">
        <v>24</v>
      </c>
      <c r="S885" s="149" t="s">
        <v>135</v>
      </c>
      <c r="T885" s="149" t="s">
        <v>381</v>
      </c>
      <c r="U885" s="149" t="s">
        <v>2160</v>
      </c>
      <c r="V885" s="149" t="s">
        <v>2174</v>
      </c>
      <c r="W885" s="148"/>
      <c r="X885" s="148"/>
      <c r="Y885" s="148"/>
    </row>
    <row r="886" spans="1:25" s="17" customFormat="1" x14ac:dyDescent="0.2">
      <c r="A886" s="149">
        <v>43131</v>
      </c>
      <c r="B886" s="150" t="s">
        <v>2377</v>
      </c>
      <c r="C886" s="150" t="s">
        <v>2378</v>
      </c>
      <c r="D886" s="150" t="s">
        <v>140</v>
      </c>
      <c r="E886" s="151" t="s">
        <v>143</v>
      </c>
      <c r="F886" s="152">
        <v>43151</v>
      </c>
      <c r="G886" s="153">
        <v>2018</v>
      </c>
      <c r="H886" s="149" t="s">
        <v>408</v>
      </c>
      <c r="I886" s="149" t="str">
        <f t="shared" si="40"/>
        <v>TX</v>
      </c>
      <c r="J886" s="149" t="str">
        <f t="shared" ref="J886:J917" si="43">RIGHT($H886,2)</f>
        <v>MX</v>
      </c>
      <c r="K886" s="154" t="str">
        <f t="shared" si="41"/>
        <v>South Central, Mexico</v>
      </c>
      <c r="L886" s="149" t="str">
        <f>INDEX('State '!$A$1:$C$62,MATCH($I886,'State '!$B:$B,0),3)</f>
        <v>South Central</v>
      </c>
      <c r="M886" s="149" t="str">
        <f>INDEX('State '!$A$1:$C$62,MATCH($J886,'State '!$B:$B,0),3)</f>
        <v>Mexico</v>
      </c>
      <c r="N886" s="149"/>
      <c r="O886" s="156"/>
      <c r="P886" s="155">
        <v>0.26</v>
      </c>
      <c r="Q886" s="155">
        <v>150</v>
      </c>
      <c r="R886" s="156">
        <v>24</v>
      </c>
      <c r="S886" s="157" t="s">
        <v>135</v>
      </c>
      <c r="T886" s="154" t="s">
        <v>381</v>
      </c>
      <c r="U886" s="158" t="s">
        <v>2376</v>
      </c>
      <c r="V886" s="154" t="s">
        <v>2177</v>
      </c>
      <c r="W886" s="148" t="s">
        <v>2207</v>
      </c>
      <c r="X886" s="148"/>
      <c r="Y886" s="148"/>
    </row>
    <row r="887" spans="1:25" s="17" customFormat="1" x14ac:dyDescent="0.2">
      <c r="A887" s="149">
        <v>43192</v>
      </c>
      <c r="B887" s="162" t="s">
        <v>2106</v>
      </c>
      <c r="C887" s="150" t="s">
        <v>2049</v>
      </c>
      <c r="D887" s="162" t="s">
        <v>140</v>
      </c>
      <c r="E887" s="162" t="s">
        <v>143</v>
      </c>
      <c r="F887" s="163">
        <v>43158</v>
      </c>
      <c r="G887" s="155">
        <v>2018</v>
      </c>
      <c r="H887" s="149" t="s">
        <v>53</v>
      </c>
      <c r="I887" s="149" t="str">
        <f t="shared" si="40"/>
        <v>SC</v>
      </c>
      <c r="J887" s="149" t="str">
        <f t="shared" si="43"/>
        <v>SC</v>
      </c>
      <c r="K887" s="154" t="str">
        <f t="shared" si="41"/>
        <v>Southeast</v>
      </c>
      <c r="L887" s="149" t="str">
        <f>INDEX('State '!$A$1:$C$62,MATCH($I887,'State '!$B:$B,0),3)</f>
        <v>Southeast</v>
      </c>
      <c r="M887" s="149" t="str">
        <f>INDEX('State '!$A$1:$C$62,MATCH($J887,'State '!$B:$B,0),3)</f>
        <v>Southeast</v>
      </c>
      <c r="N887" s="149"/>
      <c r="O887" s="156">
        <v>119</v>
      </c>
      <c r="P887" s="156">
        <v>55</v>
      </c>
      <c r="Q887" s="156">
        <v>80</v>
      </c>
      <c r="R887" s="155">
        <v>12</v>
      </c>
      <c r="S887" s="149" t="s">
        <v>135</v>
      </c>
      <c r="T887" s="149" t="s">
        <v>381</v>
      </c>
      <c r="U887" s="149" t="s">
        <v>2188</v>
      </c>
      <c r="V887" s="149" t="s">
        <v>2174</v>
      </c>
      <c r="W887" s="148" t="s">
        <v>2509</v>
      </c>
      <c r="X887" s="148"/>
      <c r="Y887" s="148"/>
    </row>
    <row r="888" spans="1:25" s="17" customFormat="1" x14ac:dyDescent="0.2">
      <c r="A888" s="149">
        <v>43423</v>
      </c>
      <c r="B888" s="162" t="s">
        <v>2473</v>
      </c>
      <c r="C888" s="162" t="s">
        <v>240</v>
      </c>
      <c r="D888" s="162" t="s">
        <v>136</v>
      </c>
      <c r="E888" s="162" t="s">
        <v>143</v>
      </c>
      <c r="F888" s="163">
        <v>43159</v>
      </c>
      <c r="G888" s="155">
        <v>2018</v>
      </c>
      <c r="H888" s="149" t="s">
        <v>7</v>
      </c>
      <c r="I888" s="149" t="str">
        <f t="shared" si="40"/>
        <v>PA</v>
      </c>
      <c r="J888" s="149" t="str">
        <f t="shared" si="43"/>
        <v>PA</v>
      </c>
      <c r="K888" s="154" t="str">
        <f t="shared" si="41"/>
        <v>Northeast</v>
      </c>
      <c r="L888" s="149" t="str">
        <f>INDEX('State '!$A$1:$C$62,MATCH($I888,'State '!$B:$B,0),3)</f>
        <v>Northeast</v>
      </c>
      <c r="M888" s="149" t="str">
        <f>INDEX('State '!$A$1:$C$62,MATCH($J888,'State '!$B:$B,0),3)</f>
        <v>Northeast</v>
      </c>
      <c r="N888" s="149"/>
      <c r="O888" s="156">
        <v>1500</v>
      </c>
      <c r="P888" s="156">
        <v>120</v>
      </c>
      <c r="Q888" s="156">
        <v>440</v>
      </c>
      <c r="R888" s="155" t="s">
        <v>1822</v>
      </c>
      <c r="S888" s="149" t="s">
        <v>138</v>
      </c>
      <c r="T888" s="149"/>
      <c r="U888" s="149" t="s">
        <v>382</v>
      </c>
      <c r="V888" s="149" t="s">
        <v>2174</v>
      </c>
      <c r="W888" s="148" t="s">
        <v>2474</v>
      </c>
      <c r="X888" s="148"/>
      <c r="Y888" s="148"/>
    </row>
    <row r="889" spans="1:25" s="17" customFormat="1" ht="25.5" x14ac:dyDescent="0.2">
      <c r="A889" s="171">
        <v>43194</v>
      </c>
      <c r="B889" s="162" t="s">
        <v>2087</v>
      </c>
      <c r="C889" s="150" t="s">
        <v>206</v>
      </c>
      <c r="D889" s="162" t="s">
        <v>1878</v>
      </c>
      <c r="E889" s="162" t="s">
        <v>143</v>
      </c>
      <c r="F889" s="163">
        <v>43168</v>
      </c>
      <c r="G889" s="155">
        <v>2018</v>
      </c>
      <c r="H889" s="149" t="s">
        <v>2420</v>
      </c>
      <c r="I889" s="149" t="str">
        <f t="shared" si="40"/>
        <v>KY</v>
      </c>
      <c r="J889" s="149" t="str">
        <f t="shared" si="43"/>
        <v>LA</v>
      </c>
      <c r="K889" s="154" t="str">
        <f t="shared" si="41"/>
        <v>Midwest, South Central</v>
      </c>
      <c r="L889" s="149" t="str">
        <f>INDEX('State '!$A$1:$C$62,MATCH($I889,'State '!$B:$B,0),3)</f>
        <v>Midwest</v>
      </c>
      <c r="M889" s="149" t="str">
        <f>INDEX('State '!$A$1:$C$62,MATCH($J889,'State '!$B:$B,0),3)</f>
        <v>South Central</v>
      </c>
      <c r="N889" s="149"/>
      <c r="O889" s="156">
        <v>170</v>
      </c>
      <c r="P889" s="156">
        <v>2.4</v>
      </c>
      <c r="Q889" s="156">
        <v>900</v>
      </c>
      <c r="R889" s="155"/>
      <c r="S889" s="149" t="s">
        <v>135</v>
      </c>
      <c r="T889" s="149" t="s">
        <v>381</v>
      </c>
      <c r="U889" s="149" t="s">
        <v>2088</v>
      </c>
      <c r="V889" s="149" t="s">
        <v>2177</v>
      </c>
      <c r="W889" s="148" t="s">
        <v>2444</v>
      </c>
      <c r="X889" s="148"/>
      <c r="Y889" s="148" t="s">
        <v>2506</v>
      </c>
    </row>
    <row r="890" spans="1:25" s="17" customFormat="1" x14ac:dyDescent="0.2">
      <c r="A890" s="149">
        <v>43192</v>
      </c>
      <c r="B890" s="162" t="s">
        <v>1953</v>
      </c>
      <c r="C890" s="162" t="s">
        <v>1954</v>
      </c>
      <c r="D890" s="162" t="s">
        <v>1878</v>
      </c>
      <c r="E890" s="162" t="s">
        <v>143</v>
      </c>
      <c r="F890" s="163">
        <v>43172</v>
      </c>
      <c r="G890" s="164">
        <v>2018</v>
      </c>
      <c r="H890" s="149" t="s">
        <v>0</v>
      </c>
      <c r="I890" s="149" t="str">
        <f t="shared" si="40"/>
        <v>LA</v>
      </c>
      <c r="J890" s="149" t="str">
        <f t="shared" si="43"/>
        <v>LA</v>
      </c>
      <c r="K890" s="154" t="str">
        <f t="shared" si="41"/>
        <v>South Central</v>
      </c>
      <c r="L890" s="149" t="str">
        <f>INDEX('State '!$A$1:$C$62,MATCH($I890,'State '!$B:$B,0),3)</f>
        <v>South Central</v>
      </c>
      <c r="M890" s="149" t="str">
        <f>INDEX('State '!$A$1:$C$62,MATCH($J890,'State '!$B:$B,0),3)</f>
        <v>South Central</v>
      </c>
      <c r="N890" s="149"/>
      <c r="O890" s="156">
        <v>300</v>
      </c>
      <c r="P890" s="156">
        <v>34</v>
      </c>
      <c r="Q890" s="156">
        <v>800</v>
      </c>
      <c r="R890" s="155" t="s">
        <v>535</v>
      </c>
      <c r="S890" s="149" t="s">
        <v>135</v>
      </c>
      <c r="T890" s="149" t="s">
        <v>381</v>
      </c>
      <c r="U890" s="149" t="s">
        <v>2002</v>
      </c>
      <c r="V890" s="149" t="s">
        <v>2174</v>
      </c>
      <c r="W890" s="148" t="s">
        <v>2300</v>
      </c>
      <c r="X890" s="148"/>
      <c r="Y890" s="148"/>
    </row>
    <row r="891" spans="1:25" s="17" customFormat="1" x14ac:dyDescent="0.2">
      <c r="A891" s="149">
        <v>43182</v>
      </c>
      <c r="B891" s="150" t="s">
        <v>2357</v>
      </c>
      <c r="C891" s="162" t="s">
        <v>1875</v>
      </c>
      <c r="D891" s="162" t="s">
        <v>140</v>
      </c>
      <c r="E891" s="151" t="s">
        <v>143</v>
      </c>
      <c r="F891" s="163">
        <v>43175</v>
      </c>
      <c r="G891" s="164">
        <v>2018</v>
      </c>
      <c r="H891" s="149" t="s">
        <v>20</v>
      </c>
      <c r="I891" s="149" t="str">
        <f t="shared" si="40"/>
        <v>NJ</v>
      </c>
      <c r="J891" s="149" t="str">
        <f t="shared" si="43"/>
        <v>NJ</v>
      </c>
      <c r="K891" s="154" t="str">
        <f t="shared" si="41"/>
        <v>Northeast</v>
      </c>
      <c r="L891" s="149" t="str">
        <f>INDEX('State '!$A$1:$C$62,MATCH($I891,'State '!$B:$B,0),3)</f>
        <v>Northeast</v>
      </c>
      <c r="M891" s="149" t="str">
        <f>INDEX('State '!$A$1:$C$62,MATCH($J891,'State '!$B:$B,0),3)</f>
        <v>Northeast</v>
      </c>
      <c r="N891" s="149"/>
      <c r="O891" s="156">
        <v>116</v>
      </c>
      <c r="P891" s="156"/>
      <c r="Q891" s="156">
        <v>120</v>
      </c>
      <c r="R891" s="155"/>
      <c r="S891" s="149" t="s">
        <v>135</v>
      </c>
      <c r="T891" s="149" t="s">
        <v>381</v>
      </c>
      <c r="U891" s="149" t="s">
        <v>2033</v>
      </c>
      <c r="V891" s="149" t="s">
        <v>2174</v>
      </c>
      <c r="W891" s="159"/>
      <c r="X891" s="148"/>
      <c r="Y891" s="148"/>
    </row>
    <row r="892" spans="1:25" s="17" customFormat="1" ht="25.5" x14ac:dyDescent="0.2">
      <c r="A892" s="149">
        <v>43423</v>
      </c>
      <c r="B892" s="150" t="s">
        <v>2260</v>
      </c>
      <c r="C892" s="150" t="s">
        <v>3157</v>
      </c>
      <c r="D892" s="150" t="s">
        <v>136</v>
      </c>
      <c r="E892" s="151" t="s">
        <v>143</v>
      </c>
      <c r="F892" s="152">
        <v>43191</v>
      </c>
      <c r="G892" s="160">
        <v>2018</v>
      </c>
      <c r="H892" s="149" t="s">
        <v>6</v>
      </c>
      <c r="I892" s="149" t="str">
        <f t="shared" si="40"/>
        <v>TX</v>
      </c>
      <c r="J892" s="149" t="str">
        <f t="shared" si="43"/>
        <v>TX</v>
      </c>
      <c r="K892" s="154" t="str">
        <f t="shared" si="41"/>
        <v>South Central</v>
      </c>
      <c r="L892" s="149" t="str">
        <f>INDEX('State '!$A$1:$C$62,MATCH($I892,'State '!$B:$B,0),3)</f>
        <v>South Central</v>
      </c>
      <c r="M892" s="149" t="str">
        <f>INDEX('State '!$A$1:$C$62,MATCH($J892,'State '!$B:$B,0),3)</f>
        <v>South Central</v>
      </c>
      <c r="N892" s="149"/>
      <c r="O892" s="156"/>
      <c r="P892" s="155">
        <v>75</v>
      </c>
      <c r="Q892" s="161">
        <v>1250</v>
      </c>
      <c r="R892" s="156">
        <v>36</v>
      </c>
      <c r="S892" s="157" t="s">
        <v>138</v>
      </c>
      <c r="T892" s="154" t="s">
        <v>187</v>
      </c>
      <c r="U892" s="158" t="s">
        <v>382</v>
      </c>
      <c r="V892" s="149" t="s">
        <v>2174</v>
      </c>
      <c r="W892" s="148" t="s">
        <v>2440</v>
      </c>
      <c r="X892" s="148"/>
      <c r="Y892" s="148" t="s">
        <v>2481</v>
      </c>
    </row>
    <row r="893" spans="1:25" s="17" customFormat="1" ht="72" customHeight="1" x14ac:dyDescent="0.2">
      <c r="A893" s="171">
        <v>43314</v>
      </c>
      <c r="B893" s="162" t="s">
        <v>1943</v>
      </c>
      <c r="C893" s="150" t="s">
        <v>239</v>
      </c>
      <c r="D893" s="162" t="s">
        <v>134</v>
      </c>
      <c r="E893" s="151" t="s">
        <v>143</v>
      </c>
      <c r="F893" s="163">
        <v>43191</v>
      </c>
      <c r="G893" s="164">
        <v>2018</v>
      </c>
      <c r="H893" s="149" t="s">
        <v>6</v>
      </c>
      <c r="I893" s="149" t="str">
        <f t="shared" si="40"/>
        <v>TX</v>
      </c>
      <c r="J893" s="149" t="str">
        <f t="shared" si="43"/>
        <v>TX</v>
      </c>
      <c r="K893" s="154" t="str">
        <f t="shared" si="41"/>
        <v>South Central</v>
      </c>
      <c r="L893" s="149" t="str">
        <f>INDEX('State '!$A$1:$C$62,MATCH($I893,'State '!$B:$B,0),3)</f>
        <v>South Central</v>
      </c>
      <c r="M893" s="149" t="str">
        <f>INDEX('State '!$A$1:$C$62,MATCH($J893,'State '!$B:$B,0),3)</f>
        <v>South Central</v>
      </c>
      <c r="N893" s="149"/>
      <c r="O893" s="156">
        <v>545</v>
      </c>
      <c r="P893" s="156">
        <v>65</v>
      </c>
      <c r="Q893" s="156">
        <v>1400</v>
      </c>
      <c r="R893" s="155" t="s">
        <v>550</v>
      </c>
      <c r="S893" s="149" t="s">
        <v>135</v>
      </c>
      <c r="T893" s="149" t="s">
        <v>187</v>
      </c>
      <c r="U893" s="149" t="s">
        <v>2093</v>
      </c>
      <c r="V893" s="149" t="s">
        <v>2174</v>
      </c>
      <c r="W893" s="148" t="s">
        <v>2510</v>
      </c>
      <c r="X893" s="148"/>
      <c r="Y893" s="148"/>
    </row>
    <row r="894" spans="1:25" s="17" customFormat="1" ht="25.5" x14ac:dyDescent="0.2">
      <c r="A894" s="149">
        <v>43423</v>
      </c>
      <c r="B894" s="162" t="s">
        <v>2627</v>
      </c>
      <c r="C894" s="162" t="s">
        <v>240</v>
      </c>
      <c r="D894" s="162" t="s">
        <v>136</v>
      </c>
      <c r="E894" s="162" t="s">
        <v>143</v>
      </c>
      <c r="F894" s="163">
        <v>43221</v>
      </c>
      <c r="G894" s="155">
        <v>2018</v>
      </c>
      <c r="H894" s="149" t="s">
        <v>6</v>
      </c>
      <c r="I894" s="149" t="str">
        <f t="shared" si="40"/>
        <v>TX</v>
      </c>
      <c r="J894" s="149" t="str">
        <f t="shared" si="43"/>
        <v>TX</v>
      </c>
      <c r="K894" s="154" t="str">
        <f t="shared" si="41"/>
        <v>South Central</v>
      </c>
      <c r="L894" s="149" t="str">
        <f>INDEX('State '!$A$1:$C$62,MATCH($I894,'State '!$B:$B,0),3)</f>
        <v>South Central</v>
      </c>
      <c r="M894" s="149" t="str">
        <f>INDEX('State '!$A$1:$C$62,MATCH($J894,'State '!$B:$B,0),3)</f>
        <v>South Central</v>
      </c>
      <c r="N894" s="149"/>
      <c r="O894" s="156"/>
      <c r="P894" s="156">
        <v>80</v>
      </c>
      <c r="Q894" s="156">
        <v>1400</v>
      </c>
      <c r="R894" s="155" t="s">
        <v>2426</v>
      </c>
      <c r="S894" s="149" t="s">
        <v>138</v>
      </c>
      <c r="T894" s="149" t="s">
        <v>2591</v>
      </c>
      <c r="U894" s="149"/>
      <c r="V894" s="149" t="s">
        <v>2174</v>
      </c>
      <c r="W894" s="148" t="s">
        <v>2427</v>
      </c>
      <c r="X894" s="148"/>
      <c r="Y894" s="148" t="s">
        <v>2442</v>
      </c>
    </row>
    <row r="895" spans="1:25" s="17" customFormat="1" ht="25.5" x14ac:dyDescent="0.2">
      <c r="A895" s="149">
        <v>43468</v>
      </c>
      <c r="B895" s="150" t="s">
        <v>2519</v>
      </c>
      <c r="C895" s="162" t="s">
        <v>258</v>
      </c>
      <c r="D895" s="150" t="s">
        <v>140</v>
      </c>
      <c r="E895" s="151" t="s">
        <v>143</v>
      </c>
      <c r="F895" s="163">
        <v>43229</v>
      </c>
      <c r="G895" s="164">
        <v>2018</v>
      </c>
      <c r="H895" s="149" t="s">
        <v>25</v>
      </c>
      <c r="I895" s="149" t="str">
        <f t="shared" si="40"/>
        <v>CO</v>
      </c>
      <c r="J895" s="149" t="str">
        <f t="shared" si="43"/>
        <v>CO</v>
      </c>
      <c r="K895" s="154" t="str">
        <f t="shared" si="41"/>
        <v>Mountain</v>
      </c>
      <c r="L895" s="149" t="str">
        <f>INDEX('State '!$A$1:$C$62,MATCH($I895,'State '!$B:$B,0),3)</f>
        <v>Mountain</v>
      </c>
      <c r="M895" s="149" t="str">
        <f>INDEX('State '!$A$1:$C$62,MATCH($J895,'State '!$B:$B,0),3)</f>
        <v>Mountain</v>
      </c>
      <c r="N895" s="149"/>
      <c r="O895" s="156">
        <v>14.5</v>
      </c>
      <c r="P895" s="156"/>
      <c r="Q895" s="155">
        <v>230</v>
      </c>
      <c r="R895" s="155"/>
      <c r="S895" s="149" t="s">
        <v>135</v>
      </c>
      <c r="T895" s="149" t="s">
        <v>381</v>
      </c>
      <c r="U895" s="149" t="s">
        <v>2520</v>
      </c>
      <c r="V895" s="149" t="s">
        <v>2174</v>
      </c>
      <c r="W895" s="148" t="s">
        <v>2521</v>
      </c>
      <c r="X895" s="148"/>
      <c r="Y895" s="148"/>
    </row>
    <row r="896" spans="1:25" s="17" customFormat="1" x14ac:dyDescent="0.2">
      <c r="A896" s="149">
        <v>43244</v>
      </c>
      <c r="B896" s="162" t="s">
        <v>2038</v>
      </c>
      <c r="C896" s="162" t="s">
        <v>2039</v>
      </c>
      <c r="D896" s="162" t="s">
        <v>136</v>
      </c>
      <c r="E896" s="162" t="s">
        <v>143</v>
      </c>
      <c r="F896" s="163">
        <v>43243</v>
      </c>
      <c r="G896" s="164">
        <v>2018</v>
      </c>
      <c r="H896" s="149" t="s">
        <v>6</v>
      </c>
      <c r="I896" s="149" t="str">
        <f t="shared" si="40"/>
        <v>TX</v>
      </c>
      <c r="J896" s="149" t="str">
        <f t="shared" si="43"/>
        <v>TX</v>
      </c>
      <c r="K896" s="154" t="str">
        <f t="shared" si="41"/>
        <v>South Central</v>
      </c>
      <c r="L896" s="149" t="str">
        <f>INDEX('State '!$A$1:$C$62,MATCH($I896,'State '!$B:$B,0),3)</f>
        <v>South Central</v>
      </c>
      <c r="M896" s="149" t="str">
        <f>INDEX('State '!$A$1:$C$62,MATCH($J896,'State '!$B:$B,0),3)</f>
        <v>South Central</v>
      </c>
      <c r="N896" s="149"/>
      <c r="O896" s="156">
        <v>500</v>
      </c>
      <c r="P896" s="156">
        <v>23</v>
      </c>
      <c r="Q896" s="156">
        <v>2250</v>
      </c>
      <c r="R896" s="155">
        <v>48</v>
      </c>
      <c r="S896" s="149" t="s">
        <v>135</v>
      </c>
      <c r="T896" s="149" t="s">
        <v>381</v>
      </c>
      <c r="U896" s="149" t="s">
        <v>2168</v>
      </c>
      <c r="V896" s="149" t="s">
        <v>2174</v>
      </c>
      <c r="W896" s="148" t="s">
        <v>2585</v>
      </c>
      <c r="X896" s="148"/>
      <c r="Y896" s="148"/>
    </row>
    <row r="897" spans="1:25" s="17" customFormat="1" x14ac:dyDescent="0.2">
      <c r="A897" s="149">
        <v>43103</v>
      </c>
      <c r="B897" s="162" t="s">
        <v>2516</v>
      </c>
      <c r="C897" s="162" t="s">
        <v>247</v>
      </c>
      <c r="D897" s="162" t="s">
        <v>140</v>
      </c>
      <c r="E897" s="162" t="s">
        <v>143</v>
      </c>
      <c r="F897" s="163">
        <v>43243</v>
      </c>
      <c r="G897" s="155">
        <v>2018</v>
      </c>
      <c r="H897" s="149" t="s">
        <v>690</v>
      </c>
      <c r="I897" s="149" t="str">
        <f t="shared" si="40"/>
        <v>WY</v>
      </c>
      <c r="J897" s="149" t="str">
        <f t="shared" si="43"/>
        <v>CO</v>
      </c>
      <c r="K897" s="154" t="str">
        <f t="shared" si="41"/>
        <v>Mountain</v>
      </c>
      <c r="L897" s="149" t="str">
        <f>INDEX('State '!$A$1:$C$62,MATCH($I897,'State '!$B:$B,0),3)</f>
        <v>Mountain</v>
      </c>
      <c r="M897" s="149" t="str">
        <f>INDEX('State '!$A$1:$C$62,MATCH($J897,'State '!$B:$B,0),3)</f>
        <v>Mountain</v>
      </c>
      <c r="N897" s="149"/>
      <c r="O897" s="156">
        <v>2.169</v>
      </c>
      <c r="P897" s="156"/>
      <c r="Q897" s="156">
        <v>222</v>
      </c>
      <c r="R897" s="155"/>
      <c r="S897" s="149" t="s">
        <v>135</v>
      </c>
      <c r="T897" s="149" t="s">
        <v>381</v>
      </c>
      <c r="U897" s="149" t="s">
        <v>2517</v>
      </c>
      <c r="V897" s="149" t="s">
        <v>2177</v>
      </c>
      <c r="W897" s="148" t="s">
        <v>2518</v>
      </c>
      <c r="X897" s="148"/>
      <c r="Y897" s="148"/>
    </row>
    <row r="898" spans="1:25" s="17" customFormat="1" ht="38.25" x14ac:dyDescent="0.2">
      <c r="A898" s="149">
        <v>43291</v>
      </c>
      <c r="B898" s="162" t="s">
        <v>2316</v>
      </c>
      <c r="C898" s="162" t="s">
        <v>2317</v>
      </c>
      <c r="D898" s="162" t="s">
        <v>136</v>
      </c>
      <c r="E898" s="162" t="s">
        <v>143</v>
      </c>
      <c r="F898" s="163">
        <v>43250</v>
      </c>
      <c r="G898" s="155">
        <v>2018</v>
      </c>
      <c r="H898" s="149" t="s">
        <v>2318</v>
      </c>
      <c r="I898" s="149" t="str">
        <f t="shared" si="40"/>
        <v>TX</v>
      </c>
      <c r="J898" s="149" t="str">
        <f t="shared" si="43"/>
        <v>MX</v>
      </c>
      <c r="K898" s="154" t="str">
        <f t="shared" si="41"/>
        <v>South Central, Mexico</v>
      </c>
      <c r="L898" s="149" t="str">
        <f>INDEX('State '!$A$1:$C$62,MATCH($I898,'State '!$B:$B,0),3)</f>
        <v>South Central</v>
      </c>
      <c r="M898" s="149" t="str">
        <f>INDEX('State '!$A$1:$C$62,MATCH($J898,'State '!$B:$B,0),3)</f>
        <v>Mexico</v>
      </c>
      <c r="N898" s="149"/>
      <c r="O898" s="156">
        <v>13.8</v>
      </c>
      <c r="P898" s="156">
        <v>1</v>
      </c>
      <c r="Q898" s="156">
        <v>1120</v>
      </c>
      <c r="R898" s="155">
        <v>36</v>
      </c>
      <c r="S898" s="149" t="s">
        <v>135</v>
      </c>
      <c r="T898" s="149" t="s">
        <v>381</v>
      </c>
      <c r="U898" s="149" t="s">
        <v>2319</v>
      </c>
      <c r="V898" s="149" t="s">
        <v>2177</v>
      </c>
      <c r="W898" s="148" t="s">
        <v>2571</v>
      </c>
      <c r="X898" s="148"/>
      <c r="Y898" s="148"/>
    </row>
    <row r="899" spans="1:25" s="17" customFormat="1" ht="25.5" x14ac:dyDescent="0.2">
      <c r="A899" s="149">
        <v>43377</v>
      </c>
      <c r="B899" s="150" t="s">
        <v>2456</v>
      </c>
      <c r="C899" s="150" t="s">
        <v>1875</v>
      </c>
      <c r="D899" s="150" t="s">
        <v>1878</v>
      </c>
      <c r="E899" s="151" t="s">
        <v>143</v>
      </c>
      <c r="F899" s="152">
        <v>43252</v>
      </c>
      <c r="G899" s="153">
        <v>2018</v>
      </c>
      <c r="H899" s="149" t="s">
        <v>2458</v>
      </c>
      <c r="I899" s="149" t="str">
        <f t="shared" ref="I899:I962" si="44">LEFT($H899,2)</f>
        <v>PA</v>
      </c>
      <c r="J899" s="149" t="str">
        <f t="shared" si="43"/>
        <v>AL</v>
      </c>
      <c r="K899" s="154" t="str">
        <f t="shared" ref="K899:K962" si="45">IF($L899=$M899,L899,CONCATENATE($L899,", ",IF(ISBLANK(N899),"",CONCATENATE(N899,", ")),$M899))</f>
        <v>Northeast, Southeast, South Central</v>
      </c>
      <c r="L899" s="149" t="str">
        <f>INDEX('State '!$A$1:$C$62,MATCH($I899,'State '!$B:$B,0),3)</f>
        <v>Northeast</v>
      </c>
      <c r="M899" s="149" t="str">
        <f>INDEX('State '!$A$1:$C$62,MATCH($J899,'State '!$B:$B,0),3)</f>
        <v>South Central</v>
      </c>
      <c r="N899" s="149" t="s">
        <v>15</v>
      </c>
      <c r="O899" s="156">
        <v>2600</v>
      </c>
      <c r="P899" s="155"/>
      <c r="Q899" s="155">
        <v>450</v>
      </c>
      <c r="R899" s="156"/>
      <c r="S899" s="157" t="s">
        <v>135</v>
      </c>
      <c r="T899" s="154" t="s">
        <v>381</v>
      </c>
      <c r="U899" s="158" t="s">
        <v>2001</v>
      </c>
      <c r="V899" s="149" t="s">
        <v>2177</v>
      </c>
      <c r="W899" s="148" t="s">
        <v>2418</v>
      </c>
      <c r="X899" s="148"/>
      <c r="Y899" s="148" t="s">
        <v>2484</v>
      </c>
    </row>
    <row r="900" spans="1:25" s="17" customFormat="1" ht="25.5" x14ac:dyDescent="0.2">
      <c r="A900" s="149">
        <v>43314</v>
      </c>
      <c r="B900" s="162" t="s">
        <v>1937</v>
      </c>
      <c r="C900" s="150" t="s">
        <v>206</v>
      </c>
      <c r="D900" s="162" t="s">
        <v>140</v>
      </c>
      <c r="E900" s="162" t="s">
        <v>143</v>
      </c>
      <c r="F900" s="163">
        <v>43252</v>
      </c>
      <c r="G900" s="164">
        <v>2018</v>
      </c>
      <c r="H900" s="149" t="s">
        <v>2307</v>
      </c>
      <c r="I900" s="149" t="str">
        <f t="shared" si="44"/>
        <v>WV</v>
      </c>
      <c r="J900" s="149" t="str">
        <f t="shared" si="43"/>
        <v>LA</v>
      </c>
      <c r="K900" s="154" t="str">
        <f t="shared" si="45"/>
        <v>Northeast, Midwest, South Central</v>
      </c>
      <c r="L900" s="149" t="str">
        <f>INDEX('State '!$A$1:$C$62,MATCH($I900,'State '!$B:$B,0),3)</f>
        <v>Northeast</v>
      </c>
      <c r="M900" s="149" t="str">
        <f>INDEX('State '!$A$1:$C$62,MATCH($J900,'State '!$B:$B,0),3)</f>
        <v>South Central</v>
      </c>
      <c r="N900" s="149" t="s">
        <v>9</v>
      </c>
      <c r="O900" s="156">
        <v>407</v>
      </c>
      <c r="P900" s="156"/>
      <c r="Q900" s="156">
        <v>200</v>
      </c>
      <c r="R900" s="155"/>
      <c r="S900" s="149" t="s">
        <v>135</v>
      </c>
      <c r="T900" s="149" t="s">
        <v>381</v>
      </c>
      <c r="U900" s="149" t="s">
        <v>2021</v>
      </c>
      <c r="V900" s="149" t="s">
        <v>2177</v>
      </c>
      <c r="W900" s="148" t="s">
        <v>2445</v>
      </c>
      <c r="X900" s="148"/>
      <c r="Y900" s="148" t="s">
        <v>2486</v>
      </c>
    </row>
    <row r="901" spans="1:25" s="17" customFormat="1" x14ac:dyDescent="0.2">
      <c r="A901" s="149">
        <v>43252</v>
      </c>
      <c r="B901" s="162" t="s">
        <v>2181</v>
      </c>
      <c r="C901" s="162" t="s">
        <v>1952</v>
      </c>
      <c r="D901" s="162" t="s">
        <v>136</v>
      </c>
      <c r="E901" s="162" t="s">
        <v>143</v>
      </c>
      <c r="F901" s="163">
        <v>43252</v>
      </c>
      <c r="G901" s="155">
        <v>2018</v>
      </c>
      <c r="H901" s="149" t="s">
        <v>2333</v>
      </c>
      <c r="I901" s="149" t="str">
        <f t="shared" si="44"/>
        <v>PA</v>
      </c>
      <c r="J901" s="149" t="str">
        <f t="shared" si="43"/>
        <v>MI</v>
      </c>
      <c r="K901" s="154" t="str">
        <f t="shared" si="45"/>
        <v>Northeast, Midwest</v>
      </c>
      <c r="L901" s="149" t="str">
        <f>INDEX('State '!$A$1:$C$62,MATCH($I901,'State '!$B:$B,0),3)</f>
        <v>Northeast</v>
      </c>
      <c r="M901" s="149" t="str">
        <f>INDEX('State '!$A$1:$C$62,MATCH($J901,'State '!$B:$B,0),3)</f>
        <v>Midwest</v>
      </c>
      <c r="N901" s="149"/>
      <c r="O901" s="156">
        <v>1220</v>
      </c>
      <c r="P901" s="156"/>
      <c r="Q901" s="156">
        <v>1550</v>
      </c>
      <c r="R901" s="155"/>
      <c r="S901" s="149" t="s">
        <v>135</v>
      </c>
      <c r="T901" s="149" t="s">
        <v>381</v>
      </c>
      <c r="U901" s="149" t="s">
        <v>2010</v>
      </c>
      <c r="V901" s="149" t="s">
        <v>2177</v>
      </c>
      <c r="W901" s="148"/>
      <c r="X901" s="148"/>
      <c r="Y901" s="148"/>
    </row>
    <row r="902" spans="1:25" s="17" customFormat="1" x14ac:dyDescent="0.2">
      <c r="A902" s="149">
        <v>43423</v>
      </c>
      <c r="B902" s="162" t="s">
        <v>2384</v>
      </c>
      <c r="C902" s="162" t="s">
        <v>1991</v>
      </c>
      <c r="D902" s="162" t="s">
        <v>134</v>
      </c>
      <c r="E902" s="162" t="s">
        <v>143</v>
      </c>
      <c r="F902" s="163">
        <v>43260</v>
      </c>
      <c r="G902" s="155">
        <v>2018</v>
      </c>
      <c r="H902" s="149" t="s">
        <v>37</v>
      </c>
      <c r="I902" s="149" t="str">
        <f t="shared" si="44"/>
        <v>OK</v>
      </c>
      <c r="J902" s="149" t="str">
        <f t="shared" si="43"/>
        <v>OK</v>
      </c>
      <c r="K902" s="154" t="str">
        <f t="shared" si="45"/>
        <v>South Central</v>
      </c>
      <c r="L902" s="149" t="str">
        <f>INDEX('State '!$A$1:$C$62,MATCH($I902,'State '!$B:$B,0),3)</f>
        <v>South Central</v>
      </c>
      <c r="M902" s="149" t="str">
        <f>INDEX('State '!$A$1:$C$62,MATCH($J902,'State '!$B:$B,0),3)</f>
        <v>South Central</v>
      </c>
      <c r="N902" s="149"/>
      <c r="O902" s="156"/>
      <c r="P902" s="156">
        <v>4.7</v>
      </c>
      <c r="Q902" s="156">
        <v>150</v>
      </c>
      <c r="R902" s="155">
        <v>12</v>
      </c>
      <c r="S902" s="149" t="s">
        <v>138</v>
      </c>
      <c r="T902" s="149" t="s">
        <v>381</v>
      </c>
      <c r="U902" s="149" t="s">
        <v>2395</v>
      </c>
      <c r="V902" s="149" t="s">
        <v>2174</v>
      </c>
      <c r="W902" s="148"/>
      <c r="X902" s="159"/>
      <c r="Y902" s="151"/>
    </row>
    <row r="903" spans="1:25" s="17" customFormat="1" ht="51" x14ac:dyDescent="0.2">
      <c r="A903" s="149">
        <v>43291</v>
      </c>
      <c r="B903" s="162" t="s">
        <v>2360</v>
      </c>
      <c r="C903" s="150" t="s">
        <v>206</v>
      </c>
      <c r="D903" s="162" t="s">
        <v>140</v>
      </c>
      <c r="E903" s="162" t="s">
        <v>143</v>
      </c>
      <c r="F903" s="163">
        <v>43286</v>
      </c>
      <c r="G903" s="155">
        <v>2018</v>
      </c>
      <c r="H903" s="149" t="s">
        <v>2318</v>
      </c>
      <c r="I903" s="149" t="str">
        <f t="shared" si="44"/>
        <v>TX</v>
      </c>
      <c r="J903" s="149" t="str">
        <f t="shared" si="43"/>
        <v>MX</v>
      </c>
      <c r="K903" s="154" t="str">
        <f t="shared" si="45"/>
        <v>South Central, Mexico</v>
      </c>
      <c r="L903" s="149" t="str">
        <f>INDEX('State '!$A$1:$C$62,MATCH($I903,'State '!$B:$B,0),3)</f>
        <v>South Central</v>
      </c>
      <c r="M903" s="149" t="str">
        <f>INDEX('State '!$A$1:$C$62,MATCH($J903,'State '!$B:$B,0),3)</f>
        <v>Mexico</v>
      </c>
      <c r="N903" s="149"/>
      <c r="O903" s="156"/>
      <c r="P903" s="156">
        <f>486/5280</f>
        <v>9.2045454545454541E-2</v>
      </c>
      <c r="Q903" s="156">
        <v>383</v>
      </c>
      <c r="R903" s="155">
        <v>24</v>
      </c>
      <c r="S903" s="149" t="s">
        <v>135</v>
      </c>
      <c r="T903" s="154" t="s">
        <v>381</v>
      </c>
      <c r="U903" s="149" t="s">
        <v>2453</v>
      </c>
      <c r="V903" s="149" t="s">
        <v>2177</v>
      </c>
      <c r="W903" s="148" t="s">
        <v>2566</v>
      </c>
      <c r="X903" s="148"/>
      <c r="Y903" s="148"/>
    </row>
    <row r="904" spans="1:25" s="17" customFormat="1" ht="25.5" x14ac:dyDescent="0.2">
      <c r="A904" s="149">
        <v>43291</v>
      </c>
      <c r="B904" s="162" t="s">
        <v>2025</v>
      </c>
      <c r="C904" s="162" t="s">
        <v>1724</v>
      </c>
      <c r="D904" s="162" t="s">
        <v>134</v>
      </c>
      <c r="E904" s="162" t="s">
        <v>143</v>
      </c>
      <c r="F904" s="163">
        <v>43290</v>
      </c>
      <c r="G904" s="164">
        <v>2018</v>
      </c>
      <c r="H904" s="149" t="s">
        <v>10</v>
      </c>
      <c r="I904" s="149" t="str">
        <f t="shared" si="44"/>
        <v>NY</v>
      </c>
      <c r="J904" s="149" t="str">
        <f t="shared" si="43"/>
        <v>NY</v>
      </c>
      <c r="K904" s="154" t="str">
        <f t="shared" si="45"/>
        <v>Northeast</v>
      </c>
      <c r="L904" s="149" t="str">
        <f>INDEX('State '!$A$1:$C$62,MATCH($I904,'State '!$B:$B,0),3)</f>
        <v>Northeast</v>
      </c>
      <c r="M904" s="149" t="str">
        <f>INDEX('State '!$A$1:$C$62,MATCH($J904,'State '!$B:$B,0),3)</f>
        <v>Northeast</v>
      </c>
      <c r="N904" s="149"/>
      <c r="O904" s="156">
        <v>40</v>
      </c>
      <c r="P904" s="156">
        <v>8</v>
      </c>
      <c r="Q904" s="156">
        <v>130</v>
      </c>
      <c r="R904" s="155">
        <v>16</v>
      </c>
      <c r="S904" s="149" t="s">
        <v>135</v>
      </c>
      <c r="T904" s="149" t="s">
        <v>381</v>
      </c>
      <c r="U904" s="149" t="s">
        <v>2250</v>
      </c>
      <c r="V904" s="149" t="s">
        <v>2174</v>
      </c>
      <c r="W904" s="148" t="s">
        <v>2664</v>
      </c>
      <c r="X904" s="148" t="s">
        <v>2817</v>
      </c>
      <c r="Y904" s="148" t="s">
        <v>2490</v>
      </c>
    </row>
    <row r="905" spans="1:25" s="17" customFormat="1" ht="240" customHeight="1" x14ac:dyDescent="0.2">
      <c r="A905" s="171">
        <v>43314</v>
      </c>
      <c r="B905" s="150" t="s">
        <v>2478</v>
      </c>
      <c r="C905" s="150" t="s">
        <v>2396</v>
      </c>
      <c r="D905" s="150" t="s">
        <v>136</v>
      </c>
      <c r="E905" s="162" t="s">
        <v>143</v>
      </c>
      <c r="F905" s="152">
        <v>43313</v>
      </c>
      <c r="G905" s="165">
        <v>2018</v>
      </c>
      <c r="H905" s="149" t="s">
        <v>1082</v>
      </c>
      <c r="I905" s="149" t="str">
        <f t="shared" si="44"/>
        <v>OK</v>
      </c>
      <c r="J905" s="149" t="str">
        <f t="shared" si="43"/>
        <v>TX</v>
      </c>
      <c r="K905" s="154" t="str">
        <f t="shared" si="45"/>
        <v>South Central</v>
      </c>
      <c r="L905" s="149" t="str">
        <f>INDEX('State '!$A$1:$C$62,MATCH($I905,'State '!$B:$B,0),3)</f>
        <v>South Central</v>
      </c>
      <c r="M905" s="149" t="str">
        <f>INDEX('State '!$A$1:$C$62,MATCH($J905,'State '!$B:$B,0),3)</f>
        <v>South Central</v>
      </c>
      <c r="N905" s="149"/>
      <c r="O905" s="156"/>
      <c r="P905" s="155"/>
      <c r="Q905" s="155">
        <v>400</v>
      </c>
      <c r="R905" s="156"/>
      <c r="S905" s="157" t="s">
        <v>135</v>
      </c>
      <c r="T905" s="154"/>
      <c r="U905" s="158"/>
      <c r="V905" s="149" t="s">
        <v>2177</v>
      </c>
      <c r="W905" s="148" t="s">
        <v>2479</v>
      </c>
      <c r="X905" s="148"/>
      <c r="Y905" s="148"/>
    </row>
    <row r="906" spans="1:25" s="17" customFormat="1" x14ac:dyDescent="0.2">
      <c r="A906" s="149">
        <v>43684</v>
      </c>
      <c r="B906" s="162" t="s">
        <v>2296</v>
      </c>
      <c r="C906" s="162" t="s">
        <v>2297</v>
      </c>
      <c r="D906" s="162" t="s">
        <v>134</v>
      </c>
      <c r="E906" s="162" t="s">
        <v>143</v>
      </c>
      <c r="F906" s="163">
        <v>43342</v>
      </c>
      <c r="G906" s="155">
        <v>2018</v>
      </c>
      <c r="H906" s="149" t="s">
        <v>18</v>
      </c>
      <c r="I906" s="149" t="str">
        <f t="shared" si="44"/>
        <v>FL</v>
      </c>
      <c r="J906" s="149" t="str">
        <f t="shared" si="43"/>
        <v>FL</v>
      </c>
      <c r="K906" s="154" t="str">
        <f t="shared" si="45"/>
        <v>Southeast</v>
      </c>
      <c r="L906" s="149" t="str">
        <f>INDEX('State '!$A$1:$C$62,MATCH($I906,'State '!$B:$B,0),3)</f>
        <v>Southeast</v>
      </c>
      <c r="M906" s="149" t="str">
        <f>INDEX('State '!$A$1:$C$62,MATCH($J906,'State '!$B:$B,0),3)</f>
        <v>Southeast</v>
      </c>
      <c r="N906" s="149"/>
      <c r="O906" s="156">
        <v>30.1</v>
      </c>
      <c r="P906" s="156">
        <v>5.2</v>
      </c>
      <c r="Q906" s="161">
        <v>400</v>
      </c>
      <c r="R906" s="155">
        <v>20</v>
      </c>
      <c r="S906" s="149" t="s">
        <v>138</v>
      </c>
      <c r="T906" s="149" t="s">
        <v>381</v>
      </c>
      <c r="U906" s="149" t="s">
        <v>2298</v>
      </c>
      <c r="V906" s="149" t="s">
        <v>2174</v>
      </c>
      <c r="W906" s="148" t="s">
        <v>2807</v>
      </c>
      <c r="X906" s="148" t="s">
        <v>2817</v>
      </c>
      <c r="Y906" s="148" t="s">
        <v>2806</v>
      </c>
    </row>
    <row r="907" spans="1:25" s="17" customFormat="1" x14ac:dyDescent="0.2">
      <c r="A907" s="149">
        <v>43349</v>
      </c>
      <c r="B907" s="162" t="s">
        <v>2210</v>
      </c>
      <c r="C907" s="162" t="s">
        <v>261</v>
      </c>
      <c r="D907" s="162" t="s">
        <v>136</v>
      </c>
      <c r="E907" s="162" t="s">
        <v>143</v>
      </c>
      <c r="F907" s="163">
        <v>43347</v>
      </c>
      <c r="G907" s="164">
        <v>2018</v>
      </c>
      <c r="H907" s="149" t="s">
        <v>19</v>
      </c>
      <c r="I907" s="149" t="str">
        <f t="shared" si="44"/>
        <v>VA</v>
      </c>
      <c r="J907" s="149" t="str">
        <f t="shared" si="43"/>
        <v>VA</v>
      </c>
      <c r="K907" s="154" t="str">
        <f t="shared" si="45"/>
        <v>Northeast</v>
      </c>
      <c r="L907" s="149" t="str">
        <f>INDEX('State '!$A$1:$C$62,MATCH($I907,'State '!$B:$B,0),3)</f>
        <v>Northeast</v>
      </c>
      <c r="M907" s="149" t="str">
        <f>INDEX('State '!$A$1:$C$62,MATCH($J907,'State '!$B:$B,0),3)</f>
        <v>Northeast</v>
      </c>
      <c r="N907" s="149"/>
      <c r="O907" s="156"/>
      <c r="P907" s="156"/>
      <c r="Q907" s="156">
        <v>45</v>
      </c>
      <c r="R907" s="155"/>
      <c r="S907" s="149" t="s">
        <v>135</v>
      </c>
      <c r="T907" s="149" t="s">
        <v>381</v>
      </c>
      <c r="U907" s="149" t="s">
        <v>2211</v>
      </c>
      <c r="V907" s="149" t="s">
        <v>2174</v>
      </c>
      <c r="W907" s="148"/>
      <c r="X907" s="148"/>
      <c r="Y907" s="148"/>
    </row>
    <row r="908" spans="1:25" s="17" customFormat="1" ht="25.5" x14ac:dyDescent="0.2">
      <c r="A908" s="149">
        <v>43468</v>
      </c>
      <c r="B908" s="162" t="s">
        <v>2375</v>
      </c>
      <c r="C908" s="162" t="s">
        <v>1729</v>
      </c>
      <c r="D908" s="162" t="s">
        <v>140</v>
      </c>
      <c r="E908" s="162" t="s">
        <v>143</v>
      </c>
      <c r="F908" s="163">
        <v>43358</v>
      </c>
      <c r="G908" s="155">
        <v>2018</v>
      </c>
      <c r="H908" s="149" t="s">
        <v>11</v>
      </c>
      <c r="I908" s="149" t="str">
        <f t="shared" si="44"/>
        <v>ND</v>
      </c>
      <c r="J908" s="149" t="str">
        <f t="shared" si="43"/>
        <v>ND</v>
      </c>
      <c r="K908" s="154" t="str">
        <f t="shared" si="45"/>
        <v>Mountain</v>
      </c>
      <c r="L908" s="149" t="str">
        <f>INDEX('State '!$A$1:$C$62,MATCH($I908,'State '!$B:$B,0),3)</f>
        <v>Mountain</v>
      </c>
      <c r="M908" s="149" t="str">
        <f>INDEX('State '!$A$1:$C$62,MATCH($J908,'State '!$B:$B,0),3)</f>
        <v>Mountain</v>
      </c>
      <c r="N908" s="149"/>
      <c r="O908" s="156">
        <v>30</v>
      </c>
      <c r="P908" s="156">
        <v>13</v>
      </c>
      <c r="Q908" s="156">
        <v>600</v>
      </c>
      <c r="R908" s="155">
        <v>24</v>
      </c>
      <c r="S908" s="149" t="s">
        <v>138</v>
      </c>
      <c r="T908" s="149"/>
      <c r="U908" s="149"/>
      <c r="V908" s="149" t="s">
        <v>2174</v>
      </c>
      <c r="W908" s="148" t="s">
        <v>2702</v>
      </c>
      <c r="X908" s="148"/>
      <c r="Y908" s="148" t="s">
        <v>2694</v>
      </c>
    </row>
    <row r="909" spans="1:25" s="17" customFormat="1" x14ac:dyDescent="0.2">
      <c r="A909" s="171">
        <v>43423</v>
      </c>
      <c r="B909" s="150" t="s">
        <v>2609</v>
      </c>
      <c r="C909" s="150" t="s">
        <v>2396</v>
      </c>
      <c r="D909" s="150" t="s">
        <v>140</v>
      </c>
      <c r="E909" s="151" t="s">
        <v>143</v>
      </c>
      <c r="F909" s="152">
        <v>43368</v>
      </c>
      <c r="G909" s="160">
        <v>2018</v>
      </c>
      <c r="H909" s="149" t="s">
        <v>37</v>
      </c>
      <c r="I909" s="149" t="str">
        <f t="shared" si="44"/>
        <v>OK</v>
      </c>
      <c r="J909" s="149" t="str">
        <f t="shared" si="43"/>
        <v>OK</v>
      </c>
      <c r="K909" s="154" t="str">
        <f t="shared" si="45"/>
        <v>South Central</v>
      </c>
      <c r="L909" s="149" t="str">
        <f>INDEX('State '!$A$1:$C$62,MATCH($I909,'State '!$B:$B,0),3)</f>
        <v>South Central</v>
      </c>
      <c r="M909" s="149" t="str">
        <f>INDEX('State '!$A$1:$C$62,MATCH($J909,'State '!$B:$B,0),3)</f>
        <v>South Central</v>
      </c>
      <c r="N909" s="149"/>
      <c r="O909" s="156">
        <v>4.32</v>
      </c>
      <c r="P909" s="155"/>
      <c r="Q909" s="161">
        <v>20</v>
      </c>
      <c r="R909" s="156"/>
      <c r="S909" s="157" t="s">
        <v>135</v>
      </c>
      <c r="T909" s="154" t="s">
        <v>381</v>
      </c>
      <c r="U909" s="158" t="s">
        <v>2617</v>
      </c>
      <c r="V909" s="149" t="s">
        <v>2174</v>
      </c>
      <c r="W909" s="148" t="s">
        <v>2610</v>
      </c>
      <c r="X909" s="148"/>
      <c r="Y909" s="182"/>
    </row>
    <row r="910" spans="1:25" s="17" customFormat="1" ht="25.5" x14ac:dyDescent="0.2">
      <c r="A910" s="149">
        <v>43468</v>
      </c>
      <c r="B910" s="162" t="s">
        <v>2380</v>
      </c>
      <c r="C910" s="162" t="s">
        <v>2396</v>
      </c>
      <c r="D910" s="162" t="s">
        <v>140</v>
      </c>
      <c r="E910" s="162" t="s">
        <v>143</v>
      </c>
      <c r="F910" s="163">
        <v>43374</v>
      </c>
      <c r="G910" s="164">
        <v>2018</v>
      </c>
      <c r="H910" s="149" t="s">
        <v>37</v>
      </c>
      <c r="I910" s="149" t="str">
        <f t="shared" si="44"/>
        <v>OK</v>
      </c>
      <c r="J910" s="149" t="str">
        <f t="shared" si="43"/>
        <v>OK</v>
      </c>
      <c r="K910" s="154" t="str">
        <f t="shared" si="45"/>
        <v>South Central</v>
      </c>
      <c r="L910" s="149" t="str">
        <f>INDEX('State '!$A$1:$C$62,MATCH($I910,'State '!$B:$B,0),3)</f>
        <v>South Central</v>
      </c>
      <c r="M910" s="149" t="str">
        <f>INDEX('State '!$A$1:$C$62,MATCH($J910,'State '!$B:$B,0),3)</f>
        <v>South Central</v>
      </c>
      <c r="N910" s="149"/>
      <c r="O910" s="156">
        <v>31.5</v>
      </c>
      <c r="P910" s="156"/>
      <c r="Q910" s="156">
        <v>205</v>
      </c>
      <c r="R910" s="155">
        <v>12</v>
      </c>
      <c r="S910" s="149" t="s">
        <v>138</v>
      </c>
      <c r="T910" s="149" t="s">
        <v>381</v>
      </c>
      <c r="U910" s="149" t="s">
        <v>2397</v>
      </c>
      <c r="V910" s="149" t="s">
        <v>2174</v>
      </c>
      <c r="W910" s="148" t="s">
        <v>2695</v>
      </c>
      <c r="X910" s="148"/>
      <c r="Y910" s="148" t="s">
        <v>2488</v>
      </c>
    </row>
    <row r="911" spans="1:25" s="17" customFormat="1" ht="25.5" x14ac:dyDescent="0.2">
      <c r="A911" s="149">
        <v>43377</v>
      </c>
      <c r="B911" s="150" t="s">
        <v>2457</v>
      </c>
      <c r="C911" s="150" t="s">
        <v>1875</v>
      </c>
      <c r="D911" s="150" t="s">
        <v>1878</v>
      </c>
      <c r="E911" s="151" t="s">
        <v>143</v>
      </c>
      <c r="F911" s="152">
        <v>43377</v>
      </c>
      <c r="G911" s="153">
        <v>2018</v>
      </c>
      <c r="H911" s="149" t="s">
        <v>2458</v>
      </c>
      <c r="I911" s="149" t="str">
        <f t="shared" si="44"/>
        <v>PA</v>
      </c>
      <c r="J911" s="149" t="str">
        <f t="shared" si="43"/>
        <v>AL</v>
      </c>
      <c r="K911" s="154" t="str">
        <f t="shared" si="45"/>
        <v>Northeast, Southeast, South Central</v>
      </c>
      <c r="L911" s="149" t="str">
        <f>INDEX('State '!$A$1:$C$62,MATCH($I911,'State '!$B:$B,0),3)</f>
        <v>Northeast</v>
      </c>
      <c r="M911" s="149" t="str">
        <f>INDEX('State '!$A$1:$C$62,MATCH($J911,'State '!$B:$B,0),3)</f>
        <v>South Central</v>
      </c>
      <c r="N911" s="149" t="s">
        <v>15</v>
      </c>
      <c r="O911" s="156">
        <v>500</v>
      </c>
      <c r="P911" s="155">
        <v>180</v>
      </c>
      <c r="Q911" s="155">
        <v>850</v>
      </c>
      <c r="R911" s="156"/>
      <c r="S911" s="157" t="s">
        <v>135</v>
      </c>
      <c r="T911" s="154" t="s">
        <v>381</v>
      </c>
      <c r="U911" s="158" t="s">
        <v>2001</v>
      </c>
      <c r="V911" s="149" t="s">
        <v>2177</v>
      </c>
      <c r="W911" s="148" t="s">
        <v>2418</v>
      </c>
      <c r="X911" s="148"/>
      <c r="Y911" s="148" t="s">
        <v>2483</v>
      </c>
    </row>
    <row r="912" spans="1:25" s="17" customFormat="1" ht="25.5" x14ac:dyDescent="0.2">
      <c r="A912" s="149">
        <v>43377</v>
      </c>
      <c r="B912" s="162" t="s">
        <v>2339</v>
      </c>
      <c r="C912" s="162" t="s">
        <v>2065</v>
      </c>
      <c r="D912" s="162" t="s">
        <v>1878</v>
      </c>
      <c r="E912" s="162" t="s">
        <v>143</v>
      </c>
      <c r="F912" s="163">
        <v>43377</v>
      </c>
      <c r="G912" s="164">
        <v>2018</v>
      </c>
      <c r="H912" s="149" t="s">
        <v>2340</v>
      </c>
      <c r="I912" s="149" t="str">
        <f t="shared" si="44"/>
        <v>IL</v>
      </c>
      <c r="J912" s="149" t="str">
        <f t="shared" si="43"/>
        <v>TX</v>
      </c>
      <c r="K912" s="154" t="str">
        <f t="shared" si="45"/>
        <v>Midwest, South Central</v>
      </c>
      <c r="L912" s="149" t="str">
        <f>INDEX('State '!$A$1:$C$62,MATCH($I912,'State '!$B:$B,0),3)</f>
        <v>Midwest</v>
      </c>
      <c r="M912" s="149" t="str">
        <f>INDEX('State '!$A$1:$C$62,MATCH($J912,'State '!$B:$B,0),3)</f>
        <v>South Central</v>
      </c>
      <c r="N912" s="149"/>
      <c r="O912" s="156">
        <v>149</v>
      </c>
      <c r="P912" s="156"/>
      <c r="Q912" s="156">
        <v>460</v>
      </c>
      <c r="R912" s="155"/>
      <c r="S912" s="149" t="s">
        <v>135</v>
      </c>
      <c r="T912" s="149" t="s">
        <v>381</v>
      </c>
      <c r="U912" s="149" t="s">
        <v>2372</v>
      </c>
      <c r="V912" s="149" t="s">
        <v>2177</v>
      </c>
      <c r="W912" s="148" t="s">
        <v>2697</v>
      </c>
      <c r="X912" s="148"/>
      <c r="Y912" s="148"/>
    </row>
    <row r="913" spans="1:26" s="17" customFormat="1" x14ac:dyDescent="0.2">
      <c r="A913" s="149">
        <v>43377</v>
      </c>
      <c r="B913" s="162" t="s">
        <v>2352</v>
      </c>
      <c r="C913" s="162" t="s">
        <v>261</v>
      </c>
      <c r="D913" s="162" t="s">
        <v>140</v>
      </c>
      <c r="E913" s="162" t="s">
        <v>143</v>
      </c>
      <c r="F913" s="163">
        <v>43377</v>
      </c>
      <c r="G913" s="155">
        <v>2018</v>
      </c>
      <c r="H913" s="149" t="s">
        <v>33</v>
      </c>
      <c r="I913" s="149" t="str">
        <f t="shared" si="44"/>
        <v>WV</v>
      </c>
      <c r="J913" s="149" t="str">
        <f t="shared" si="43"/>
        <v>WV</v>
      </c>
      <c r="K913" s="154" t="str">
        <f t="shared" si="45"/>
        <v>Northeast</v>
      </c>
      <c r="L913" s="149" t="str">
        <f>INDEX('State '!$A$1:$C$62,MATCH($I913,'State '!$B:$B,0),3)</f>
        <v>Northeast</v>
      </c>
      <c r="M913" s="149" t="str">
        <f>INDEX('State '!$A$1:$C$62,MATCH($J913,'State '!$B:$B,0),3)</f>
        <v>Northeast</v>
      </c>
      <c r="N913" s="149"/>
      <c r="O913" s="156">
        <v>780</v>
      </c>
      <c r="P913" s="156">
        <v>29</v>
      </c>
      <c r="Q913" s="156">
        <v>800</v>
      </c>
      <c r="R913" s="155"/>
      <c r="S913" s="149" t="s">
        <v>135</v>
      </c>
      <c r="T913" s="149" t="s">
        <v>381</v>
      </c>
      <c r="U913" s="149" t="s">
        <v>2092</v>
      </c>
      <c r="V913" s="149" t="s">
        <v>2174</v>
      </c>
      <c r="W913" s="148"/>
      <c r="X913" s="148"/>
      <c r="Y913" s="148"/>
    </row>
    <row r="914" spans="1:26" s="17" customFormat="1" x14ac:dyDescent="0.2">
      <c r="A914" s="149">
        <v>43383</v>
      </c>
      <c r="B914" s="162" t="s">
        <v>1812</v>
      </c>
      <c r="C914" s="162" t="s">
        <v>196</v>
      </c>
      <c r="D914" s="162" t="s">
        <v>136</v>
      </c>
      <c r="E914" s="151" t="s">
        <v>143</v>
      </c>
      <c r="F914" s="163">
        <v>43383</v>
      </c>
      <c r="G914" s="164">
        <v>2018</v>
      </c>
      <c r="H914" s="149" t="s">
        <v>2311</v>
      </c>
      <c r="I914" s="149" t="str">
        <f t="shared" si="44"/>
        <v>OH</v>
      </c>
      <c r="J914" s="149" t="str">
        <f t="shared" si="43"/>
        <v>MI</v>
      </c>
      <c r="K914" s="154" t="str">
        <f t="shared" si="45"/>
        <v>Northeast, Midwest</v>
      </c>
      <c r="L914" s="149" t="str">
        <f>INDEX('State '!$A$1:$C$62,MATCH($I914,'State '!$B:$B,0),3)</f>
        <v>Northeast</v>
      </c>
      <c r="M914" s="149" t="str">
        <f>INDEX('State '!$A$1:$C$62,MATCH($J914,'State '!$B:$B,0),3)</f>
        <v>Midwest</v>
      </c>
      <c r="N914" s="149"/>
      <c r="O914" s="156">
        <v>2000</v>
      </c>
      <c r="P914" s="156">
        <v>255</v>
      </c>
      <c r="Q914" s="156">
        <v>1500</v>
      </c>
      <c r="R914" s="155">
        <v>36</v>
      </c>
      <c r="S914" s="149" t="s">
        <v>1813</v>
      </c>
      <c r="T914" s="149" t="s">
        <v>381</v>
      </c>
      <c r="U914" s="149" t="s">
        <v>2105</v>
      </c>
      <c r="V914" s="149" t="s">
        <v>2177</v>
      </c>
      <c r="W914" s="148"/>
      <c r="X914" s="148"/>
      <c r="Y914" s="148"/>
    </row>
    <row r="915" spans="1:26" s="17" customFormat="1" x14ac:dyDescent="0.2">
      <c r="A915" s="149">
        <v>43423</v>
      </c>
      <c r="B915" s="162" t="s">
        <v>2312</v>
      </c>
      <c r="C915" s="162" t="s">
        <v>235</v>
      </c>
      <c r="D915" s="162" t="s">
        <v>140</v>
      </c>
      <c r="E915" s="162" t="s">
        <v>143</v>
      </c>
      <c r="F915" s="163">
        <v>43398</v>
      </c>
      <c r="G915" s="155">
        <v>2018</v>
      </c>
      <c r="H915" s="149" t="s">
        <v>483</v>
      </c>
      <c r="I915" s="149" t="str">
        <f t="shared" si="44"/>
        <v>MS</v>
      </c>
      <c r="J915" s="149" t="str">
        <f t="shared" si="43"/>
        <v>AL</v>
      </c>
      <c r="K915" s="154" t="str">
        <f t="shared" si="45"/>
        <v>South Central</v>
      </c>
      <c r="L915" s="149" t="str">
        <f>INDEX('State '!$A$1:$C$62,MATCH($I915,'State '!$B:$B,0),3)</f>
        <v>South Central</v>
      </c>
      <c r="M915" s="149" t="str">
        <f>INDEX('State '!$A$1:$C$62,MATCH($J915,'State '!$B:$B,0),3)</f>
        <v>South Central</v>
      </c>
      <c r="N915" s="149"/>
      <c r="O915" s="156">
        <v>10.7</v>
      </c>
      <c r="P915" s="156">
        <v>1</v>
      </c>
      <c r="Q915" s="156">
        <v>69</v>
      </c>
      <c r="R915" s="155" t="s">
        <v>3208</v>
      </c>
      <c r="S915" s="149" t="s">
        <v>135</v>
      </c>
      <c r="T915" s="149" t="s">
        <v>381</v>
      </c>
      <c r="U915" s="149" t="s">
        <v>2313</v>
      </c>
      <c r="V915" s="149" t="s">
        <v>2177</v>
      </c>
      <c r="W915" s="148"/>
      <c r="X915" s="148"/>
      <c r="Y915" s="148"/>
    </row>
    <row r="916" spans="1:26" s="17" customFormat="1" ht="38.25" x14ac:dyDescent="0.2">
      <c r="A916" s="149">
        <v>43417</v>
      </c>
      <c r="B916" s="162" t="s">
        <v>2646</v>
      </c>
      <c r="C916" s="150" t="s">
        <v>296</v>
      </c>
      <c r="D916" s="162" t="s">
        <v>134</v>
      </c>
      <c r="E916" s="162" t="s">
        <v>143</v>
      </c>
      <c r="F916" s="163">
        <v>43404</v>
      </c>
      <c r="G916" s="155">
        <v>2018</v>
      </c>
      <c r="H916" s="149" t="s">
        <v>34</v>
      </c>
      <c r="I916" s="149" t="str">
        <f t="shared" si="44"/>
        <v>WI</v>
      </c>
      <c r="J916" s="149" t="str">
        <f t="shared" si="43"/>
        <v>WI</v>
      </c>
      <c r="K916" s="154" t="str">
        <f t="shared" si="45"/>
        <v>Midwest</v>
      </c>
      <c r="L916" s="149" t="str">
        <f>INDEX('State '!$A$1:$C$62,MATCH($I916,'State '!$B:$B,0),3)</f>
        <v>Midwest</v>
      </c>
      <c r="M916" s="149" t="str">
        <f>INDEX('State '!$A$1:$C$62,MATCH($J916,'State '!$B:$B,0),3)</f>
        <v>Midwest</v>
      </c>
      <c r="N916" s="149"/>
      <c r="O916" s="156">
        <v>26.5</v>
      </c>
      <c r="P916" s="156">
        <v>4.7</v>
      </c>
      <c r="Q916" s="156"/>
      <c r="R916" s="155">
        <v>20</v>
      </c>
      <c r="S916" s="149" t="s">
        <v>138</v>
      </c>
      <c r="T916" s="149" t="s">
        <v>2635</v>
      </c>
      <c r="U916" s="149"/>
      <c r="V916" s="149" t="s">
        <v>2174</v>
      </c>
      <c r="W916" s="148" t="s">
        <v>2647</v>
      </c>
      <c r="X916" s="148"/>
      <c r="Y916" s="148"/>
    </row>
    <row r="917" spans="1:26" s="17" customFormat="1" x14ac:dyDescent="0.2">
      <c r="A917" s="149">
        <v>43417</v>
      </c>
      <c r="B917" s="162" t="s">
        <v>2345</v>
      </c>
      <c r="C917" s="150" t="s">
        <v>239</v>
      </c>
      <c r="D917" s="162" t="s">
        <v>140</v>
      </c>
      <c r="E917" s="151" t="s">
        <v>143</v>
      </c>
      <c r="F917" s="163">
        <v>43404</v>
      </c>
      <c r="G917" s="164">
        <v>2018</v>
      </c>
      <c r="H917" s="149" t="s">
        <v>0</v>
      </c>
      <c r="I917" s="149" t="str">
        <f t="shared" si="44"/>
        <v>LA</v>
      </c>
      <c r="J917" s="149" t="str">
        <f t="shared" si="43"/>
        <v>LA</v>
      </c>
      <c r="K917" s="154" t="str">
        <f t="shared" si="45"/>
        <v>South Central</v>
      </c>
      <c r="L917" s="149" t="str">
        <f>INDEX('State '!$A$1:$C$62,MATCH($I917,'State '!$B:$B,0),3)</f>
        <v>South Central</v>
      </c>
      <c r="M917" s="149" t="str">
        <f>INDEX('State '!$A$1:$C$62,MATCH($J917,'State '!$B:$B,0),3)</f>
        <v>South Central</v>
      </c>
      <c r="N917" s="149"/>
      <c r="O917" s="156">
        <v>29.7</v>
      </c>
      <c r="P917" s="156">
        <v>1</v>
      </c>
      <c r="Q917" s="156">
        <v>133.33000000000001</v>
      </c>
      <c r="R917" s="155">
        <v>24</v>
      </c>
      <c r="S917" s="149" t="s">
        <v>138</v>
      </c>
      <c r="T917" s="149" t="s">
        <v>381</v>
      </c>
      <c r="U917" s="149" t="s">
        <v>2346</v>
      </c>
      <c r="V917" s="149" t="s">
        <v>2174</v>
      </c>
      <c r="W917" s="148" t="s">
        <v>2443</v>
      </c>
      <c r="X917" s="148"/>
      <c r="Y917" s="148" t="s">
        <v>2507</v>
      </c>
    </row>
    <row r="918" spans="1:26" s="17" customFormat="1" x14ac:dyDescent="0.2">
      <c r="A918" s="149">
        <v>43417</v>
      </c>
      <c r="B918" s="162" t="s">
        <v>2291</v>
      </c>
      <c r="C918" s="162" t="s">
        <v>2024</v>
      </c>
      <c r="D918" s="162" t="s">
        <v>140</v>
      </c>
      <c r="E918" s="162" t="s">
        <v>143</v>
      </c>
      <c r="F918" s="163">
        <v>43404</v>
      </c>
      <c r="G918" s="155">
        <v>2018</v>
      </c>
      <c r="H918" s="149" t="s">
        <v>677</v>
      </c>
      <c r="I918" s="149" t="str">
        <f t="shared" si="44"/>
        <v>MN</v>
      </c>
      <c r="J918" s="149" t="str">
        <f t="shared" ref="J918:J949" si="46">RIGHT($H918,2)</f>
        <v>ND</v>
      </c>
      <c r="K918" s="154" t="str">
        <f t="shared" si="45"/>
        <v>Midwest, Mountain</v>
      </c>
      <c r="L918" s="149" t="str">
        <f>INDEX('State '!$A$1:$C$62,MATCH($I918,'State '!$B:$B,0),3)</f>
        <v>Midwest</v>
      </c>
      <c r="M918" s="149" t="str">
        <f>INDEX('State '!$A$1:$C$62,MATCH($J918,'State '!$B:$B,0),3)</f>
        <v>Mountain</v>
      </c>
      <c r="N918" s="149"/>
      <c r="O918" s="156">
        <v>57.3</v>
      </c>
      <c r="P918" s="156">
        <v>37.299999999999997</v>
      </c>
      <c r="Q918" s="156">
        <v>33</v>
      </c>
      <c r="R918" s="155">
        <v>16</v>
      </c>
      <c r="S918" s="149" t="s">
        <v>135</v>
      </c>
      <c r="T918" s="149" t="s">
        <v>381</v>
      </c>
      <c r="U918" s="149" t="s">
        <v>2292</v>
      </c>
      <c r="V918" s="149" t="s">
        <v>2177</v>
      </c>
      <c r="W918" s="148"/>
      <c r="X918" s="148"/>
      <c r="Y918" s="148"/>
    </row>
    <row r="919" spans="1:26" s="17" customFormat="1" ht="25.5" x14ac:dyDescent="0.2">
      <c r="A919" s="149">
        <v>43417</v>
      </c>
      <c r="B919" s="162" t="s">
        <v>2468</v>
      </c>
      <c r="C919" s="162" t="s">
        <v>1828</v>
      </c>
      <c r="D919" s="162" t="s">
        <v>140</v>
      </c>
      <c r="E919" s="162" t="s">
        <v>143</v>
      </c>
      <c r="F919" s="163">
        <v>43405</v>
      </c>
      <c r="G919" s="155">
        <v>2018</v>
      </c>
      <c r="H919" s="149" t="s">
        <v>2469</v>
      </c>
      <c r="I919" s="149" t="str">
        <f t="shared" si="44"/>
        <v>QU</v>
      </c>
      <c r="J919" s="149" t="str">
        <f t="shared" si="46"/>
        <v>ME</v>
      </c>
      <c r="K919" s="154" t="str">
        <f t="shared" si="45"/>
        <v>Canada, Northeast</v>
      </c>
      <c r="L919" s="149" t="str">
        <f>INDEX('State '!$A$1:$C$62,MATCH($I919,'State '!$B:$B,0),3)</f>
        <v>Canada</v>
      </c>
      <c r="M919" s="149" t="str">
        <f>INDEX('State '!$A$1:$C$62,MATCH($J919,'State '!$B:$B,0),3)</f>
        <v>Northeast</v>
      </c>
      <c r="N919" s="149"/>
      <c r="O919" s="156">
        <v>80</v>
      </c>
      <c r="P919" s="156"/>
      <c r="Q919" s="156">
        <v>39.841000000000001</v>
      </c>
      <c r="R919" s="155"/>
      <c r="S919" s="149" t="s">
        <v>135</v>
      </c>
      <c r="T919" s="149" t="s">
        <v>381</v>
      </c>
      <c r="U919" s="149" t="s">
        <v>2466</v>
      </c>
      <c r="V919" s="149" t="s">
        <v>2177</v>
      </c>
      <c r="W919" s="148" t="s">
        <v>2558</v>
      </c>
      <c r="X919" s="148"/>
      <c r="Y919" s="148" t="s">
        <v>2503</v>
      </c>
    </row>
    <row r="920" spans="1:26" s="17" customFormat="1" x14ac:dyDescent="0.2">
      <c r="A920" s="149">
        <v>43417</v>
      </c>
      <c r="B920" s="162" t="s">
        <v>2467</v>
      </c>
      <c r="C920" s="162" t="s">
        <v>1828</v>
      </c>
      <c r="D920" s="162" t="s">
        <v>140</v>
      </c>
      <c r="E920" s="162" t="s">
        <v>143</v>
      </c>
      <c r="F920" s="163">
        <v>43405</v>
      </c>
      <c r="G920" s="155">
        <v>2018</v>
      </c>
      <c r="H920" s="149" t="s">
        <v>1529</v>
      </c>
      <c r="I920" s="149" t="str">
        <f t="shared" si="44"/>
        <v>ME</v>
      </c>
      <c r="J920" s="149" t="str">
        <f t="shared" si="46"/>
        <v>MA</v>
      </c>
      <c r="K920" s="154" t="str">
        <f t="shared" si="45"/>
        <v>Northeast</v>
      </c>
      <c r="L920" s="149" t="str">
        <f>INDEX('State '!$A$1:$C$62,MATCH($I920,'State '!$B:$B,0),3)</f>
        <v>Northeast</v>
      </c>
      <c r="M920" s="149" t="str">
        <f>INDEX('State '!$A$1:$C$62,MATCH($J920,'State '!$B:$B,0),3)</f>
        <v>Northeast</v>
      </c>
      <c r="N920" s="149"/>
      <c r="O920" s="156"/>
      <c r="P920" s="156"/>
      <c r="Q920" s="156">
        <v>1.641</v>
      </c>
      <c r="R920" s="155"/>
      <c r="S920" s="149" t="s">
        <v>135</v>
      </c>
      <c r="T920" s="149" t="s">
        <v>381</v>
      </c>
      <c r="U920" s="149" t="s">
        <v>2466</v>
      </c>
      <c r="V920" s="149" t="s">
        <v>2177</v>
      </c>
      <c r="W920" s="148" t="s">
        <v>2557</v>
      </c>
      <c r="X920" s="148"/>
      <c r="Y920" s="148" t="s">
        <v>2853</v>
      </c>
    </row>
    <row r="921" spans="1:26" s="17" customFormat="1" ht="25.5" x14ac:dyDescent="0.2">
      <c r="A921" s="149">
        <v>43417</v>
      </c>
      <c r="B921" s="162" t="s">
        <v>2628</v>
      </c>
      <c r="C921" s="162" t="s">
        <v>199</v>
      </c>
      <c r="D921" s="162" t="s">
        <v>134</v>
      </c>
      <c r="E921" s="151" t="s">
        <v>143</v>
      </c>
      <c r="F921" s="163">
        <v>43413</v>
      </c>
      <c r="G921" s="164">
        <v>2018</v>
      </c>
      <c r="H921" s="149" t="s">
        <v>8</v>
      </c>
      <c r="I921" s="149" t="str">
        <f t="shared" si="44"/>
        <v>OH</v>
      </c>
      <c r="J921" s="149" t="str">
        <f t="shared" si="46"/>
        <v>OH</v>
      </c>
      <c r="K921" s="154" t="str">
        <f t="shared" si="45"/>
        <v>Northeast</v>
      </c>
      <c r="L921" s="149" t="str">
        <f>INDEX('State '!$A$1:$C$62,MATCH($I921,'State '!$B:$B,0),3)</f>
        <v>Northeast</v>
      </c>
      <c r="M921" s="149" t="str">
        <f>INDEX('State '!$A$1:$C$62,MATCH($J921,'State '!$B:$B,0),3)</f>
        <v>Northeast</v>
      </c>
      <c r="N921" s="149"/>
      <c r="O921" s="156">
        <v>185</v>
      </c>
      <c r="P921" s="156">
        <v>5</v>
      </c>
      <c r="Q921" s="156">
        <v>637.55899999999997</v>
      </c>
      <c r="R921" s="155" t="s">
        <v>535</v>
      </c>
      <c r="S921" s="149" t="s">
        <v>135</v>
      </c>
      <c r="T921" s="149" t="s">
        <v>381</v>
      </c>
      <c r="U921" s="149" t="s">
        <v>2161</v>
      </c>
      <c r="V921" s="149" t="s">
        <v>2174</v>
      </c>
      <c r="W921" s="148" t="s">
        <v>2631</v>
      </c>
      <c r="X921" s="148"/>
      <c r="Y921" s="148" t="s">
        <v>2431</v>
      </c>
    </row>
    <row r="922" spans="1:26" s="17" customFormat="1" x14ac:dyDescent="0.2">
      <c r="A922" s="149">
        <v>43417</v>
      </c>
      <c r="B922" s="162" t="s">
        <v>2282</v>
      </c>
      <c r="C922" s="162" t="s">
        <v>1725</v>
      </c>
      <c r="D922" s="162" t="s">
        <v>140</v>
      </c>
      <c r="E922" s="162" t="s">
        <v>143</v>
      </c>
      <c r="F922" s="163">
        <v>43415</v>
      </c>
      <c r="G922" s="155">
        <v>2018</v>
      </c>
      <c r="H922" s="149" t="s">
        <v>1295</v>
      </c>
      <c r="I922" s="149" t="str">
        <f t="shared" si="44"/>
        <v>IL</v>
      </c>
      <c r="J922" s="149" t="str">
        <f t="shared" si="46"/>
        <v>WI</v>
      </c>
      <c r="K922" s="154" t="str">
        <f t="shared" si="45"/>
        <v>Midwest</v>
      </c>
      <c r="L922" s="149" t="str">
        <f>INDEX('State '!$A$1:$C$62,MATCH($I922,'State '!$B:$B,0),3)</f>
        <v>Midwest</v>
      </c>
      <c r="M922" s="149" t="str">
        <f>INDEX('State '!$A$1:$C$62,MATCH($J922,'State '!$B:$B,0),3)</f>
        <v>Midwest</v>
      </c>
      <c r="N922" s="149"/>
      <c r="O922" s="156">
        <v>57.7</v>
      </c>
      <c r="P922" s="156">
        <v>0.5</v>
      </c>
      <c r="Q922" s="156">
        <v>231</v>
      </c>
      <c r="R922" s="155">
        <v>24</v>
      </c>
      <c r="S922" s="157" t="s">
        <v>135</v>
      </c>
      <c r="T922" s="154" t="s">
        <v>381</v>
      </c>
      <c r="U922" s="149" t="s">
        <v>2283</v>
      </c>
      <c r="V922" s="149" t="s">
        <v>2279</v>
      </c>
      <c r="W922" s="159"/>
      <c r="X922" s="148"/>
      <c r="Y922" s="148"/>
    </row>
    <row r="923" spans="1:26" s="17" customFormat="1" x14ac:dyDescent="0.2">
      <c r="A923" s="149">
        <v>43423</v>
      </c>
      <c r="B923" s="162" t="s">
        <v>2239</v>
      </c>
      <c r="C923" s="162" t="s">
        <v>2238</v>
      </c>
      <c r="D923" s="162" t="s">
        <v>140</v>
      </c>
      <c r="E923" s="162" t="s">
        <v>143</v>
      </c>
      <c r="F923" s="163">
        <v>43418</v>
      </c>
      <c r="G923" s="164">
        <v>2018</v>
      </c>
      <c r="H923" s="149" t="s">
        <v>22</v>
      </c>
      <c r="I923" s="149" t="str">
        <f t="shared" si="44"/>
        <v>GA</v>
      </c>
      <c r="J923" s="149" t="str">
        <f t="shared" si="46"/>
        <v>GA</v>
      </c>
      <c r="K923" s="154" t="str">
        <f t="shared" si="45"/>
        <v>Southeast</v>
      </c>
      <c r="L923" s="149" t="str">
        <f>INDEX('State '!$A$1:$C$62,MATCH($I923,'State '!$B:$B,0),3)</f>
        <v>Southeast</v>
      </c>
      <c r="M923" s="149" t="str">
        <f>INDEX('State '!$A$1:$C$62,MATCH($J923,'State '!$B:$B,0),3)</f>
        <v>Southeast</v>
      </c>
      <c r="N923" s="149"/>
      <c r="O923" s="156">
        <v>114</v>
      </c>
      <c r="P923" s="156"/>
      <c r="Q923" s="156">
        <v>769</v>
      </c>
      <c r="R923" s="155"/>
      <c r="S923" s="149" t="s">
        <v>135</v>
      </c>
      <c r="T923" s="149" t="s">
        <v>381</v>
      </c>
      <c r="U923" s="149" t="s">
        <v>2237</v>
      </c>
      <c r="V923" s="149" t="s">
        <v>2174</v>
      </c>
      <c r="W923" s="148" t="s">
        <v>2419</v>
      </c>
      <c r="X923" s="148"/>
      <c r="Y923" s="148"/>
    </row>
    <row r="924" spans="1:26" s="17" customFormat="1" ht="25.5" x14ac:dyDescent="0.2">
      <c r="A924" s="149">
        <v>43417</v>
      </c>
      <c r="B924" s="162" t="s">
        <v>2652</v>
      </c>
      <c r="C924" s="162" t="s">
        <v>260</v>
      </c>
      <c r="D924" s="162" t="s">
        <v>140</v>
      </c>
      <c r="E924" s="162" t="s">
        <v>143</v>
      </c>
      <c r="F924" s="163">
        <v>43419</v>
      </c>
      <c r="G924" s="164">
        <v>2018</v>
      </c>
      <c r="H924" s="149" t="s">
        <v>30</v>
      </c>
      <c r="I924" s="149" t="str">
        <f t="shared" si="44"/>
        <v>MN</v>
      </c>
      <c r="J924" s="149" t="str">
        <f t="shared" si="46"/>
        <v>MN</v>
      </c>
      <c r="K924" s="154" t="str">
        <f t="shared" si="45"/>
        <v>Midwest</v>
      </c>
      <c r="L924" s="149" t="str">
        <f>INDEX('State '!$A$1:$C$62,MATCH($I924,'State '!$B:$B,0),3)</f>
        <v>Midwest</v>
      </c>
      <c r="M924" s="149" t="str">
        <f>INDEX('State '!$A$1:$C$62,MATCH($J924,'State '!$B:$B,0),3)</f>
        <v>Midwest</v>
      </c>
      <c r="N924" s="149"/>
      <c r="O924" s="156">
        <v>50</v>
      </c>
      <c r="P924" s="156">
        <v>8</v>
      </c>
      <c r="Q924" s="156"/>
      <c r="R924" s="155"/>
      <c r="S924" s="149" t="s">
        <v>138</v>
      </c>
      <c r="T924" s="149" t="s">
        <v>381</v>
      </c>
      <c r="U924" s="158" t="s">
        <v>2653</v>
      </c>
      <c r="V924" s="149" t="s">
        <v>2174</v>
      </c>
      <c r="W924" s="148" t="s">
        <v>2654</v>
      </c>
      <c r="X924" s="148"/>
      <c r="Y924" s="148"/>
    </row>
    <row r="925" spans="1:26" s="215" customFormat="1" x14ac:dyDescent="0.2">
      <c r="A925" s="171">
        <v>43417</v>
      </c>
      <c r="B925" s="162" t="s">
        <v>2335</v>
      </c>
      <c r="C925" s="162" t="s">
        <v>261</v>
      </c>
      <c r="D925" s="162" t="s">
        <v>140</v>
      </c>
      <c r="E925" s="162" t="s">
        <v>143</v>
      </c>
      <c r="F925" s="163">
        <v>43419</v>
      </c>
      <c r="G925" s="155">
        <v>2018</v>
      </c>
      <c r="H925" s="149" t="s">
        <v>2336</v>
      </c>
      <c r="I925" s="149" t="str">
        <f t="shared" si="44"/>
        <v>WV</v>
      </c>
      <c r="J925" s="149" t="str">
        <f t="shared" si="46"/>
        <v>MD</v>
      </c>
      <c r="K925" s="154" t="str">
        <f t="shared" si="45"/>
        <v>Northeast</v>
      </c>
      <c r="L925" s="149" t="str">
        <f>INDEX('State '!$A$1:$C$62,MATCH($I925,'State '!$B:$B,0),3)</f>
        <v>Northeast</v>
      </c>
      <c r="M925" s="149" t="str">
        <f>INDEX('State '!$A$1:$C$62,MATCH($J925,'State '!$B:$B,0),3)</f>
        <v>Northeast</v>
      </c>
      <c r="N925" s="149"/>
      <c r="O925" s="156">
        <v>780</v>
      </c>
      <c r="P925" s="156">
        <v>29</v>
      </c>
      <c r="Q925" s="156">
        <v>500</v>
      </c>
      <c r="R925" s="155"/>
      <c r="S925" s="149" t="s">
        <v>135</v>
      </c>
      <c r="T925" s="149" t="s">
        <v>381</v>
      </c>
      <c r="U925" s="149" t="s">
        <v>2092</v>
      </c>
      <c r="V925" s="149" t="s">
        <v>2177</v>
      </c>
      <c r="W925" s="148" t="s">
        <v>2243</v>
      </c>
      <c r="X925" s="148"/>
      <c r="Y925" s="148"/>
      <c r="Z925" s="15"/>
    </row>
    <row r="926" spans="1:26" s="17" customFormat="1" ht="38.25" x14ac:dyDescent="0.2">
      <c r="A926" s="149">
        <v>43468</v>
      </c>
      <c r="B926" s="162" t="s">
        <v>2603</v>
      </c>
      <c r="C926" s="162" t="s">
        <v>235</v>
      </c>
      <c r="D926" s="162" t="s">
        <v>140</v>
      </c>
      <c r="E926" s="162" t="s">
        <v>143</v>
      </c>
      <c r="F926" s="163">
        <v>43430</v>
      </c>
      <c r="G926" s="155">
        <v>2018</v>
      </c>
      <c r="H926" s="149" t="s">
        <v>513</v>
      </c>
      <c r="I926" s="149" t="str">
        <f t="shared" si="44"/>
        <v>AL</v>
      </c>
      <c r="J926" s="149" t="str">
        <f t="shared" si="46"/>
        <v>FL</v>
      </c>
      <c r="K926" s="154" t="str">
        <f t="shared" si="45"/>
        <v>South Central, Southeast</v>
      </c>
      <c r="L926" s="149" t="str">
        <f>INDEX('State '!$A$1:$C$62,MATCH($I926,'State '!$B:$B,0),3)</f>
        <v>South Central</v>
      </c>
      <c r="M926" s="149" t="str">
        <f>INDEX('State '!$A$1:$C$62,MATCH($J926,'State '!$B:$B,0),3)</f>
        <v>Southeast</v>
      </c>
      <c r="N926" s="149"/>
      <c r="O926" s="156"/>
      <c r="P926" s="156"/>
      <c r="Q926" s="156">
        <v>60</v>
      </c>
      <c r="R926" s="155"/>
      <c r="S926" s="149" t="s">
        <v>135</v>
      </c>
      <c r="T926" s="149" t="s">
        <v>381</v>
      </c>
      <c r="U926" s="149" t="s">
        <v>2619</v>
      </c>
      <c r="V926" s="149" t="s">
        <v>2177</v>
      </c>
      <c r="W926" s="148" t="s">
        <v>2604</v>
      </c>
      <c r="X926" s="148"/>
      <c r="Y926" s="148"/>
    </row>
    <row r="927" spans="1:26" s="17" customFormat="1" x14ac:dyDescent="0.2">
      <c r="A927" s="149">
        <v>43454</v>
      </c>
      <c r="B927" s="162" t="s">
        <v>2192</v>
      </c>
      <c r="C927" s="150" t="s">
        <v>206</v>
      </c>
      <c r="D927" s="162" t="s">
        <v>140</v>
      </c>
      <c r="E927" s="162" t="s">
        <v>143</v>
      </c>
      <c r="F927" s="163">
        <v>43432</v>
      </c>
      <c r="G927" s="164">
        <v>2018</v>
      </c>
      <c r="H927" s="149" t="s">
        <v>2154</v>
      </c>
      <c r="I927" s="149" t="str">
        <f t="shared" si="44"/>
        <v>MS</v>
      </c>
      <c r="J927" s="149" t="str">
        <f t="shared" si="46"/>
        <v>TX</v>
      </c>
      <c r="K927" s="154" t="str">
        <f t="shared" si="45"/>
        <v>South Central</v>
      </c>
      <c r="L927" s="149" t="str">
        <f>INDEX('State '!$A$1:$C$62,MATCH($I927,'State '!$B:$B,0),3)</f>
        <v>South Central</v>
      </c>
      <c r="M927" s="149" t="str">
        <f>INDEX('State '!$A$1:$C$62,MATCH($J927,'State '!$B:$B,0),3)</f>
        <v>South Central</v>
      </c>
      <c r="N927" s="149"/>
      <c r="O927" s="156">
        <v>132</v>
      </c>
      <c r="P927" s="156"/>
      <c r="Q927" s="156">
        <v>300</v>
      </c>
      <c r="R927" s="155"/>
      <c r="S927" s="149" t="s">
        <v>135</v>
      </c>
      <c r="T927" s="149" t="s">
        <v>381</v>
      </c>
      <c r="U927" s="149" t="s">
        <v>2191</v>
      </c>
      <c r="V927" s="149" t="s">
        <v>2174</v>
      </c>
      <c r="W927" s="148" t="s">
        <v>2178</v>
      </c>
      <c r="X927" s="148"/>
      <c r="Y927" s="148"/>
    </row>
    <row r="928" spans="1:26" s="17" customFormat="1" x14ac:dyDescent="0.2">
      <c r="A928" s="149">
        <v>43454</v>
      </c>
      <c r="B928" s="162" t="s">
        <v>2275</v>
      </c>
      <c r="C928" s="162" t="s">
        <v>199</v>
      </c>
      <c r="D928" s="162" t="s">
        <v>140</v>
      </c>
      <c r="E928" s="162" t="s">
        <v>143</v>
      </c>
      <c r="F928" s="163">
        <v>43432</v>
      </c>
      <c r="G928" s="155">
        <v>2018</v>
      </c>
      <c r="H928" s="149" t="s">
        <v>6</v>
      </c>
      <c r="I928" s="149" t="str">
        <f t="shared" si="44"/>
        <v>TX</v>
      </c>
      <c r="J928" s="149" t="str">
        <f t="shared" si="46"/>
        <v>TX</v>
      </c>
      <c r="K928" s="154" t="str">
        <f t="shared" si="45"/>
        <v>South Central</v>
      </c>
      <c r="L928" s="149" t="str">
        <f>INDEX('State '!$A$1:$C$62,MATCH($I928,'State '!$B:$B,0),3)</f>
        <v>South Central</v>
      </c>
      <c r="M928" s="149" t="str">
        <f>INDEX('State '!$A$1:$C$62,MATCH($J928,'State '!$B:$B,0),3)</f>
        <v>South Central</v>
      </c>
      <c r="N928" s="149"/>
      <c r="O928" s="156">
        <v>129.80000000000001</v>
      </c>
      <c r="P928" s="156">
        <v>14</v>
      </c>
      <c r="Q928" s="156">
        <v>400</v>
      </c>
      <c r="R928" s="155">
        <v>30</v>
      </c>
      <c r="S928" s="149" t="s">
        <v>138</v>
      </c>
      <c r="T928" s="149" t="s">
        <v>381</v>
      </c>
      <c r="U928" s="149" t="s">
        <v>2276</v>
      </c>
      <c r="V928" s="149" t="s">
        <v>2174</v>
      </c>
      <c r="W928" s="148"/>
      <c r="X928" s="159"/>
      <c r="Y928" s="151"/>
    </row>
    <row r="929" spans="1:25" s="17" customFormat="1" ht="38.25" x14ac:dyDescent="0.2">
      <c r="A929" s="149">
        <v>43454</v>
      </c>
      <c r="B929" s="150" t="s">
        <v>2015</v>
      </c>
      <c r="C929" s="150" t="s">
        <v>219</v>
      </c>
      <c r="D929" s="150" t="s">
        <v>1878</v>
      </c>
      <c r="E929" s="151" t="s">
        <v>143</v>
      </c>
      <c r="F929" s="152">
        <v>43432</v>
      </c>
      <c r="G929" s="159">
        <v>2018</v>
      </c>
      <c r="H929" s="149" t="s">
        <v>6</v>
      </c>
      <c r="I929" s="149" t="str">
        <f t="shared" si="44"/>
        <v>TX</v>
      </c>
      <c r="J929" s="149" t="str">
        <f t="shared" si="46"/>
        <v>TX</v>
      </c>
      <c r="K929" s="154" t="str">
        <f t="shared" si="45"/>
        <v>South Central</v>
      </c>
      <c r="L929" s="149" t="str">
        <f>INDEX('State '!$A$1:$C$62,MATCH($I929,'State '!$B:$B,0),3)</f>
        <v>South Central</v>
      </c>
      <c r="M929" s="149" t="str">
        <f>INDEX('State '!$A$1:$C$62,MATCH($J929,'State '!$B:$B,0),3)</f>
        <v>South Central</v>
      </c>
      <c r="N929" s="149"/>
      <c r="O929" s="156">
        <v>137.30000000000001</v>
      </c>
      <c r="P929" s="155"/>
      <c r="Q929" s="155">
        <v>396</v>
      </c>
      <c r="R929" s="156"/>
      <c r="S929" s="157" t="s">
        <v>135</v>
      </c>
      <c r="T929" s="154" t="s">
        <v>381</v>
      </c>
      <c r="U929" s="158" t="s">
        <v>2016</v>
      </c>
      <c r="V929" s="149" t="s">
        <v>2174</v>
      </c>
      <c r="W929" s="148" t="s">
        <v>2682</v>
      </c>
      <c r="X929" s="148"/>
      <c r="Y929" s="148" t="s">
        <v>2504</v>
      </c>
    </row>
    <row r="930" spans="1:25" s="17" customFormat="1" x14ac:dyDescent="0.2">
      <c r="A930" s="149">
        <v>43454</v>
      </c>
      <c r="B930" s="150" t="s">
        <v>2348</v>
      </c>
      <c r="C930" s="150" t="s">
        <v>228</v>
      </c>
      <c r="D930" s="150" t="s">
        <v>140</v>
      </c>
      <c r="E930" s="151" t="s">
        <v>143</v>
      </c>
      <c r="F930" s="152">
        <v>43438</v>
      </c>
      <c r="G930" s="153">
        <v>2018</v>
      </c>
      <c r="H930" s="149" t="s">
        <v>31</v>
      </c>
      <c r="I930" s="149" t="str">
        <f t="shared" si="44"/>
        <v>NV</v>
      </c>
      <c r="J930" s="149" t="str">
        <f t="shared" si="46"/>
        <v>NV</v>
      </c>
      <c r="K930" s="154" t="str">
        <f t="shared" si="45"/>
        <v>Mountain</v>
      </c>
      <c r="L930" s="149" t="str">
        <f>INDEX('State '!$A$1:$C$62,MATCH($I930,'State '!$B:$B,0),3)</f>
        <v>Mountain</v>
      </c>
      <c r="M930" s="149" t="str">
        <f>INDEX('State '!$A$1:$C$62,MATCH($J930,'State '!$B:$B,0),3)</f>
        <v>Mountain</v>
      </c>
      <c r="N930" s="149"/>
      <c r="O930" s="155">
        <v>17.95</v>
      </c>
      <c r="P930" s="155">
        <v>8.4600000000000009</v>
      </c>
      <c r="Q930" s="155">
        <v>4.6040000000000001</v>
      </c>
      <c r="R930" s="156" t="s">
        <v>2349</v>
      </c>
      <c r="S930" s="157" t="s">
        <v>138</v>
      </c>
      <c r="T930" s="154" t="s">
        <v>381</v>
      </c>
      <c r="U930" s="158" t="s">
        <v>2374</v>
      </c>
      <c r="V930" s="149" t="s">
        <v>2174</v>
      </c>
      <c r="W930" s="159"/>
      <c r="X930" s="148"/>
      <c r="Y930" s="148"/>
    </row>
    <row r="931" spans="1:25" s="17" customFormat="1" ht="25.5" x14ac:dyDescent="0.2">
      <c r="A931" s="149">
        <v>43468</v>
      </c>
      <c r="B931" s="162" t="s">
        <v>2581</v>
      </c>
      <c r="C931" s="162" t="s">
        <v>1718</v>
      </c>
      <c r="D931" s="162" t="s">
        <v>140</v>
      </c>
      <c r="E931" s="162" t="s">
        <v>143</v>
      </c>
      <c r="F931" s="163">
        <v>43439</v>
      </c>
      <c r="G931" s="164">
        <v>2018</v>
      </c>
      <c r="H931" s="149" t="s">
        <v>1104</v>
      </c>
      <c r="I931" s="149" t="str">
        <f t="shared" si="44"/>
        <v>TX</v>
      </c>
      <c r="J931" s="149" t="str">
        <f t="shared" si="46"/>
        <v>CA</v>
      </c>
      <c r="K931" s="154" t="str">
        <f t="shared" si="45"/>
        <v>South Central, Mountain, Pacific</v>
      </c>
      <c r="L931" s="149" t="str">
        <f>INDEX('State '!$A$1:$C$62,MATCH($I931,'State '!$B:$B,0),3)</f>
        <v>South Central</v>
      </c>
      <c r="M931" s="149" t="str">
        <f>INDEX('State '!$A$1:$C$62,MATCH($J931,'State '!$B:$B,0),3)</f>
        <v>Pacific</v>
      </c>
      <c r="N931" s="149" t="s">
        <v>2459</v>
      </c>
      <c r="O931" s="156"/>
      <c r="P931" s="156"/>
      <c r="Q931" s="156">
        <v>182</v>
      </c>
      <c r="R931" s="155">
        <v>20</v>
      </c>
      <c r="S931" s="157" t="s">
        <v>1813</v>
      </c>
      <c r="T931" s="149" t="s">
        <v>381</v>
      </c>
      <c r="U931" s="149" t="s">
        <v>2620</v>
      </c>
      <c r="V931" s="149" t="s">
        <v>2177</v>
      </c>
      <c r="W931" s="159"/>
      <c r="X931" s="148"/>
      <c r="Y931" s="148"/>
    </row>
    <row r="932" spans="1:25" s="17" customFormat="1" ht="25.5" x14ac:dyDescent="0.2">
      <c r="A932" s="97">
        <v>43756</v>
      </c>
      <c r="B932" s="79" t="s">
        <v>2549</v>
      </c>
      <c r="C932" s="80" t="s">
        <v>2550</v>
      </c>
      <c r="D932" s="79" t="s">
        <v>140</v>
      </c>
      <c r="E932" s="79" t="s">
        <v>143</v>
      </c>
      <c r="F932" s="60">
        <v>43443</v>
      </c>
      <c r="G932" s="61">
        <v>2018</v>
      </c>
      <c r="H932" s="97" t="s">
        <v>53</v>
      </c>
      <c r="I932" s="97" t="str">
        <f t="shared" si="44"/>
        <v>SC</v>
      </c>
      <c r="J932" s="97" t="str">
        <f t="shared" si="46"/>
        <v>SC</v>
      </c>
      <c r="K932" s="104" t="str">
        <f t="shared" si="45"/>
        <v>Southeast</v>
      </c>
      <c r="L932" s="97" t="str">
        <f>INDEX('State '!$A$1:$C$62,MATCH($I932,'State '!$B:$B,0),3)</f>
        <v>Southeast</v>
      </c>
      <c r="M932" s="97" t="str">
        <f>INDEX('State '!$A$1:$C$62,MATCH($J932,'State '!$B:$B,0),3)</f>
        <v>Southeast</v>
      </c>
      <c r="N932" s="97"/>
      <c r="O932" s="156">
        <v>1.6</v>
      </c>
      <c r="P932" s="63">
        <v>0.46</v>
      </c>
      <c r="Q932" s="145">
        <v>20</v>
      </c>
      <c r="R932" s="98">
        <v>8</v>
      </c>
      <c r="S932" s="97" t="s">
        <v>135</v>
      </c>
      <c r="T932" s="97" t="s">
        <v>381</v>
      </c>
      <c r="U932" s="97" t="s">
        <v>2551</v>
      </c>
      <c r="V932" s="97" t="s">
        <v>2174</v>
      </c>
      <c r="W932" s="79" t="s">
        <v>2552</v>
      </c>
      <c r="X932" s="79" t="s">
        <v>2815</v>
      </c>
      <c r="Y932" s="136"/>
    </row>
    <row r="933" spans="1:25" s="17" customFormat="1" ht="25.5" x14ac:dyDescent="0.2">
      <c r="A933" s="149">
        <v>43454</v>
      </c>
      <c r="B933" s="162" t="s">
        <v>2350</v>
      </c>
      <c r="C933" s="162" t="s">
        <v>2351</v>
      </c>
      <c r="D933" s="162" t="s">
        <v>136</v>
      </c>
      <c r="E933" s="162" t="s">
        <v>143</v>
      </c>
      <c r="F933" s="163">
        <v>43444</v>
      </c>
      <c r="G933" s="155">
        <v>2018</v>
      </c>
      <c r="H933" s="149" t="s">
        <v>7</v>
      </c>
      <c r="I933" s="149" t="str">
        <f t="shared" si="44"/>
        <v>PA</v>
      </c>
      <c r="J933" s="149" t="str">
        <f t="shared" si="46"/>
        <v>PA</v>
      </c>
      <c r="K933" s="154" t="str">
        <f t="shared" si="45"/>
        <v>Northeast</v>
      </c>
      <c r="L933" s="149" t="str">
        <f>INDEX('State '!$A$1:$C$62,MATCH($I933,'State '!$B:$B,0),3)</f>
        <v>Northeast</v>
      </c>
      <c r="M933" s="149" t="str">
        <f>INDEX('State '!$A$1:$C$62,MATCH($J933,'State '!$B:$B,0),3)</f>
        <v>Northeast</v>
      </c>
      <c r="N933" s="149"/>
      <c r="O933" s="156">
        <v>47.2</v>
      </c>
      <c r="P933" s="156">
        <v>13.19</v>
      </c>
      <c r="Q933" s="156">
        <v>79</v>
      </c>
      <c r="R933" s="155">
        <v>12</v>
      </c>
      <c r="S933" s="149" t="s">
        <v>138</v>
      </c>
      <c r="T933" s="149" t="s">
        <v>381</v>
      </c>
      <c r="U933" s="149" t="s">
        <v>2428</v>
      </c>
      <c r="V933" s="149" t="s">
        <v>2174</v>
      </c>
      <c r="W933" s="148" t="s">
        <v>2429</v>
      </c>
      <c r="X933" s="148" t="s">
        <v>2817</v>
      </c>
      <c r="Y933" s="148" t="s">
        <v>2485</v>
      </c>
    </row>
    <row r="934" spans="1:25" s="17" customFormat="1" ht="25.5" x14ac:dyDescent="0.2">
      <c r="A934" s="149">
        <v>43454</v>
      </c>
      <c r="B934" s="162" t="s">
        <v>2678</v>
      </c>
      <c r="C934" s="150" t="s">
        <v>221</v>
      </c>
      <c r="D934" s="162" t="s">
        <v>134</v>
      </c>
      <c r="E934" s="162" t="s">
        <v>143</v>
      </c>
      <c r="F934" s="163">
        <v>43445</v>
      </c>
      <c r="G934" s="155">
        <v>2018</v>
      </c>
      <c r="H934" s="149" t="s">
        <v>0</v>
      </c>
      <c r="I934" s="149" t="str">
        <f t="shared" si="44"/>
        <v>LA</v>
      </c>
      <c r="J934" s="149" t="str">
        <f t="shared" si="46"/>
        <v>LA</v>
      </c>
      <c r="K934" s="154" t="str">
        <f t="shared" si="45"/>
        <v>South Central</v>
      </c>
      <c r="L934" s="149" t="str">
        <f>INDEX('State '!$A$1:$C$62,MATCH($I934,'State '!$B:$B,0),3)</f>
        <v>South Central</v>
      </c>
      <c r="M934" s="149" t="str">
        <f>INDEX('State '!$A$1:$C$62,MATCH($J934,'State '!$B:$B,0),3)</f>
        <v>South Central</v>
      </c>
      <c r="N934" s="149"/>
      <c r="O934" s="156">
        <v>151</v>
      </c>
      <c r="P934" s="156"/>
      <c r="Q934" s="156">
        <v>600</v>
      </c>
      <c r="R934" s="155"/>
      <c r="S934" s="149" t="s">
        <v>138</v>
      </c>
      <c r="T934" s="149" t="s">
        <v>381</v>
      </c>
      <c r="U934" s="149" t="s">
        <v>2353</v>
      </c>
      <c r="V934" s="149" t="s">
        <v>2174</v>
      </c>
      <c r="W934" s="148" t="s">
        <v>2215</v>
      </c>
      <c r="X934" s="148"/>
      <c r="Y934" s="148"/>
    </row>
    <row r="935" spans="1:25" s="17" customFormat="1" x14ac:dyDescent="0.2">
      <c r="A935" s="149">
        <v>43468</v>
      </c>
      <c r="B935" s="150" t="s">
        <v>2379</v>
      </c>
      <c r="C935" s="150" t="s">
        <v>215</v>
      </c>
      <c r="D935" s="150" t="s">
        <v>140</v>
      </c>
      <c r="E935" s="151" t="s">
        <v>143</v>
      </c>
      <c r="F935" s="152">
        <v>43446</v>
      </c>
      <c r="G935" s="153">
        <v>2018</v>
      </c>
      <c r="H935" s="149" t="s">
        <v>22</v>
      </c>
      <c r="I935" s="149" t="str">
        <f t="shared" si="44"/>
        <v>GA</v>
      </c>
      <c r="J935" s="149" t="str">
        <f t="shared" si="46"/>
        <v>GA</v>
      </c>
      <c r="K935" s="154" t="str">
        <f t="shared" si="45"/>
        <v>Southeast</v>
      </c>
      <c r="L935" s="149" t="s">
        <v>15</v>
      </c>
      <c r="M935" s="149" t="s">
        <v>15</v>
      </c>
      <c r="N935" s="149"/>
      <c r="O935" s="156">
        <v>240</v>
      </c>
      <c r="P935" s="155">
        <v>19.7</v>
      </c>
      <c r="Q935" s="155">
        <v>344</v>
      </c>
      <c r="R935" s="156">
        <v>30</v>
      </c>
      <c r="S935" s="157" t="s">
        <v>135</v>
      </c>
      <c r="T935" s="154" t="s">
        <v>381</v>
      </c>
      <c r="U935" s="158" t="s">
        <v>2698</v>
      </c>
      <c r="V935" s="149" t="s">
        <v>2174</v>
      </c>
      <c r="W935" s="148"/>
      <c r="X935" s="148"/>
      <c r="Y935" s="148"/>
    </row>
    <row r="936" spans="1:25" s="17" customFormat="1" x14ac:dyDescent="0.2">
      <c r="A936" s="149">
        <v>43468</v>
      </c>
      <c r="B936" s="162" t="s">
        <v>2679</v>
      </c>
      <c r="C936" s="150" t="s">
        <v>2526</v>
      </c>
      <c r="D936" s="162" t="s">
        <v>136</v>
      </c>
      <c r="E936" s="151" t="s">
        <v>143</v>
      </c>
      <c r="F936" s="163">
        <v>43448</v>
      </c>
      <c r="G936" s="164">
        <v>2018</v>
      </c>
      <c r="H936" s="149" t="s">
        <v>2527</v>
      </c>
      <c r="I936" s="149" t="str">
        <f t="shared" si="44"/>
        <v>ND</v>
      </c>
      <c r="J936" s="149" t="str">
        <f t="shared" si="46"/>
        <v>SK</v>
      </c>
      <c r="K936" s="154" t="str">
        <f t="shared" si="45"/>
        <v>Mountain, Canada</v>
      </c>
      <c r="L936" s="149" t="str">
        <f>INDEX('State '!$A$1:$C$62,MATCH($I936,'State '!$B:$B,0),3)</f>
        <v>Mountain</v>
      </c>
      <c r="M936" s="149" t="str">
        <f>INDEX('State '!$A$1:$C$62,MATCH($J936,'State '!$B:$B,0),3)</f>
        <v>Canada</v>
      </c>
      <c r="N936" s="149"/>
      <c r="O936" s="156"/>
      <c r="P936" s="156">
        <v>2.2000000000000002</v>
      </c>
      <c r="Q936" s="156">
        <v>30</v>
      </c>
      <c r="R936" s="155">
        <v>10.75</v>
      </c>
      <c r="S936" s="149" t="s">
        <v>135</v>
      </c>
      <c r="T936" s="149" t="s">
        <v>381</v>
      </c>
      <c r="U936" s="149" t="s">
        <v>2528</v>
      </c>
      <c r="V936" s="149" t="s">
        <v>2177</v>
      </c>
      <c r="W936" s="148" t="s">
        <v>2529</v>
      </c>
      <c r="X936" s="148"/>
      <c r="Y936" s="148"/>
    </row>
    <row r="937" spans="1:25" s="17" customFormat="1" ht="38.25" x14ac:dyDescent="0.2">
      <c r="A937" s="149">
        <v>43468</v>
      </c>
      <c r="B937" s="162" t="s">
        <v>2671</v>
      </c>
      <c r="C937" s="162" t="s">
        <v>201</v>
      </c>
      <c r="D937" s="162" t="s">
        <v>140</v>
      </c>
      <c r="E937" s="162" t="s">
        <v>143</v>
      </c>
      <c r="F937" s="163">
        <v>43456</v>
      </c>
      <c r="G937" s="164">
        <v>2018</v>
      </c>
      <c r="H937" s="149" t="s">
        <v>7</v>
      </c>
      <c r="I937" s="149" t="str">
        <f t="shared" si="44"/>
        <v>PA</v>
      </c>
      <c r="J937" s="149" t="str">
        <f t="shared" si="46"/>
        <v>PA</v>
      </c>
      <c r="K937" s="154" t="str">
        <f t="shared" si="45"/>
        <v>Northeast</v>
      </c>
      <c r="L937" s="149" t="str">
        <f>INDEX('State '!$A$1:$C$62,MATCH($I937,'State '!$B:$B,0),3)</f>
        <v>Northeast</v>
      </c>
      <c r="M937" s="149" t="str">
        <f>INDEX('State '!$A$1:$C$62,MATCH($J937,'State '!$B:$B,0),3)</f>
        <v>Northeast</v>
      </c>
      <c r="N937" s="149"/>
      <c r="O937" s="156">
        <v>39.5</v>
      </c>
      <c r="P937" s="156">
        <f>14.4+5.8</f>
        <v>20.2</v>
      </c>
      <c r="Q937" s="156"/>
      <c r="R937" s="155" t="s">
        <v>3200</v>
      </c>
      <c r="S937" s="149" t="s">
        <v>135</v>
      </c>
      <c r="T937" s="149" t="s">
        <v>381</v>
      </c>
      <c r="U937" s="149" t="s">
        <v>2672</v>
      </c>
      <c r="V937" s="149" t="s">
        <v>2405</v>
      </c>
      <c r="W937" s="148" t="s">
        <v>2674</v>
      </c>
      <c r="X937" s="148"/>
      <c r="Y937" s="148" t="s">
        <v>2673</v>
      </c>
    </row>
    <row r="938" spans="1:25" s="17" customFormat="1" ht="25.5" x14ac:dyDescent="0.2">
      <c r="A938" s="149">
        <v>43423</v>
      </c>
      <c r="B938" s="150" t="s">
        <v>2176</v>
      </c>
      <c r="C938" s="162" t="s">
        <v>2065</v>
      </c>
      <c r="D938" s="150" t="s">
        <v>140</v>
      </c>
      <c r="E938" s="151" t="s">
        <v>2219</v>
      </c>
      <c r="F938" s="163"/>
      <c r="G938" s="164">
        <v>2018</v>
      </c>
      <c r="H938" s="149" t="s">
        <v>28</v>
      </c>
      <c r="I938" s="149" t="str">
        <f t="shared" si="44"/>
        <v>IL</v>
      </c>
      <c r="J938" s="149" t="str">
        <f t="shared" si="46"/>
        <v>IL</v>
      </c>
      <c r="K938" s="154" t="str">
        <f t="shared" si="45"/>
        <v>Midwest</v>
      </c>
      <c r="L938" s="149" t="str">
        <f>INDEX('State '!$A$1:$C$62,MATCH($I938,'State '!$B:$B,0),3)</f>
        <v>Midwest</v>
      </c>
      <c r="M938" s="149" t="str">
        <f>INDEX('State '!$A$1:$C$62,MATCH($J938,'State '!$B:$B,0),3)</f>
        <v>Midwest</v>
      </c>
      <c r="N938" s="149"/>
      <c r="O938" s="156">
        <v>50</v>
      </c>
      <c r="P938" s="156"/>
      <c r="Q938" s="161">
        <v>200</v>
      </c>
      <c r="R938" s="155"/>
      <c r="S938" s="149" t="s">
        <v>135</v>
      </c>
      <c r="T938" s="149" t="s">
        <v>381</v>
      </c>
      <c r="U938" s="149"/>
      <c r="V938" s="149" t="s">
        <v>2174</v>
      </c>
      <c r="W938" s="148" t="s">
        <v>2433</v>
      </c>
      <c r="X938" s="148"/>
      <c r="Y938" s="148" t="s">
        <v>2489</v>
      </c>
    </row>
    <row r="939" spans="1:25" s="17" customFormat="1" ht="25.5" x14ac:dyDescent="0.2">
      <c r="A939" s="149">
        <v>43124</v>
      </c>
      <c r="B939" s="162" t="s">
        <v>2051</v>
      </c>
      <c r="C939" s="162" t="s">
        <v>1991</v>
      </c>
      <c r="D939" s="162" t="s">
        <v>140</v>
      </c>
      <c r="E939" s="162" t="s">
        <v>2370</v>
      </c>
      <c r="F939" s="163"/>
      <c r="G939" s="155">
        <v>2018</v>
      </c>
      <c r="H939" s="149" t="s">
        <v>37</v>
      </c>
      <c r="I939" s="149" t="str">
        <f t="shared" si="44"/>
        <v>OK</v>
      </c>
      <c r="J939" s="149" t="str">
        <f t="shared" si="46"/>
        <v>OK</v>
      </c>
      <c r="K939" s="154" t="str">
        <f t="shared" si="45"/>
        <v>South Central</v>
      </c>
      <c r="L939" s="149" t="str">
        <f>INDEX('State '!$A$1:$C$62,MATCH($I939,'State '!$B:$B,0),3)</f>
        <v>South Central</v>
      </c>
      <c r="M939" s="149" t="str">
        <f>INDEX('State '!$A$1:$C$62,MATCH($J939,'State '!$B:$B,0),3)</f>
        <v>South Central</v>
      </c>
      <c r="N939" s="149"/>
      <c r="O939" s="156">
        <v>300</v>
      </c>
      <c r="P939" s="156">
        <v>247</v>
      </c>
      <c r="Q939" s="161">
        <v>1400</v>
      </c>
      <c r="R939" s="155">
        <v>36</v>
      </c>
      <c r="S939" s="149" t="s">
        <v>135</v>
      </c>
      <c r="T939" s="149" t="s">
        <v>381</v>
      </c>
      <c r="U939" s="149" t="s">
        <v>2185</v>
      </c>
      <c r="V939" s="149" t="s">
        <v>2174</v>
      </c>
      <c r="W939" s="148" t="s">
        <v>2196</v>
      </c>
      <c r="X939" s="148"/>
      <c r="Y939" s="148"/>
    </row>
    <row r="940" spans="1:25" s="17" customFormat="1" ht="25.5" x14ac:dyDescent="0.2">
      <c r="A940" s="97">
        <v>43468</v>
      </c>
      <c r="B940" s="79" t="s">
        <v>2716</v>
      </c>
      <c r="C940" s="80" t="s">
        <v>1875</v>
      </c>
      <c r="D940" s="80" t="s">
        <v>1878</v>
      </c>
      <c r="E940" s="79" t="s">
        <v>143</v>
      </c>
      <c r="F940" s="60">
        <v>43466</v>
      </c>
      <c r="G940" s="61">
        <v>2019</v>
      </c>
      <c r="H940" s="97" t="s">
        <v>2154</v>
      </c>
      <c r="I940" s="97" t="str">
        <f t="shared" si="44"/>
        <v>MS</v>
      </c>
      <c r="J940" s="97" t="str">
        <f t="shared" si="46"/>
        <v>TX</v>
      </c>
      <c r="K940" s="104" t="str">
        <f t="shared" si="45"/>
        <v>South Central</v>
      </c>
      <c r="L940" s="97" t="str">
        <f>INDEX('State '!$A$1:$C$62,MATCH($I940,'State '!$B:$B,0),3)</f>
        <v>South Central</v>
      </c>
      <c r="M940" s="97" t="str">
        <f>INDEX('State '!$A$1:$C$62,MATCH($J940,'State '!$B:$B,0),3)</f>
        <v>South Central</v>
      </c>
      <c r="N940" s="97"/>
      <c r="O940" s="156">
        <v>197</v>
      </c>
      <c r="P940" s="175"/>
      <c r="Q940" s="145">
        <v>475</v>
      </c>
      <c r="R940" s="98"/>
      <c r="S940" s="97" t="s">
        <v>135</v>
      </c>
      <c r="T940" s="97" t="s">
        <v>381</v>
      </c>
      <c r="U940" s="97" t="s">
        <v>2155</v>
      </c>
      <c r="V940" s="97" t="s">
        <v>2177</v>
      </c>
      <c r="W940" s="79" t="s">
        <v>2418</v>
      </c>
      <c r="X940" s="79"/>
      <c r="Y940" s="136" t="s">
        <v>2484</v>
      </c>
    </row>
    <row r="941" spans="1:25" s="17" customFormat="1" ht="51" x14ac:dyDescent="0.2">
      <c r="A941" s="194">
        <v>43517</v>
      </c>
      <c r="B941" s="191" t="s">
        <v>2625</v>
      </c>
      <c r="C941" s="191" t="s">
        <v>2564</v>
      </c>
      <c r="D941" s="191" t="s">
        <v>140</v>
      </c>
      <c r="E941" s="191" t="s">
        <v>143</v>
      </c>
      <c r="F941" s="193">
        <v>43480</v>
      </c>
      <c r="G941" s="195">
        <v>2019</v>
      </c>
      <c r="H941" s="194" t="s">
        <v>6</v>
      </c>
      <c r="I941" s="97" t="str">
        <f t="shared" si="44"/>
        <v>TX</v>
      </c>
      <c r="J941" s="97" t="str">
        <f t="shared" si="46"/>
        <v>TX</v>
      </c>
      <c r="K941" s="104" t="str">
        <f t="shared" si="45"/>
        <v>South Central</v>
      </c>
      <c r="L941" s="97" t="str">
        <f>INDEX('State '!$A$1:$C$62,MATCH($I941,'State '!$B:$B,0),3)</f>
        <v>South Central</v>
      </c>
      <c r="M941" s="97" t="str">
        <f>INDEX('State '!$A$1:$C$62,MATCH($J941,'State '!$B:$B,0),3)</f>
        <v>South Central</v>
      </c>
      <c r="N941" s="97"/>
      <c r="O941" s="156"/>
      <c r="P941" s="198"/>
      <c r="Q941" s="197">
        <v>150</v>
      </c>
      <c r="R941" s="195" t="s">
        <v>384</v>
      </c>
      <c r="S941" s="194" t="s">
        <v>138</v>
      </c>
      <c r="T941" s="194" t="s">
        <v>2591</v>
      </c>
      <c r="U941" s="194" t="s">
        <v>382</v>
      </c>
      <c r="V941" s="97" t="s">
        <v>2174</v>
      </c>
      <c r="W941" s="148" t="s">
        <v>2700</v>
      </c>
      <c r="X941" s="148"/>
      <c r="Y941" s="148" t="s">
        <v>2565</v>
      </c>
    </row>
    <row r="942" spans="1:25" s="17" customFormat="1" x14ac:dyDescent="0.2">
      <c r="A942" s="194">
        <v>43494</v>
      </c>
      <c r="B942" s="191" t="s">
        <v>2284</v>
      </c>
      <c r="C942" s="191" t="s">
        <v>235</v>
      </c>
      <c r="D942" s="191" t="s">
        <v>134</v>
      </c>
      <c r="E942" s="191" t="s">
        <v>143</v>
      </c>
      <c r="F942" s="193">
        <v>43487</v>
      </c>
      <c r="G942" s="106">
        <v>2019</v>
      </c>
      <c r="H942" s="194" t="s">
        <v>2204</v>
      </c>
      <c r="I942" s="194" t="str">
        <f t="shared" si="44"/>
        <v>LA</v>
      </c>
      <c r="J942" s="194" t="str">
        <f t="shared" si="46"/>
        <v>TX</v>
      </c>
      <c r="K942" s="104" t="str">
        <f t="shared" si="45"/>
        <v>South Central</v>
      </c>
      <c r="L942" s="97" t="str">
        <f>INDEX('State '!$A$1:$C$62,MATCH($I942,'State '!$B:$B,0),3)</f>
        <v>South Central</v>
      </c>
      <c r="M942" s="97" t="str">
        <f>INDEX('State '!$A$1:$C$62,MATCH($J942,'State '!$B:$B,0),3)</f>
        <v>South Central</v>
      </c>
      <c r="N942" s="97"/>
      <c r="O942" s="156">
        <v>68.900000000000006</v>
      </c>
      <c r="P942" s="198">
        <v>24.7</v>
      </c>
      <c r="Q942" s="197">
        <v>275</v>
      </c>
      <c r="R942" s="195"/>
      <c r="S942" s="194" t="s">
        <v>135</v>
      </c>
      <c r="T942" s="194" t="s">
        <v>381</v>
      </c>
      <c r="U942" s="194" t="s">
        <v>2285</v>
      </c>
      <c r="V942" s="97" t="s">
        <v>2177</v>
      </c>
      <c r="W942" s="79"/>
      <c r="X942" s="79"/>
      <c r="Y942" s="192"/>
    </row>
    <row r="943" spans="1:25" s="17" customFormat="1" ht="25.5" x14ac:dyDescent="0.2">
      <c r="A943" s="194">
        <v>43584</v>
      </c>
      <c r="B943" s="191" t="s">
        <v>2596</v>
      </c>
      <c r="C943" s="191" t="s">
        <v>2593</v>
      </c>
      <c r="D943" s="191" t="s">
        <v>140</v>
      </c>
      <c r="E943" s="191" t="s">
        <v>143</v>
      </c>
      <c r="F943" s="193">
        <v>43497</v>
      </c>
      <c r="G943" s="195">
        <v>2019</v>
      </c>
      <c r="H943" s="194" t="s">
        <v>37</v>
      </c>
      <c r="I943" s="97" t="str">
        <f t="shared" si="44"/>
        <v>OK</v>
      </c>
      <c r="J943" s="97" t="str">
        <f t="shared" si="46"/>
        <v>OK</v>
      </c>
      <c r="K943" s="104" t="str">
        <f t="shared" si="45"/>
        <v>South Central</v>
      </c>
      <c r="L943" s="97" t="str">
        <f>INDEX('State '!$A$1:$C$62,MATCH($I943,'State '!$B:$B,0),3)</f>
        <v>South Central</v>
      </c>
      <c r="M943" s="97" t="str">
        <f>INDEX('State '!$A$1:$C$62,MATCH($J943,'State '!$B:$B,0),3)</f>
        <v>South Central</v>
      </c>
      <c r="N943" s="97"/>
      <c r="O943" s="156"/>
      <c r="P943" s="198"/>
      <c r="Q943" s="197">
        <v>150</v>
      </c>
      <c r="R943" s="195"/>
      <c r="S943" s="194" t="s">
        <v>138</v>
      </c>
      <c r="T943" s="194"/>
      <c r="U943" s="194"/>
      <c r="V943" s="97" t="s">
        <v>2174</v>
      </c>
      <c r="W943" s="79" t="s">
        <v>2597</v>
      </c>
      <c r="X943" s="79"/>
      <c r="Y943" s="136" t="s">
        <v>2763</v>
      </c>
    </row>
    <row r="944" spans="1:25" s="17" customFormat="1" ht="25.5" x14ac:dyDescent="0.2">
      <c r="A944" s="194">
        <v>43584</v>
      </c>
      <c r="B944" s="191" t="s">
        <v>2595</v>
      </c>
      <c r="C944" s="191" t="s">
        <v>2593</v>
      </c>
      <c r="D944" s="191" t="s">
        <v>140</v>
      </c>
      <c r="E944" s="191" t="s">
        <v>143</v>
      </c>
      <c r="F944" s="193">
        <v>43497</v>
      </c>
      <c r="G944" s="195">
        <v>2019</v>
      </c>
      <c r="H944" s="194" t="s">
        <v>37</v>
      </c>
      <c r="I944" s="97" t="str">
        <f t="shared" si="44"/>
        <v>OK</v>
      </c>
      <c r="J944" s="97" t="str">
        <f t="shared" si="46"/>
        <v>OK</v>
      </c>
      <c r="K944" s="104" t="str">
        <f t="shared" si="45"/>
        <v>South Central</v>
      </c>
      <c r="L944" s="97" t="str">
        <f>INDEX('State '!$A$1:$C$62,MATCH($I944,'State '!$B:$B,0),3)</f>
        <v>South Central</v>
      </c>
      <c r="M944" s="97" t="str">
        <f>INDEX('State '!$A$1:$C$62,MATCH($J944,'State '!$B:$B,0),3)</f>
        <v>South Central</v>
      </c>
      <c r="N944" s="97"/>
      <c r="O944" s="156"/>
      <c r="P944" s="198"/>
      <c r="Q944" s="197">
        <v>100</v>
      </c>
      <c r="R944" s="195"/>
      <c r="S944" s="194" t="s">
        <v>138</v>
      </c>
      <c r="T944" s="194"/>
      <c r="U944" s="194"/>
      <c r="V944" s="97" t="s">
        <v>2174</v>
      </c>
      <c r="W944" s="79" t="s">
        <v>2598</v>
      </c>
      <c r="X944" s="79"/>
      <c r="Y944" s="136" t="s">
        <v>2763</v>
      </c>
    </row>
    <row r="945" spans="1:28" ht="25.5" x14ac:dyDescent="0.2">
      <c r="A945" s="194">
        <v>43836</v>
      </c>
      <c r="B945" s="191" t="s">
        <v>2592</v>
      </c>
      <c r="C945" s="191" t="s">
        <v>2593</v>
      </c>
      <c r="D945" s="191" t="s">
        <v>140</v>
      </c>
      <c r="E945" s="191" t="s">
        <v>143</v>
      </c>
      <c r="F945" s="193">
        <v>43497</v>
      </c>
      <c r="G945" s="195">
        <v>2019</v>
      </c>
      <c r="H945" s="194" t="s">
        <v>6</v>
      </c>
      <c r="I945" s="97" t="str">
        <f t="shared" si="44"/>
        <v>TX</v>
      </c>
      <c r="J945" s="97" t="str">
        <f t="shared" si="46"/>
        <v>TX</v>
      </c>
      <c r="K945" s="104" t="str">
        <f t="shared" si="45"/>
        <v>South Central</v>
      </c>
      <c r="L945" s="97" t="str">
        <f>INDEX('State '!$A$1:$C$62,MATCH($I945,'State '!$B:$B,0),3)</f>
        <v>South Central</v>
      </c>
      <c r="M945" s="97" t="str">
        <f>INDEX('State '!$A$1:$C$62,MATCH($J945,'State '!$B:$B,0),3)</f>
        <v>South Central</v>
      </c>
      <c r="N945" s="97"/>
      <c r="O945" s="156"/>
      <c r="P945" s="198">
        <v>3.4470000000000001</v>
      </c>
      <c r="Q945" s="197">
        <v>300</v>
      </c>
      <c r="R945" s="195">
        <v>20</v>
      </c>
      <c r="S945" s="194" t="s">
        <v>138</v>
      </c>
      <c r="T945" s="194" t="s">
        <v>2594</v>
      </c>
      <c r="U945" s="194"/>
      <c r="V945" s="97" t="s">
        <v>2174</v>
      </c>
      <c r="W945" s="79" t="s">
        <v>2624</v>
      </c>
      <c r="X945" s="79"/>
      <c r="Y945" s="136" t="s">
        <v>2763</v>
      </c>
      <c r="Z945" s="17"/>
      <c r="AA945" s="17"/>
      <c r="AB945" s="17"/>
    </row>
    <row r="946" spans="1:28" x14ac:dyDescent="0.2">
      <c r="A946" s="97">
        <v>43584</v>
      </c>
      <c r="B946" s="79" t="s">
        <v>2599</v>
      </c>
      <c r="C946" s="79" t="s">
        <v>2593</v>
      </c>
      <c r="D946" s="79" t="s">
        <v>1878</v>
      </c>
      <c r="E946" s="79" t="s">
        <v>143</v>
      </c>
      <c r="F946" s="60">
        <v>43497</v>
      </c>
      <c r="G946" s="98">
        <v>2019</v>
      </c>
      <c r="H946" s="97" t="s">
        <v>6</v>
      </c>
      <c r="I946" s="97" t="str">
        <f t="shared" si="44"/>
        <v>TX</v>
      </c>
      <c r="J946" s="97" t="str">
        <f t="shared" si="46"/>
        <v>TX</v>
      </c>
      <c r="K946" s="104" t="str">
        <f t="shared" si="45"/>
        <v>South Central</v>
      </c>
      <c r="L946" s="97" t="str">
        <f>INDEX('State '!$A$1:$C$62,MATCH($I946,'State '!$B:$B,0),3)</f>
        <v>South Central</v>
      </c>
      <c r="M946" s="97" t="str">
        <f>INDEX('State '!$A$1:$C$62,MATCH($J946,'State '!$B:$B,0),3)</f>
        <v>South Central</v>
      </c>
      <c r="N946" s="97"/>
      <c r="O946" s="156"/>
      <c r="P946" s="175"/>
      <c r="Q946" s="145">
        <v>1000</v>
      </c>
      <c r="R946" s="98"/>
      <c r="S946" s="97" t="s">
        <v>138</v>
      </c>
      <c r="T946" s="97" t="s">
        <v>2594</v>
      </c>
      <c r="U946" s="97"/>
      <c r="V946" s="97" t="s">
        <v>2174</v>
      </c>
      <c r="W946" s="79" t="s">
        <v>2600</v>
      </c>
      <c r="X946" s="79"/>
      <c r="Y946" s="136" t="s">
        <v>2763</v>
      </c>
      <c r="Z946" s="17"/>
      <c r="AA946" s="17"/>
      <c r="AB946" s="17"/>
    </row>
    <row r="947" spans="1:28" ht="38.25" x14ac:dyDescent="0.2">
      <c r="A947" s="97">
        <v>43507</v>
      </c>
      <c r="B947" s="79" t="s">
        <v>2299</v>
      </c>
      <c r="C947" s="79" t="s">
        <v>219</v>
      </c>
      <c r="D947" s="79" t="s">
        <v>136</v>
      </c>
      <c r="E947" s="79" t="s">
        <v>143</v>
      </c>
      <c r="F947" s="60">
        <v>43503</v>
      </c>
      <c r="G947" s="98">
        <v>2019</v>
      </c>
      <c r="H947" s="97" t="s">
        <v>408</v>
      </c>
      <c r="I947" s="97" t="str">
        <f t="shared" si="44"/>
        <v>TX</v>
      </c>
      <c r="J947" s="97" t="str">
        <f t="shared" si="46"/>
        <v>MX</v>
      </c>
      <c r="K947" s="104" t="str">
        <f t="shared" si="45"/>
        <v>South Central, Mexico</v>
      </c>
      <c r="L947" s="97" t="str">
        <f>INDEX('State '!$A$1:$C$62,MATCH($I947,'State '!$B:$B,0),3)</f>
        <v>South Central</v>
      </c>
      <c r="M947" s="97" t="str">
        <f>INDEX('State '!$A$1:$C$62,MATCH($J947,'State '!$B:$B,0),3)</f>
        <v>Mexico</v>
      </c>
      <c r="N947" s="97"/>
      <c r="O947" s="156">
        <v>1550</v>
      </c>
      <c r="P947" s="175">
        <v>171</v>
      </c>
      <c r="Q947" s="145">
        <v>2600</v>
      </c>
      <c r="R947" s="98" t="s">
        <v>1226</v>
      </c>
      <c r="S947" s="97" t="s">
        <v>135</v>
      </c>
      <c r="T947" s="97" t="s">
        <v>381</v>
      </c>
      <c r="U947" s="97" t="s">
        <v>2278</v>
      </c>
      <c r="V947" s="97" t="s">
        <v>2177</v>
      </c>
      <c r="W947" s="148" t="s">
        <v>2423</v>
      </c>
      <c r="X947" s="79"/>
      <c r="Y947" s="192"/>
      <c r="Z947" s="17"/>
      <c r="AA947" s="17"/>
      <c r="AB947" s="17"/>
    </row>
    <row r="948" spans="1:28" x14ac:dyDescent="0.2">
      <c r="A948" s="97">
        <v>43691</v>
      </c>
      <c r="B948" s="79" t="s">
        <v>2470</v>
      </c>
      <c r="C948" s="79" t="s">
        <v>1828</v>
      </c>
      <c r="D948" s="79" t="s">
        <v>140</v>
      </c>
      <c r="E948" s="79" t="s">
        <v>143</v>
      </c>
      <c r="F948" s="60">
        <v>43517</v>
      </c>
      <c r="G948" s="98">
        <v>2019</v>
      </c>
      <c r="H948" s="97" t="s">
        <v>1529</v>
      </c>
      <c r="I948" s="97" t="str">
        <f t="shared" si="44"/>
        <v>ME</v>
      </c>
      <c r="J948" s="97" t="str">
        <f t="shared" si="46"/>
        <v>MA</v>
      </c>
      <c r="K948" s="104" t="str">
        <f t="shared" si="45"/>
        <v>Northeast</v>
      </c>
      <c r="L948" s="97" t="str">
        <f>INDEX('State '!$A$1:$C$62,MATCH($I948,'State '!$B:$B,0),3)</f>
        <v>Northeast</v>
      </c>
      <c r="M948" s="97" t="str">
        <f>INDEX('State '!$A$1:$C$62,MATCH($J948,'State '!$B:$B,0),3)</f>
        <v>Northeast</v>
      </c>
      <c r="N948" s="97"/>
      <c r="O948" s="156"/>
      <c r="P948" s="175"/>
      <c r="Q948" s="145">
        <v>11.321</v>
      </c>
      <c r="R948" s="98"/>
      <c r="S948" s="97" t="s">
        <v>135</v>
      </c>
      <c r="T948" s="97" t="s">
        <v>381</v>
      </c>
      <c r="U948" s="97" t="s">
        <v>2472</v>
      </c>
      <c r="V948" s="97" t="s">
        <v>2177</v>
      </c>
      <c r="W948" s="79" t="s">
        <v>2557</v>
      </c>
      <c r="X948" s="79"/>
      <c r="Y948" s="136" t="s">
        <v>2503</v>
      </c>
      <c r="Z948" s="17"/>
      <c r="AA948" s="17"/>
      <c r="AB948" s="17"/>
    </row>
    <row r="949" spans="1:28" ht="25.5" x14ac:dyDescent="0.2">
      <c r="A949" s="97">
        <v>43692</v>
      </c>
      <c r="B949" s="80" t="s">
        <v>2812</v>
      </c>
      <c r="C949" s="80" t="s">
        <v>261</v>
      </c>
      <c r="D949" s="80" t="s">
        <v>140</v>
      </c>
      <c r="E949" s="102" t="s">
        <v>143</v>
      </c>
      <c r="F949" s="62">
        <v>43525</v>
      </c>
      <c r="G949" s="107">
        <v>2019</v>
      </c>
      <c r="H949" s="97" t="s">
        <v>33</v>
      </c>
      <c r="I949" s="97" t="str">
        <f t="shared" si="44"/>
        <v>WV</v>
      </c>
      <c r="J949" s="97" t="str">
        <f t="shared" si="46"/>
        <v>WV</v>
      </c>
      <c r="K949" s="104" t="str">
        <f t="shared" si="45"/>
        <v>Northeast</v>
      </c>
      <c r="L949" s="97" t="str">
        <f>INDEX('State '!$A$1:$C$62,MATCH($I949,'State '!$B:$B,0),3)</f>
        <v>Northeast</v>
      </c>
      <c r="M949" s="97" t="str">
        <f>INDEX('State '!$A$1:$C$62,MATCH($J949,'State '!$B:$B,0),3)</f>
        <v>Northeast</v>
      </c>
      <c r="N949" s="97"/>
      <c r="O949" s="156">
        <v>3000</v>
      </c>
      <c r="P949" s="176">
        <v>171</v>
      </c>
      <c r="Q949" s="108">
        <v>1840</v>
      </c>
      <c r="R949" s="63"/>
      <c r="S949" s="103" t="s">
        <v>135</v>
      </c>
      <c r="T949" s="104" t="s">
        <v>381</v>
      </c>
      <c r="U949" s="105" t="s">
        <v>2209</v>
      </c>
      <c r="V949" s="97" t="s">
        <v>2174</v>
      </c>
      <c r="W949" s="79" t="s">
        <v>2415</v>
      </c>
      <c r="X949" s="79"/>
      <c r="Y949" s="136" t="s">
        <v>2497</v>
      </c>
      <c r="Z949" s="17"/>
      <c r="AA949" s="17"/>
      <c r="AB949" s="17"/>
    </row>
    <row r="950" spans="1:28" ht="25.5" x14ac:dyDescent="0.2">
      <c r="A950" s="97">
        <v>43692</v>
      </c>
      <c r="B950" s="80" t="s">
        <v>2813</v>
      </c>
      <c r="C950" s="80" t="s">
        <v>261</v>
      </c>
      <c r="D950" s="80" t="s">
        <v>140</v>
      </c>
      <c r="E950" s="102" t="s">
        <v>143</v>
      </c>
      <c r="F950" s="62">
        <v>43525</v>
      </c>
      <c r="G950" s="107">
        <v>2019</v>
      </c>
      <c r="H950" s="97" t="s">
        <v>2183</v>
      </c>
      <c r="I950" s="97" t="str">
        <f t="shared" si="44"/>
        <v>WV</v>
      </c>
      <c r="J950" s="97" t="str">
        <f t="shared" ref="J950:J962" si="47">RIGHT($H950,2)</f>
        <v>KY</v>
      </c>
      <c r="K950" s="104" t="str">
        <f t="shared" si="45"/>
        <v>Northeast, Midwest</v>
      </c>
      <c r="L950" s="97" t="str">
        <f>INDEX('State '!$A$1:$C$62,MATCH($I950,'State '!$B:$B,0),3)</f>
        <v>Northeast</v>
      </c>
      <c r="M950" s="97" t="str">
        <f>INDEX('State '!$A$1:$C$62,MATCH($J950,'State '!$B:$B,0),3)</f>
        <v>Midwest</v>
      </c>
      <c r="N950" s="97"/>
      <c r="O950" s="156"/>
      <c r="P950" s="176">
        <v>171</v>
      </c>
      <c r="Q950" s="108">
        <v>860</v>
      </c>
      <c r="R950" s="63"/>
      <c r="S950" s="103" t="s">
        <v>135</v>
      </c>
      <c r="T950" s="104" t="s">
        <v>381</v>
      </c>
      <c r="U950" s="105" t="s">
        <v>2209</v>
      </c>
      <c r="V950" s="97" t="s">
        <v>2177</v>
      </c>
      <c r="W950" s="79" t="s">
        <v>2814</v>
      </c>
      <c r="X950" s="79"/>
      <c r="Y950" s="136" t="s">
        <v>2497</v>
      </c>
      <c r="Z950" s="17"/>
      <c r="AA950" s="17"/>
      <c r="AB950" s="17"/>
    </row>
    <row r="951" spans="1:28" ht="38.25" x14ac:dyDescent="0.2">
      <c r="A951" s="194">
        <v>43756</v>
      </c>
      <c r="B951" s="191" t="s">
        <v>2680</v>
      </c>
      <c r="C951" s="191" t="s">
        <v>2681</v>
      </c>
      <c r="D951" s="191" t="s">
        <v>136</v>
      </c>
      <c r="E951" s="191" t="s">
        <v>143</v>
      </c>
      <c r="F951" s="193">
        <v>43525</v>
      </c>
      <c r="G951" s="195">
        <v>2019</v>
      </c>
      <c r="H951" s="194" t="s">
        <v>19</v>
      </c>
      <c r="I951" s="97" t="str">
        <f t="shared" si="44"/>
        <v>VA</v>
      </c>
      <c r="J951" s="97" t="str">
        <f t="shared" si="47"/>
        <v>VA</v>
      </c>
      <c r="K951" s="104" t="str">
        <f t="shared" si="45"/>
        <v>Northeast</v>
      </c>
      <c r="L951" s="97" t="str">
        <f>INDEX('State '!$A$1:$C$62,MATCH($I951,'State '!$B:$B,0),3)</f>
        <v>Northeast</v>
      </c>
      <c r="M951" s="97" t="str">
        <f>INDEX('State '!$A$1:$C$62,MATCH($J951,'State '!$B:$B,0),3)</f>
        <v>Northeast</v>
      </c>
      <c r="N951" s="97"/>
      <c r="O951" s="156"/>
      <c r="P951" s="198">
        <v>9</v>
      </c>
      <c r="Q951" s="197"/>
      <c r="R951" s="195">
        <v>24</v>
      </c>
      <c r="S951" s="194" t="s">
        <v>138</v>
      </c>
      <c r="T951" s="194"/>
      <c r="U951" s="194"/>
      <c r="V951" s="97" t="s">
        <v>2174</v>
      </c>
      <c r="W951" s="79" t="s">
        <v>2699</v>
      </c>
      <c r="X951" s="79" t="s">
        <v>2819</v>
      </c>
      <c r="Y951" s="136" t="s">
        <v>2879</v>
      </c>
      <c r="Z951" s="17"/>
      <c r="AA951" s="17"/>
      <c r="AB951" s="17"/>
    </row>
    <row r="952" spans="1:28" x14ac:dyDescent="0.2">
      <c r="A952" s="97">
        <v>43691</v>
      </c>
      <c r="B952" s="79" t="s">
        <v>2091</v>
      </c>
      <c r="C952" s="79" t="s">
        <v>1724</v>
      </c>
      <c r="D952" s="79" t="s">
        <v>140</v>
      </c>
      <c r="E952" s="79" t="s">
        <v>143</v>
      </c>
      <c r="F952" s="60">
        <v>43543</v>
      </c>
      <c r="G952" s="61">
        <v>2019</v>
      </c>
      <c r="H952" s="97" t="s">
        <v>10</v>
      </c>
      <c r="I952" s="97" t="str">
        <f t="shared" si="44"/>
        <v>NY</v>
      </c>
      <c r="J952" s="97" t="str">
        <f t="shared" si="47"/>
        <v>NY</v>
      </c>
      <c r="K952" s="104" t="str">
        <f t="shared" si="45"/>
        <v>Northeast</v>
      </c>
      <c r="L952" s="97" t="str">
        <f>INDEX('State '!$A$1:$C$62,MATCH($I952,'State '!$B:$B,0),3)</f>
        <v>Northeast</v>
      </c>
      <c r="M952" s="97" t="str">
        <f>INDEX('State '!$A$1:$C$62,MATCH($J952,'State '!$B:$B,0),3)</f>
        <v>Northeast</v>
      </c>
      <c r="N952" s="97"/>
      <c r="O952" s="156">
        <v>275</v>
      </c>
      <c r="P952" s="175">
        <v>8</v>
      </c>
      <c r="Q952" s="145">
        <v>223</v>
      </c>
      <c r="R952" s="98" t="s">
        <v>535</v>
      </c>
      <c r="S952" s="97" t="s">
        <v>1813</v>
      </c>
      <c r="T952" s="97" t="s">
        <v>381</v>
      </c>
      <c r="U952" s="97" t="s">
        <v>2308</v>
      </c>
      <c r="V952" s="97" t="s">
        <v>2174</v>
      </c>
      <c r="W952" s="79"/>
      <c r="X952" s="79"/>
      <c r="Y952" s="136" t="s">
        <v>2491</v>
      </c>
      <c r="Z952" s="17"/>
      <c r="AA952" s="17"/>
      <c r="AB952" s="17"/>
    </row>
    <row r="953" spans="1:28" x14ac:dyDescent="0.2">
      <c r="A953" s="97">
        <v>43580</v>
      </c>
      <c r="B953" s="79" t="s">
        <v>2412</v>
      </c>
      <c r="C953" s="80" t="s">
        <v>199</v>
      </c>
      <c r="D953" s="79" t="s">
        <v>2413</v>
      </c>
      <c r="E953" s="102" t="s">
        <v>143</v>
      </c>
      <c r="F953" s="60">
        <v>43546</v>
      </c>
      <c r="G953" s="61">
        <v>2019</v>
      </c>
      <c r="H953" s="97" t="s">
        <v>2204</v>
      </c>
      <c r="I953" s="97" t="str">
        <f t="shared" si="44"/>
        <v>LA</v>
      </c>
      <c r="J953" s="97" t="str">
        <f t="shared" si="47"/>
        <v>TX</v>
      </c>
      <c r="K953" s="104" t="str">
        <f t="shared" si="45"/>
        <v>South Central</v>
      </c>
      <c r="L953" s="97" t="str">
        <f>INDEX('State '!$A$1:$C$62,MATCH($I953,'State '!$B:$B,0),3)</f>
        <v>South Central</v>
      </c>
      <c r="M953" s="97" t="str">
        <f>INDEX('State '!$A$1:$C$62,MATCH($J953,'State '!$B:$B,0),3)</f>
        <v>South Central</v>
      </c>
      <c r="N953" s="97"/>
      <c r="O953" s="156">
        <v>200</v>
      </c>
      <c r="P953" s="175"/>
      <c r="Q953" s="145">
        <v>500</v>
      </c>
      <c r="R953" s="98"/>
      <c r="S953" s="97" t="s">
        <v>135</v>
      </c>
      <c r="T953" s="97" t="s">
        <v>381</v>
      </c>
      <c r="U953" s="97" t="s">
        <v>2750</v>
      </c>
      <c r="V953" s="97" t="s">
        <v>2177</v>
      </c>
      <c r="W953" s="79" t="s">
        <v>2838</v>
      </c>
      <c r="X953" s="79" t="s">
        <v>2816</v>
      </c>
      <c r="Y953" s="146" t="s">
        <v>2837</v>
      </c>
      <c r="Z953" s="17"/>
      <c r="AA953" s="17"/>
      <c r="AB953" s="17"/>
    </row>
    <row r="954" spans="1:28" ht="25.5" x14ac:dyDescent="0.2">
      <c r="A954" s="97">
        <v>43580</v>
      </c>
      <c r="B954" s="79" t="s">
        <v>2629</v>
      </c>
      <c r="C954" s="79" t="s">
        <v>199</v>
      </c>
      <c r="D954" s="79" t="s">
        <v>134</v>
      </c>
      <c r="E954" s="102" t="s">
        <v>143</v>
      </c>
      <c r="F954" s="60">
        <v>43556</v>
      </c>
      <c r="G954" s="61">
        <v>2019</v>
      </c>
      <c r="H954" s="97" t="s">
        <v>8</v>
      </c>
      <c r="I954" s="97" t="str">
        <f t="shared" si="44"/>
        <v>OH</v>
      </c>
      <c r="J954" s="97" t="str">
        <f t="shared" si="47"/>
        <v>OH</v>
      </c>
      <c r="K954" s="104" t="str">
        <f t="shared" si="45"/>
        <v>Northeast</v>
      </c>
      <c r="L954" s="97" t="str">
        <f>INDEX('State '!$A$1:$C$62,MATCH($I954,'State '!$B:$B,0),3)</f>
        <v>Northeast</v>
      </c>
      <c r="M954" s="97" t="str">
        <f>INDEX('State '!$A$1:$C$62,MATCH($J954,'State '!$B:$B,0),3)</f>
        <v>Northeast</v>
      </c>
      <c r="N954" s="97"/>
      <c r="O954" s="156"/>
      <c r="P954" s="175"/>
      <c r="Q954" s="145">
        <f>950.155-637.559</f>
        <v>312.596</v>
      </c>
      <c r="R954" s="98"/>
      <c r="S954" s="97" t="s">
        <v>135</v>
      </c>
      <c r="T954" s="97" t="s">
        <v>381</v>
      </c>
      <c r="U954" s="97" t="s">
        <v>2161</v>
      </c>
      <c r="V954" s="97" t="s">
        <v>2174</v>
      </c>
      <c r="W954" s="79" t="s">
        <v>2432</v>
      </c>
      <c r="X954" s="79"/>
      <c r="Y954" s="136" t="s">
        <v>2431</v>
      </c>
      <c r="Z954" s="17"/>
      <c r="AA954" s="17"/>
      <c r="AB954" s="17"/>
    </row>
    <row r="955" spans="1:28" ht="25.5" x14ac:dyDescent="0.2">
      <c r="A955" s="97">
        <v>43580</v>
      </c>
      <c r="B955" s="79" t="s">
        <v>2383</v>
      </c>
      <c r="C955" s="80" t="s">
        <v>1875</v>
      </c>
      <c r="D955" s="79" t="s">
        <v>134</v>
      </c>
      <c r="E955" s="102" t="s">
        <v>143</v>
      </c>
      <c r="F955" s="60">
        <v>43557</v>
      </c>
      <c r="G955" s="61">
        <v>2019</v>
      </c>
      <c r="H955" s="97" t="s">
        <v>0</v>
      </c>
      <c r="I955" s="97" t="str">
        <f t="shared" si="44"/>
        <v>LA</v>
      </c>
      <c r="J955" s="97" t="str">
        <f t="shared" si="47"/>
        <v>LA</v>
      </c>
      <c r="K955" s="104" t="str">
        <f t="shared" si="45"/>
        <v>South Central</v>
      </c>
      <c r="L955" s="97" t="str">
        <f>INDEX('State '!$A$1:$C$62,MATCH($I955,'State '!$B:$B,0),3)</f>
        <v>South Central</v>
      </c>
      <c r="M955" s="97" t="str">
        <f>INDEX('State '!$A$1:$C$62,MATCH($J955,'State '!$B:$B,0),3)</f>
        <v>South Central</v>
      </c>
      <c r="N955" s="97"/>
      <c r="O955" s="156">
        <v>33.5</v>
      </c>
      <c r="P955" s="175">
        <v>0.72</v>
      </c>
      <c r="Q955" s="145">
        <v>162</v>
      </c>
      <c r="R955" s="98">
        <v>20</v>
      </c>
      <c r="S955" s="97" t="s">
        <v>135</v>
      </c>
      <c r="T955" s="97" t="s">
        <v>381</v>
      </c>
      <c r="U955" s="97" t="s">
        <v>2399</v>
      </c>
      <c r="V955" s="97" t="s">
        <v>2174</v>
      </c>
      <c r="W955" s="79" t="s">
        <v>2836</v>
      </c>
      <c r="X955" s="79" t="s">
        <v>2815</v>
      </c>
      <c r="Y955" s="192"/>
      <c r="Z955" s="17"/>
      <c r="AA955" s="17"/>
      <c r="AB955" s="17"/>
    </row>
    <row r="956" spans="1:28" x14ac:dyDescent="0.2">
      <c r="A956" s="97">
        <v>43691</v>
      </c>
      <c r="B956" s="79" t="s">
        <v>2387</v>
      </c>
      <c r="C956" s="79" t="s">
        <v>266</v>
      </c>
      <c r="D956" s="79" t="s">
        <v>140</v>
      </c>
      <c r="E956" s="79" t="s">
        <v>143</v>
      </c>
      <c r="F956" s="60">
        <v>43579</v>
      </c>
      <c r="G956" s="98">
        <v>2019</v>
      </c>
      <c r="H956" s="97" t="s">
        <v>43</v>
      </c>
      <c r="I956" s="97" t="str">
        <f t="shared" si="44"/>
        <v>NM</v>
      </c>
      <c r="J956" s="97" t="str">
        <f t="shared" si="47"/>
        <v>NM</v>
      </c>
      <c r="K956" s="104" t="str">
        <f t="shared" si="45"/>
        <v>Mountain</v>
      </c>
      <c r="L956" s="97" t="str">
        <f>INDEX('State '!$A$1:$C$62,MATCH($I956,'State '!$B:$B,0),3)</f>
        <v>Mountain</v>
      </c>
      <c r="M956" s="97" t="str">
        <f>INDEX('State '!$A$1:$C$62,MATCH($J956,'State '!$B:$B,0),3)</f>
        <v>Mountain</v>
      </c>
      <c r="N956" s="97"/>
      <c r="O956" s="156">
        <v>1.5</v>
      </c>
      <c r="P956" s="175"/>
      <c r="Q956" s="145">
        <v>130</v>
      </c>
      <c r="R956" s="98"/>
      <c r="S956" s="97" t="s">
        <v>138</v>
      </c>
      <c r="T956" s="97" t="s">
        <v>381</v>
      </c>
      <c r="U956" s="97" t="s">
        <v>2400</v>
      </c>
      <c r="V956" s="97" t="s">
        <v>2174</v>
      </c>
      <c r="W956" s="79"/>
      <c r="X956" s="79"/>
      <c r="Y956" s="192"/>
      <c r="Z956" s="17"/>
      <c r="AA956" s="17"/>
      <c r="AB956" s="17"/>
    </row>
    <row r="957" spans="1:28" ht="25.5" x14ac:dyDescent="0.2">
      <c r="A957" s="97">
        <v>43640</v>
      </c>
      <c r="B957" s="79" t="s">
        <v>2324</v>
      </c>
      <c r="C957" s="79" t="s">
        <v>330</v>
      </c>
      <c r="D957" s="79" t="s">
        <v>136</v>
      </c>
      <c r="E957" s="79" t="s">
        <v>143</v>
      </c>
      <c r="F957" s="60">
        <v>43616</v>
      </c>
      <c r="G957" s="98">
        <v>2019</v>
      </c>
      <c r="H957" s="97" t="s">
        <v>2</v>
      </c>
      <c r="I957" s="97" t="str">
        <f t="shared" si="44"/>
        <v>OR</v>
      </c>
      <c r="J957" s="97" t="str">
        <f t="shared" si="47"/>
        <v>OR</v>
      </c>
      <c r="K957" s="104" t="str">
        <f t="shared" si="45"/>
        <v>Pacific</v>
      </c>
      <c r="L957" s="97" t="str">
        <f>INDEX('State '!$A$1:$C$62,MATCH($I957,'State '!$B:$B,0),3)</f>
        <v>Pacific</v>
      </c>
      <c r="M957" s="97" t="str">
        <f>INDEX('State '!$A$1:$C$62,MATCH($J957,'State '!$B:$B,0),3)</f>
        <v>Pacific</v>
      </c>
      <c r="N957" s="97"/>
      <c r="O957" s="156">
        <v>128</v>
      </c>
      <c r="P957" s="175">
        <v>13</v>
      </c>
      <c r="Q957" s="145">
        <v>120</v>
      </c>
      <c r="R957" s="98">
        <v>24</v>
      </c>
      <c r="S957" s="97" t="s">
        <v>138</v>
      </c>
      <c r="T957" s="97"/>
      <c r="U957" s="97"/>
      <c r="V957" s="97" t="s">
        <v>2174</v>
      </c>
      <c r="W957" s="79" t="s">
        <v>2832</v>
      </c>
      <c r="X957" s="79" t="s">
        <v>2817</v>
      </c>
      <c r="Y957" s="192"/>
      <c r="Z957" s="17"/>
      <c r="AA957" s="17"/>
      <c r="AB957" s="17"/>
    </row>
    <row r="958" spans="1:28" x14ac:dyDescent="0.2">
      <c r="A958" s="97">
        <v>43620</v>
      </c>
      <c r="B958" s="80" t="s">
        <v>2530</v>
      </c>
      <c r="C958" s="80" t="s">
        <v>199</v>
      </c>
      <c r="D958" s="80" t="s">
        <v>140</v>
      </c>
      <c r="E958" s="102" t="s">
        <v>143</v>
      </c>
      <c r="F958" s="60">
        <v>43616</v>
      </c>
      <c r="G958" s="98">
        <v>2019</v>
      </c>
      <c r="H958" s="97" t="s">
        <v>2204</v>
      </c>
      <c r="I958" s="97" t="str">
        <f t="shared" si="44"/>
        <v>LA</v>
      </c>
      <c r="J958" s="97" t="str">
        <f t="shared" si="47"/>
        <v>TX</v>
      </c>
      <c r="K958" s="104" t="str">
        <f t="shared" si="45"/>
        <v>South Central</v>
      </c>
      <c r="L958" s="97" t="str">
        <f>INDEX('State '!$A$1:$C$62,MATCH($I958,'State '!$B:$B,0),3)</f>
        <v>South Central</v>
      </c>
      <c r="M958" s="97" t="str">
        <f>INDEX('State '!$A$1:$C$62,MATCH($J958,'State '!$B:$B,0),3)</f>
        <v>South Central</v>
      </c>
      <c r="N958" s="97"/>
      <c r="O958" s="156">
        <v>16.5</v>
      </c>
      <c r="P958" s="175"/>
      <c r="Q958" s="108">
        <v>157.5</v>
      </c>
      <c r="R958" s="100"/>
      <c r="S958" s="101" t="s">
        <v>135</v>
      </c>
      <c r="T958" s="97" t="s">
        <v>381</v>
      </c>
      <c r="U958" s="97" t="s">
        <v>2531</v>
      </c>
      <c r="V958" s="97" t="s">
        <v>2177</v>
      </c>
      <c r="W958" s="79" t="s">
        <v>2532</v>
      </c>
      <c r="X958" s="79"/>
      <c r="Y958" s="192"/>
      <c r="Z958" s="17"/>
      <c r="AA958" s="17"/>
      <c r="AB958" s="17"/>
    </row>
    <row r="959" spans="1:28" x14ac:dyDescent="0.2">
      <c r="A959" s="97">
        <v>43640</v>
      </c>
      <c r="B959" s="79" t="s">
        <v>2328</v>
      </c>
      <c r="C959" s="79" t="s">
        <v>1954</v>
      </c>
      <c r="D959" s="79" t="s">
        <v>1878</v>
      </c>
      <c r="E959" s="79" t="s">
        <v>143</v>
      </c>
      <c r="F959" s="60">
        <v>43630</v>
      </c>
      <c r="G959" s="98">
        <v>2019</v>
      </c>
      <c r="H959" s="97" t="s">
        <v>1992</v>
      </c>
      <c r="I959" s="97" t="str">
        <f t="shared" si="44"/>
        <v>KY</v>
      </c>
      <c r="J959" s="97" t="str">
        <f t="shared" si="47"/>
        <v>LA</v>
      </c>
      <c r="K959" s="104" t="str">
        <f t="shared" si="45"/>
        <v>Midwest, South Central</v>
      </c>
      <c r="L959" s="97" t="str">
        <f>INDEX('State '!$A$1:$C$62,MATCH($I959,'State '!$B:$B,0),3)</f>
        <v>Midwest</v>
      </c>
      <c r="M959" s="97" t="str">
        <f>INDEX('State '!$A$1:$C$62,MATCH($J959,'State '!$B:$B,0),3)</f>
        <v>South Central</v>
      </c>
      <c r="N959" s="97"/>
      <c r="O959" s="156"/>
      <c r="P959" s="175"/>
      <c r="Q959" s="145">
        <v>875</v>
      </c>
      <c r="R959" s="98"/>
      <c r="S959" s="97" t="s">
        <v>135</v>
      </c>
      <c r="T959" s="97" t="s">
        <v>381</v>
      </c>
      <c r="U959" s="97" t="s">
        <v>2329</v>
      </c>
      <c r="V959" s="97" t="s">
        <v>2177</v>
      </c>
      <c r="W959" s="79"/>
      <c r="X959" s="79"/>
      <c r="Y959" s="136" t="s">
        <v>2494</v>
      </c>
      <c r="Z959" s="17"/>
      <c r="AA959" s="17"/>
      <c r="AB959" s="17"/>
    </row>
    <row r="960" spans="1:28" ht="38.25" x14ac:dyDescent="0.2">
      <c r="A960" s="97">
        <v>43756</v>
      </c>
      <c r="B960" s="79" t="s">
        <v>2691</v>
      </c>
      <c r="C960" s="79" t="s">
        <v>1828</v>
      </c>
      <c r="D960" s="79" t="s">
        <v>140</v>
      </c>
      <c r="E960" s="79" t="s">
        <v>143</v>
      </c>
      <c r="F960" s="60">
        <v>43655</v>
      </c>
      <c r="G960" s="98">
        <v>2019</v>
      </c>
      <c r="H960" s="97" t="s">
        <v>2469</v>
      </c>
      <c r="I960" s="97" t="str">
        <f t="shared" si="44"/>
        <v>QU</v>
      </c>
      <c r="J960" s="97" t="str">
        <f t="shared" si="47"/>
        <v>ME</v>
      </c>
      <c r="K960" s="104" t="str">
        <f t="shared" si="45"/>
        <v>Canada, Northeast</v>
      </c>
      <c r="L960" s="97" t="str">
        <f>INDEX('State '!$A$1:$C$62,MATCH($I960,'State '!$B:$B,0),3)</f>
        <v>Canada</v>
      </c>
      <c r="M960" s="97" t="str">
        <f>INDEX('State '!$A$1:$C$62,MATCH($J960,'State '!$B:$B,0),3)</f>
        <v>Northeast</v>
      </c>
      <c r="N960" s="97"/>
      <c r="O960" s="156">
        <v>0</v>
      </c>
      <c r="P960" s="175"/>
      <c r="Q960" s="145">
        <v>42.481999999999999</v>
      </c>
      <c r="R960" s="98"/>
      <c r="S960" s="97" t="s">
        <v>135</v>
      </c>
      <c r="T960" s="97" t="s">
        <v>381</v>
      </c>
      <c r="U960" s="97" t="s">
        <v>2692</v>
      </c>
      <c r="V960" s="97" t="s">
        <v>2177</v>
      </c>
      <c r="W960" s="79" t="s">
        <v>2865</v>
      </c>
      <c r="X960" s="79"/>
      <c r="Y960" s="136" t="s">
        <v>2768</v>
      </c>
      <c r="Z960" s="17"/>
      <c r="AA960" s="17"/>
      <c r="AB960" s="17"/>
    </row>
    <row r="961" spans="1:28" ht="25.5" x14ac:dyDescent="0.2">
      <c r="A961" s="97">
        <v>43756</v>
      </c>
      <c r="B961" s="79" t="s">
        <v>2738</v>
      </c>
      <c r="C961" s="79" t="s">
        <v>258</v>
      </c>
      <c r="D961" s="79" t="s">
        <v>140</v>
      </c>
      <c r="E961" s="79" t="s">
        <v>143</v>
      </c>
      <c r="F961" s="60">
        <v>43668</v>
      </c>
      <c r="G961" s="98">
        <v>2019</v>
      </c>
      <c r="H961" s="97" t="s">
        <v>25</v>
      </c>
      <c r="I961" s="97" t="str">
        <f t="shared" si="44"/>
        <v>CO</v>
      </c>
      <c r="J961" s="97" t="str">
        <f t="shared" si="47"/>
        <v>CO</v>
      </c>
      <c r="K961" s="104" t="str">
        <f t="shared" si="45"/>
        <v>Mountain</v>
      </c>
      <c r="L961" s="97" t="str">
        <f>INDEX('State '!$A$1:$C$62,MATCH($I961,'State '!$B:$B,0),3)</f>
        <v>Mountain</v>
      </c>
      <c r="M961" s="97" t="str">
        <f>INDEX('State '!$A$1:$C$62,MATCH($J961,'State '!$B:$B,0),3)</f>
        <v>Mountain</v>
      </c>
      <c r="N961" s="97"/>
      <c r="O961" s="156">
        <v>26.6</v>
      </c>
      <c r="P961" s="175">
        <v>10</v>
      </c>
      <c r="Q961" s="145">
        <v>410</v>
      </c>
      <c r="R961" s="98">
        <v>24</v>
      </c>
      <c r="S961" s="97" t="s">
        <v>135</v>
      </c>
      <c r="T961" s="97" t="s">
        <v>381</v>
      </c>
      <c r="U961" s="97" t="s">
        <v>2739</v>
      </c>
      <c r="V961" s="97" t="s">
        <v>2174</v>
      </c>
      <c r="W961" s="79" t="s">
        <v>2740</v>
      </c>
      <c r="X961" s="79"/>
      <c r="Y961" s="136"/>
      <c r="Z961" s="17"/>
      <c r="AA961" s="17"/>
      <c r="AB961" s="17"/>
    </row>
    <row r="962" spans="1:28" ht="25.5" x14ac:dyDescent="0.2">
      <c r="A962" s="194">
        <v>43756</v>
      </c>
      <c r="B962" s="191" t="s">
        <v>2389</v>
      </c>
      <c r="C962" s="191" t="s">
        <v>1721</v>
      </c>
      <c r="D962" s="191" t="s">
        <v>140</v>
      </c>
      <c r="E962" s="191" t="s">
        <v>143</v>
      </c>
      <c r="F962" s="193">
        <v>43676</v>
      </c>
      <c r="G962" s="195">
        <v>2019</v>
      </c>
      <c r="H962" s="194" t="s">
        <v>471</v>
      </c>
      <c r="I962" s="194" t="str">
        <f t="shared" si="44"/>
        <v>PA</v>
      </c>
      <c r="J962" s="194" t="str">
        <f t="shared" si="47"/>
        <v>WV</v>
      </c>
      <c r="K962" s="104" t="str">
        <f t="shared" si="45"/>
        <v>Northeast</v>
      </c>
      <c r="L962" s="97" t="str">
        <f>INDEX('State '!$A$1:$C$62,MATCH($I962,'State '!$B:$B,0),3)</f>
        <v>Northeast</v>
      </c>
      <c r="M962" s="97" t="str">
        <f>INDEX('State '!$A$1:$C$62,MATCH($J962,'State '!$B:$B,0),3)</f>
        <v>Northeast</v>
      </c>
      <c r="N962" s="97"/>
      <c r="O962" s="156"/>
      <c r="P962" s="198">
        <v>7.87</v>
      </c>
      <c r="Q962" s="197">
        <v>600</v>
      </c>
      <c r="R962" s="195" t="s">
        <v>2391</v>
      </c>
      <c r="S962" s="194" t="s">
        <v>135</v>
      </c>
      <c r="T962" s="194" t="s">
        <v>381</v>
      </c>
      <c r="U962" s="194" t="s">
        <v>2388</v>
      </c>
      <c r="V962" s="97" t="s">
        <v>2177</v>
      </c>
      <c r="W962" s="79" t="s">
        <v>2417</v>
      </c>
      <c r="X962" s="79"/>
      <c r="Y962" s="136" t="s">
        <v>2493</v>
      </c>
      <c r="Z962" s="17"/>
      <c r="AA962" s="17"/>
      <c r="AB962" s="17"/>
    </row>
    <row r="963" spans="1:28" ht="25.5" x14ac:dyDescent="0.2">
      <c r="A963" s="97">
        <v>43689</v>
      </c>
      <c r="B963" s="79" t="s">
        <v>2735</v>
      </c>
      <c r="C963" s="79" t="s">
        <v>235</v>
      </c>
      <c r="D963" s="79" t="s">
        <v>140</v>
      </c>
      <c r="E963" s="79" t="s">
        <v>143</v>
      </c>
      <c r="F963" s="60">
        <v>43678</v>
      </c>
      <c r="G963" s="98">
        <v>2019</v>
      </c>
      <c r="H963" s="97" t="s">
        <v>18</v>
      </c>
      <c r="I963" s="97" t="str">
        <f t="shared" ref="I963:I999" si="48">LEFT($H963,2)</f>
        <v>FL</v>
      </c>
      <c r="J963" s="97" t="s">
        <v>18</v>
      </c>
      <c r="K963" s="104" t="str">
        <f t="shared" ref="K963:K999" si="49">IF($L963=$M963,L963,CONCATENATE($L963,", ",IF(ISBLANK(N963),"",CONCATENATE(N963,", ")),$M963))</f>
        <v>Southeast</v>
      </c>
      <c r="L963" s="97" t="str">
        <f>INDEX('State '!$A$1:$C$62,MATCH($I963,'State '!$B:$B,0),3)</f>
        <v>Southeast</v>
      </c>
      <c r="M963" s="97" t="str">
        <f>INDEX('State '!$A$1:$C$62,MATCH($J963,'State '!$B:$B,0),3)</f>
        <v>Southeast</v>
      </c>
      <c r="N963" s="97"/>
      <c r="O963" s="156">
        <v>4.2</v>
      </c>
      <c r="P963" s="175">
        <v>0.4</v>
      </c>
      <c r="Q963" s="145">
        <v>36</v>
      </c>
      <c r="R963" s="98">
        <v>20</v>
      </c>
      <c r="S963" s="101" t="s">
        <v>135</v>
      </c>
      <c r="T963" s="97" t="s">
        <v>381</v>
      </c>
      <c r="U963" s="97" t="s">
        <v>2736</v>
      </c>
      <c r="V963" s="97" t="s">
        <v>2174</v>
      </c>
      <c r="W963" s="79" t="s">
        <v>2737</v>
      </c>
      <c r="X963" s="79" t="s">
        <v>2817</v>
      </c>
      <c r="Y963" s="192"/>
      <c r="Z963" s="17"/>
      <c r="AA963" s="17"/>
      <c r="AB963" s="17"/>
    </row>
    <row r="964" spans="1:28" x14ac:dyDescent="0.2">
      <c r="A964" s="97">
        <v>43689</v>
      </c>
      <c r="B964" s="79" t="s">
        <v>2513</v>
      </c>
      <c r="C964" s="79" t="s">
        <v>239</v>
      </c>
      <c r="D964" s="79" t="s">
        <v>134</v>
      </c>
      <c r="E964" s="79" t="s">
        <v>143</v>
      </c>
      <c r="F964" s="60">
        <v>43686</v>
      </c>
      <c r="G964" s="98">
        <v>2019</v>
      </c>
      <c r="H964" s="97" t="s">
        <v>0</v>
      </c>
      <c r="I964" s="97" t="str">
        <f t="shared" si="48"/>
        <v>LA</v>
      </c>
      <c r="J964" s="97" t="str">
        <f t="shared" ref="J964:J999" si="50">RIGHT($H964,2)</f>
        <v>LA</v>
      </c>
      <c r="K964" s="104" t="str">
        <f t="shared" si="49"/>
        <v>South Central</v>
      </c>
      <c r="L964" s="97" t="str">
        <f>INDEX('State '!$A$1:$C$62,MATCH($I964,'State '!$B:$B,0),3)</f>
        <v>South Central</v>
      </c>
      <c r="M964" s="97" t="str">
        <f>INDEX('State '!$A$1:$C$62,MATCH($J964,'State '!$B:$B,0),3)</f>
        <v>South Central</v>
      </c>
      <c r="N964" s="97"/>
      <c r="O964" s="156">
        <v>56</v>
      </c>
      <c r="P964" s="175">
        <v>0.3</v>
      </c>
      <c r="Q964" s="145">
        <v>200</v>
      </c>
      <c r="R964" s="98">
        <v>16</v>
      </c>
      <c r="S964" s="97" t="s">
        <v>135</v>
      </c>
      <c r="T964" s="97" t="s">
        <v>381</v>
      </c>
      <c r="U964" s="97" t="s">
        <v>2514</v>
      </c>
      <c r="V964" s="97" t="s">
        <v>2174</v>
      </c>
      <c r="W964" s="79" t="s">
        <v>2515</v>
      </c>
      <c r="X964" s="79" t="s">
        <v>2817</v>
      </c>
      <c r="Y964" s="192"/>
      <c r="Z964" s="17"/>
      <c r="AA964" s="17"/>
      <c r="AB964" s="17"/>
    </row>
    <row r="965" spans="1:28" ht="25.5" x14ac:dyDescent="0.2">
      <c r="A965" s="97">
        <v>43711</v>
      </c>
      <c r="B965" s="191" t="s">
        <v>2280</v>
      </c>
      <c r="C965" s="191" t="s">
        <v>283</v>
      </c>
      <c r="D965" s="191" t="s">
        <v>140</v>
      </c>
      <c r="E965" s="191" t="s">
        <v>143</v>
      </c>
      <c r="F965" s="193">
        <v>43707</v>
      </c>
      <c r="G965" s="106">
        <v>2019</v>
      </c>
      <c r="H965" s="194" t="s">
        <v>2286</v>
      </c>
      <c r="I965" s="194" t="str">
        <f t="shared" si="48"/>
        <v>MD</v>
      </c>
      <c r="J965" s="194" t="str">
        <f t="shared" si="50"/>
        <v>VA</v>
      </c>
      <c r="K965" s="104" t="str">
        <f t="shared" si="49"/>
        <v>Northeast</v>
      </c>
      <c r="L965" s="97" t="str">
        <f>INDEX('State '!$A$1:$C$62,MATCH($I965,'State '!$B:$B,0),3)</f>
        <v>Northeast</v>
      </c>
      <c r="M965" s="97" t="str">
        <f>INDEX('State '!$A$1:$C$62,MATCH($J965,'State '!$B:$B,0),3)</f>
        <v>Northeast</v>
      </c>
      <c r="N965" s="97"/>
      <c r="O965" s="156">
        <v>147.30000000000001</v>
      </c>
      <c r="P965" s="198"/>
      <c r="Q965" s="197">
        <v>150</v>
      </c>
      <c r="R965" s="195"/>
      <c r="S965" s="97" t="s">
        <v>135</v>
      </c>
      <c r="T965" s="97" t="s">
        <v>381</v>
      </c>
      <c r="U965" s="194" t="s">
        <v>2281</v>
      </c>
      <c r="V965" s="97" t="s">
        <v>2177</v>
      </c>
      <c r="W965" s="79" t="s">
        <v>2831</v>
      </c>
      <c r="X965" s="79" t="s">
        <v>2821</v>
      </c>
      <c r="Y965" s="136" t="s">
        <v>2764</v>
      </c>
      <c r="Z965" s="17"/>
      <c r="AA965" s="17"/>
      <c r="AB965" s="17"/>
    </row>
    <row r="966" spans="1:28" ht="25.5" x14ac:dyDescent="0.2">
      <c r="A966" s="97">
        <v>43769</v>
      </c>
      <c r="B966" s="80" t="s">
        <v>2626</v>
      </c>
      <c r="C966" s="162" t="s">
        <v>240</v>
      </c>
      <c r="D966" s="80" t="s">
        <v>140</v>
      </c>
      <c r="E966" s="102" t="s">
        <v>143</v>
      </c>
      <c r="F966" s="62">
        <v>43708</v>
      </c>
      <c r="G966" s="109">
        <v>2019</v>
      </c>
      <c r="H966" s="97" t="s">
        <v>6</v>
      </c>
      <c r="I966" s="97" t="str">
        <f t="shared" si="48"/>
        <v>TX</v>
      </c>
      <c r="J966" s="97" t="str">
        <f t="shared" si="50"/>
        <v>TX</v>
      </c>
      <c r="K966" s="104" t="str">
        <f t="shared" si="49"/>
        <v>South Central</v>
      </c>
      <c r="L966" s="97" t="str">
        <f>INDEX('State '!$A$1:$C$62,MATCH($I966,'State '!$B:$B,0),3)</f>
        <v>South Central</v>
      </c>
      <c r="M966" s="97" t="str">
        <f>INDEX('State '!$A$1:$C$62,MATCH($J966,'State '!$B:$B,0),3)</f>
        <v>South Central</v>
      </c>
      <c r="N966" s="97"/>
      <c r="O966" s="156"/>
      <c r="P966" s="176">
        <v>25</v>
      </c>
      <c r="Q966" s="108"/>
      <c r="R966" s="63">
        <v>30</v>
      </c>
      <c r="S966" s="103" t="s">
        <v>138</v>
      </c>
      <c r="T966" s="104" t="s">
        <v>2591</v>
      </c>
      <c r="U966" s="105"/>
      <c r="V966" s="97" t="s">
        <v>2174</v>
      </c>
      <c r="W966" s="79" t="s">
        <v>2867</v>
      </c>
      <c r="X966" s="79"/>
      <c r="Y966" s="136" t="s">
        <v>2880</v>
      </c>
      <c r="Z966" s="17"/>
      <c r="AA966" s="17"/>
      <c r="AB966" s="17"/>
    </row>
    <row r="967" spans="1:28" ht="25.5" x14ac:dyDescent="0.2">
      <c r="A967" s="97">
        <v>43711</v>
      </c>
      <c r="B967" s="79" t="s">
        <v>2540</v>
      </c>
      <c r="C967" s="79" t="s">
        <v>1875</v>
      </c>
      <c r="D967" s="79" t="s">
        <v>140</v>
      </c>
      <c r="E967" s="79" t="s">
        <v>143</v>
      </c>
      <c r="F967" s="60">
        <v>43711</v>
      </c>
      <c r="G967" s="98">
        <v>2019</v>
      </c>
      <c r="H967" s="97" t="s">
        <v>20</v>
      </c>
      <c r="I967" s="97" t="str">
        <f t="shared" si="48"/>
        <v>NJ</v>
      </c>
      <c r="J967" s="97" t="str">
        <f t="shared" si="50"/>
        <v>NJ</v>
      </c>
      <c r="K967" s="104" t="str">
        <f t="shared" si="49"/>
        <v>Northeast</v>
      </c>
      <c r="L967" s="97" t="str">
        <f>INDEX('State '!$A$1:$C$62,MATCH($I967,'State '!$B:$B,0),3)</f>
        <v>Northeast</v>
      </c>
      <c r="M967" s="97" t="str">
        <f>INDEX('State '!$A$1:$C$62,MATCH($J967,'State '!$B:$B,0),3)</f>
        <v>Northeast</v>
      </c>
      <c r="N967" s="97"/>
      <c r="O967" s="156">
        <v>127.6</v>
      </c>
      <c r="P967" s="175">
        <v>0.61</v>
      </c>
      <c r="Q967" s="145">
        <v>190</v>
      </c>
      <c r="R967" s="98">
        <v>42</v>
      </c>
      <c r="S967" s="97" t="s">
        <v>135</v>
      </c>
      <c r="T967" s="97" t="s">
        <v>381</v>
      </c>
      <c r="U967" s="97" t="s">
        <v>2542</v>
      </c>
      <c r="V967" s="97" t="s">
        <v>2174</v>
      </c>
      <c r="W967" s="79" t="s">
        <v>2541</v>
      </c>
      <c r="X967" s="79"/>
      <c r="Y967" s="136"/>
      <c r="Z967" s="17"/>
      <c r="AA967" s="17"/>
      <c r="AB967" s="17"/>
    </row>
    <row r="968" spans="1:28" ht="25.5" x14ac:dyDescent="0.2">
      <c r="A968" s="97">
        <v>43738</v>
      </c>
      <c r="B968" s="79" t="s">
        <v>2343</v>
      </c>
      <c r="C968" s="79" t="s">
        <v>2344</v>
      </c>
      <c r="D968" s="79" t="s">
        <v>136</v>
      </c>
      <c r="E968" s="102" t="s">
        <v>143</v>
      </c>
      <c r="F968" s="60">
        <v>43733</v>
      </c>
      <c r="G968" s="61">
        <v>2019</v>
      </c>
      <c r="H968" s="97" t="s">
        <v>6</v>
      </c>
      <c r="I968" s="97" t="str">
        <f t="shared" si="48"/>
        <v>TX</v>
      </c>
      <c r="J968" s="97" t="str">
        <f t="shared" si="50"/>
        <v>TX</v>
      </c>
      <c r="K968" s="104" t="str">
        <f t="shared" si="49"/>
        <v>South Central</v>
      </c>
      <c r="L968" s="97" t="str">
        <f>INDEX('State '!$A$1:$C$62,MATCH($I968,'State '!$B:$B,0),3)</f>
        <v>South Central</v>
      </c>
      <c r="M968" s="97" t="str">
        <f>INDEX('State '!$A$1:$C$62,MATCH($J968,'State '!$B:$B,0),3)</f>
        <v>South Central</v>
      </c>
      <c r="N968" s="97"/>
      <c r="O968" s="156">
        <v>1750</v>
      </c>
      <c r="P968" s="175">
        <v>497.5</v>
      </c>
      <c r="Q968" s="145">
        <v>1980</v>
      </c>
      <c r="R968" s="98" t="s">
        <v>550</v>
      </c>
      <c r="S968" s="97" t="s">
        <v>138</v>
      </c>
      <c r="T968" s="97"/>
      <c r="U968" s="97"/>
      <c r="V968" s="97" t="s">
        <v>2174</v>
      </c>
      <c r="W968" s="79" t="s">
        <v>2563</v>
      </c>
      <c r="X968" s="79"/>
      <c r="Y968" s="136" t="s">
        <v>2562</v>
      </c>
      <c r="Z968" s="17"/>
      <c r="AA968" s="17"/>
      <c r="AB968" s="17"/>
    </row>
    <row r="969" spans="1:28" ht="25.5" x14ac:dyDescent="0.2">
      <c r="A969" s="97">
        <v>43756</v>
      </c>
      <c r="B969" s="79" t="s">
        <v>2146</v>
      </c>
      <c r="C969" s="80" t="s">
        <v>218</v>
      </c>
      <c r="D969" s="80" t="s">
        <v>140</v>
      </c>
      <c r="E969" s="79" t="s">
        <v>143</v>
      </c>
      <c r="F969" s="60">
        <v>43748</v>
      </c>
      <c r="G969" s="61">
        <v>2019</v>
      </c>
      <c r="H969" s="97" t="s">
        <v>803</v>
      </c>
      <c r="I969" s="97" t="str">
        <f t="shared" si="48"/>
        <v>PA</v>
      </c>
      <c r="J969" s="97" t="str">
        <f t="shared" si="50"/>
        <v>DE</v>
      </c>
      <c r="K969" s="104" t="str">
        <f t="shared" si="49"/>
        <v>Northeast</v>
      </c>
      <c r="L969" s="97" t="str">
        <f>INDEX('State '!$A$1:$C$62,MATCH($I969,'State '!$B:$B,0),3)</f>
        <v>Northeast</v>
      </c>
      <c r="M969" s="97" t="str">
        <f>INDEX('State '!$A$1:$C$62,MATCH($J969,'State '!$B:$B,0),3)</f>
        <v>Northeast</v>
      </c>
      <c r="N969" s="97"/>
      <c r="O969" s="156">
        <v>98.6</v>
      </c>
      <c r="P969" s="175">
        <v>40</v>
      </c>
      <c r="Q969" s="145">
        <v>61</v>
      </c>
      <c r="R969" s="98" t="s">
        <v>2145</v>
      </c>
      <c r="S969" s="97" t="s">
        <v>135</v>
      </c>
      <c r="T969" s="97" t="s">
        <v>381</v>
      </c>
      <c r="U969" s="97" t="s">
        <v>2306</v>
      </c>
      <c r="V969" s="97" t="s">
        <v>2177</v>
      </c>
      <c r="W969" s="79" t="s">
        <v>2660</v>
      </c>
      <c r="X969" s="79"/>
      <c r="Y969" s="192"/>
      <c r="Z969" s="17"/>
      <c r="AA969" s="17"/>
      <c r="AB969" s="17"/>
    </row>
    <row r="970" spans="1:28" ht="25.5" x14ac:dyDescent="0.2">
      <c r="A970" s="97">
        <v>43838</v>
      </c>
      <c r="B970" s="80" t="s">
        <v>2611</v>
      </c>
      <c r="C970" s="79" t="s">
        <v>330</v>
      </c>
      <c r="D970" s="80" t="s">
        <v>140</v>
      </c>
      <c r="E970" s="102" t="s">
        <v>143</v>
      </c>
      <c r="F970" s="62">
        <v>43749</v>
      </c>
      <c r="G970" s="107">
        <v>2019</v>
      </c>
      <c r="H970" s="97" t="s">
        <v>41</v>
      </c>
      <c r="I970" s="97" t="str">
        <f t="shared" si="48"/>
        <v>MI</v>
      </c>
      <c r="J970" s="97" t="str">
        <f t="shared" si="50"/>
        <v>MI</v>
      </c>
      <c r="K970" s="104" t="str">
        <f t="shared" si="49"/>
        <v>Midwest</v>
      </c>
      <c r="L970" s="97" t="str">
        <f>INDEX('State '!$A$1:$C$62,MATCH($I970,'State '!$B:$B,0),3)</f>
        <v>Midwest</v>
      </c>
      <c r="M970" s="97" t="str">
        <f>INDEX('State '!$A$1:$C$62,MATCH($J970,'State '!$B:$B,0),3)</f>
        <v>Midwest</v>
      </c>
      <c r="N970" s="97"/>
      <c r="O970" s="156">
        <v>22.1</v>
      </c>
      <c r="P970" s="176"/>
      <c r="Q970" s="108">
        <v>24.6</v>
      </c>
      <c r="R970" s="63"/>
      <c r="S970" s="103" t="s">
        <v>135</v>
      </c>
      <c r="T970" s="104" t="s">
        <v>381</v>
      </c>
      <c r="U970" s="105" t="s">
        <v>2613</v>
      </c>
      <c r="V970" s="97" t="s">
        <v>2174</v>
      </c>
      <c r="W970" s="79" t="s">
        <v>2612</v>
      </c>
      <c r="X970" s="79" t="s">
        <v>2817</v>
      </c>
      <c r="Y970" s="192"/>
      <c r="Z970" s="17"/>
      <c r="AA970" s="17"/>
      <c r="AB970" s="17"/>
    </row>
    <row r="971" spans="1:28" ht="25.5" x14ac:dyDescent="0.2">
      <c r="A971" s="97">
        <v>44008</v>
      </c>
      <c r="B971" s="79" t="s">
        <v>2665</v>
      </c>
      <c r="C971" s="79" t="s">
        <v>260</v>
      </c>
      <c r="D971" s="79" t="s">
        <v>136</v>
      </c>
      <c r="E971" s="79" t="s">
        <v>143</v>
      </c>
      <c r="F971" s="60">
        <v>43756</v>
      </c>
      <c r="G971" s="98">
        <v>2019</v>
      </c>
      <c r="H971" s="97" t="s">
        <v>30</v>
      </c>
      <c r="I971" s="97" t="str">
        <f t="shared" si="48"/>
        <v>MN</v>
      </c>
      <c r="J971" s="97" t="str">
        <f t="shared" si="50"/>
        <v>MN</v>
      </c>
      <c r="K971" s="104" t="str">
        <f t="shared" si="49"/>
        <v>Midwest</v>
      </c>
      <c r="L971" s="97" t="str">
        <f>INDEX('State '!$A$1:$C$62,MATCH($I971,'State '!$B:$B,0),3)</f>
        <v>Midwest</v>
      </c>
      <c r="M971" s="97" t="str">
        <f>INDEX('State '!$A$1:$C$62,MATCH($J971,'State '!$B:$B,0),3)</f>
        <v>Midwest</v>
      </c>
      <c r="N971" s="97"/>
      <c r="O971" s="156">
        <v>158.07</v>
      </c>
      <c r="P971" s="175">
        <f>9.9+8.9</f>
        <v>18.8</v>
      </c>
      <c r="Q971" s="145">
        <v>101.411</v>
      </c>
      <c r="R971" s="98" t="s">
        <v>384</v>
      </c>
      <c r="S971" s="97" t="s">
        <v>135</v>
      </c>
      <c r="T971" s="97" t="s">
        <v>381</v>
      </c>
      <c r="U971" s="97" t="s">
        <v>2670</v>
      </c>
      <c r="V971" s="97" t="s">
        <v>2174</v>
      </c>
      <c r="W971" s="79"/>
      <c r="X971" s="79"/>
      <c r="Y971" s="136" t="s">
        <v>2766</v>
      </c>
      <c r="Z971" s="17"/>
      <c r="AA971" s="17"/>
      <c r="AB971" s="17"/>
    </row>
    <row r="972" spans="1:28" x14ac:dyDescent="0.2">
      <c r="A972" s="97">
        <v>43838</v>
      </c>
      <c r="B972" s="79" t="s">
        <v>2688</v>
      </c>
      <c r="C972" s="79" t="s">
        <v>2024</v>
      </c>
      <c r="D972" s="79" t="s">
        <v>134</v>
      </c>
      <c r="E972" s="79" t="s">
        <v>143</v>
      </c>
      <c r="F972" s="60">
        <v>43768</v>
      </c>
      <c r="G972" s="61">
        <v>2019</v>
      </c>
      <c r="H972" s="97" t="s">
        <v>11</v>
      </c>
      <c r="I972" s="97" t="str">
        <f t="shared" si="48"/>
        <v>ND</v>
      </c>
      <c r="J972" s="97" t="str">
        <f t="shared" si="50"/>
        <v>ND</v>
      </c>
      <c r="K972" s="104" t="str">
        <f t="shared" si="49"/>
        <v>Mountain</v>
      </c>
      <c r="L972" s="97" t="str">
        <f>INDEX('State '!$A$1:$C$62,MATCH($I972,'State '!$B:$B,0),3)</f>
        <v>Mountain</v>
      </c>
      <c r="M972" s="97" t="str">
        <f>INDEX('State '!$A$1:$C$62,MATCH($J972,'State '!$B:$B,0),3)</f>
        <v>Mountain</v>
      </c>
      <c r="N972" s="97"/>
      <c r="O972" s="156">
        <v>29.5</v>
      </c>
      <c r="P972" s="175">
        <v>12.2</v>
      </c>
      <c r="Q972" s="145">
        <v>175</v>
      </c>
      <c r="R972" s="98">
        <v>20</v>
      </c>
      <c r="S972" s="97" t="s">
        <v>135</v>
      </c>
      <c r="T972" s="97" t="s">
        <v>381</v>
      </c>
      <c r="U972" s="97" t="s">
        <v>2689</v>
      </c>
      <c r="V972" s="97" t="s">
        <v>2174</v>
      </c>
      <c r="W972" s="79" t="s">
        <v>2690</v>
      </c>
      <c r="X972" s="79"/>
      <c r="Y972" s="192"/>
      <c r="Z972" s="17"/>
      <c r="AA972" s="17"/>
      <c r="AB972" s="17"/>
    </row>
    <row r="973" spans="1:28" x14ac:dyDescent="0.2">
      <c r="A973" s="97">
        <v>43781</v>
      </c>
      <c r="B973" s="79" t="s">
        <v>2381</v>
      </c>
      <c r="C973" s="79" t="s">
        <v>199</v>
      </c>
      <c r="D973" s="79" t="s">
        <v>140</v>
      </c>
      <c r="E973" s="79" t="s">
        <v>143</v>
      </c>
      <c r="F973" s="60">
        <v>43776</v>
      </c>
      <c r="G973" s="110">
        <v>2019</v>
      </c>
      <c r="H973" s="97" t="s">
        <v>20</v>
      </c>
      <c r="I973" s="97" t="str">
        <f t="shared" si="48"/>
        <v>NJ</v>
      </c>
      <c r="J973" s="97" t="str">
        <f t="shared" si="50"/>
        <v>NJ</v>
      </c>
      <c r="K973" s="104" t="str">
        <f t="shared" si="49"/>
        <v>Northeast</v>
      </c>
      <c r="L973" s="97" t="str">
        <f>INDEX('State '!$A$1:$C$62,MATCH($I973,'State '!$B:$B,0),3)</f>
        <v>Northeast</v>
      </c>
      <c r="M973" s="97" t="str">
        <f>INDEX('State '!$A$1:$C$62,MATCH($J973,'State '!$B:$B,0),3)</f>
        <v>Northeast</v>
      </c>
      <c r="N973" s="97"/>
      <c r="O973" s="156"/>
      <c r="P973" s="175"/>
      <c r="Q973" s="145">
        <v>60</v>
      </c>
      <c r="R973" s="98"/>
      <c r="S973" s="97" t="s">
        <v>135</v>
      </c>
      <c r="T973" s="97" t="s">
        <v>381</v>
      </c>
      <c r="U973" s="97" t="s">
        <v>2394</v>
      </c>
      <c r="V973" s="97" t="s">
        <v>2174</v>
      </c>
      <c r="W973" s="79"/>
      <c r="X973" s="79" t="s">
        <v>2819</v>
      </c>
      <c r="Y973" s="192"/>
      <c r="Z973" s="17"/>
      <c r="AA973" s="17"/>
      <c r="AB973" s="17"/>
    </row>
    <row r="974" spans="1:28" ht="25.5" x14ac:dyDescent="0.2">
      <c r="A974" s="97">
        <v>43791</v>
      </c>
      <c r="B974" s="79" t="s">
        <v>2605</v>
      </c>
      <c r="C974" s="79" t="s">
        <v>201</v>
      </c>
      <c r="D974" s="79" t="s">
        <v>134</v>
      </c>
      <c r="E974" s="102" t="s">
        <v>143</v>
      </c>
      <c r="F974" s="60">
        <v>43781</v>
      </c>
      <c r="G974" s="61">
        <v>2019</v>
      </c>
      <c r="H974" s="97" t="s">
        <v>7</v>
      </c>
      <c r="I974" s="97" t="str">
        <f t="shared" si="48"/>
        <v>PA</v>
      </c>
      <c r="J974" s="97" t="str">
        <f t="shared" si="50"/>
        <v>PA</v>
      </c>
      <c r="K974" s="104" t="str">
        <f t="shared" si="49"/>
        <v>Northeast</v>
      </c>
      <c r="L974" s="97" t="str">
        <f>INDEX('State '!$A$1:$C$62,MATCH($I974,'State '!$B:$B,0),3)</f>
        <v>Northeast</v>
      </c>
      <c r="M974" s="97" t="str">
        <f>INDEX('State '!$A$1:$C$62,MATCH($J974,'State '!$B:$B,0),3)</f>
        <v>Northeast</v>
      </c>
      <c r="N974" s="97"/>
      <c r="O974" s="156">
        <v>20.2</v>
      </c>
      <c r="P974" s="175">
        <v>4.5</v>
      </c>
      <c r="Q974" s="145">
        <v>133</v>
      </c>
      <c r="R974" s="98">
        <v>12</v>
      </c>
      <c r="S974" s="97" t="s">
        <v>138</v>
      </c>
      <c r="T974" s="97" t="s">
        <v>381</v>
      </c>
      <c r="U974" s="97" t="s">
        <v>2614</v>
      </c>
      <c r="V974" s="97" t="s">
        <v>2174</v>
      </c>
      <c r="W974" s="79" t="s">
        <v>2606</v>
      </c>
      <c r="X974" s="79" t="s">
        <v>2815</v>
      </c>
      <c r="Y974" s="192"/>
      <c r="Z974" s="17"/>
      <c r="AA974" s="17"/>
      <c r="AB974" s="17"/>
    </row>
    <row r="975" spans="1:28" x14ac:dyDescent="0.2">
      <c r="A975" s="97">
        <v>43791</v>
      </c>
      <c r="B975" s="80" t="s">
        <v>2347</v>
      </c>
      <c r="C975" s="80" t="s">
        <v>256</v>
      </c>
      <c r="D975" s="80" t="s">
        <v>140</v>
      </c>
      <c r="E975" s="102" t="s">
        <v>143</v>
      </c>
      <c r="F975" s="60">
        <v>43783</v>
      </c>
      <c r="G975" s="98">
        <v>2019</v>
      </c>
      <c r="H975" s="97" t="s">
        <v>50</v>
      </c>
      <c r="I975" s="97" t="str">
        <f t="shared" si="48"/>
        <v>WA</v>
      </c>
      <c r="J975" s="97" t="str">
        <f t="shared" si="50"/>
        <v>WA</v>
      </c>
      <c r="K975" s="104" t="str">
        <f t="shared" si="49"/>
        <v>Pacific</v>
      </c>
      <c r="L975" s="97" t="str">
        <f>INDEX('State '!$A$1:$C$62,MATCH($I975,'State '!$B:$B,0),3)</f>
        <v>Pacific</v>
      </c>
      <c r="M975" s="97" t="str">
        <f>INDEX('State '!$A$1:$C$62,MATCH($J975,'State '!$B:$B,0),3)</f>
        <v>Pacific</v>
      </c>
      <c r="N975" s="97"/>
      <c r="O975" s="156">
        <v>47</v>
      </c>
      <c r="P975" s="175">
        <v>7</v>
      </c>
      <c r="Q975" s="108">
        <v>159.29900000000001</v>
      </c>
      <c r="R975" s="100">
        <v>8</v>
      </c>
      <c r="S975" s="103" t="s">
        <v>138</v>
      </c>
      <c r="T975" s="104" t="s">
        <v>381</v>
      </c>
      <c r="U975" s="97" t="s">
        <v>2439</v>
      </c>
      <c r="V975" s="97" t="s">
        <v>2174</v>
      </c>
      <c r="W975" s="79" t="s">
        <v>2438</v>
      </c>
      <c r="X975" s="79" t="s">
        <v>2819</v>
      </c>
      <c r="Y975" s="136" t="s">
        <v>2500</v>
      </c>
      <c r="Z975" s="17"/>
      <c r="AA975" s="17"/>
      <c r="AB975" s="17"/>
    </row>
    <row r="976" spans="1:28" x14ac:dyDescent="0.2">
      <c r="A976" s="97">
        <v>44323</v>
      </c>
      <c r="B976" s="191" t="s">
        <v>2272</v>
      </c>
      <c r="C976" s="191" t="s">
        <v>2273</v>
      </c>
      <c r="D976" s="191" t="s">
        <v>136</v>
      </c>
      <c r="E976" s="191" t="s">
        <v>143</v>
      </c>
      <c r="F976" s="193">
        <v>43783</v>
      </c>
      <c r="G976" s="195">
        <v>2019</v>
      </c>
      <c r="H976" s="194" t="s">
        <v>1249</v>
      </c>
      <c r="I976" s="194" t="str">
        <f t="shared" si="48"/>
        <v>IL</v>
      </c>
      <c r="J976" s="194" t="str">
        <f t="shared" si="50"/>
        <v>MO</v>
      </c>
      <c r="K976" s="104" t="str">
        <f t="shared" si="49"/>
        <v>Midwest</v>
      </c>
      <c r="L976" s="97" t="str">
        <f>INDEX('State '!$A$1:$C$62,MATCH($I976,'State '!$B:$B,0),3)</f>
        <v>Midwest</v>
      </c>
      <c r="M976" s="97" t="str">
        <f>INDEX('State '!$A$1:$C$62,MATCH($J976,'State '!$B:$B,0),3)</f>
        <v>Midwest</v>
      </c>
      <c r="N976" s="97"/>
      <c r="O976" s="156">
        <v>294</v>
      </c>
      <c r="P976" s="198">
        <v>65</v>
      </c>
      <c r="Q976" s="197">
        <v>400</v>
      </c>
      <c r="R976" s="195">
        <v>24</v>
      </c>
      <c r="S976" s="194" t="s">
        <v>135</v>
      </c>
      <c r="T976" s="194" t="s">
        <v>381</v>
      </c>
      <c r="U976" s="194" t="s">
        <v>2274</v>
      </c>
      <c r="V976" s="97" t="s">
        <v>2177</v>
      </c>
      <c r="W976" s="79"/>
      <c r="X976" s="79"/>
      <c r="Y976" s="192"/>
      <c r="Z976" s="17"/>
      <c r="AA976" s="17"/>
      <c r="AB976" s="17"/>
    </row>
    <row r="977" spans="1:28" ht="25.5" x14ac:dyDescent="0.2">
      <c r="A977" s="97">
        <v>43794</v>
      </c>
      <c r="B977" s="79" t="s">
        <v>2533</v>
      </c>
      <c r="C977" s="79" t="s">
        <v>2534</v>
      </c>
      <c r="D977" s="79" t="s">
        <v>136</v>
      </c>
      <c r="E977" s="79" t="s">
        <v>143</v>
      </c>
      <c r="F977" s="60">
        <v>43791</v>
      </c>
      <c r="G977" s="98">
        <v>2019</v>
      </c>
      <c r="H977" s="97" t="s">
        <v>1929</v>
      </c>
      <c r="I977" s="97" t="str">
        <f t="shared" si="48"/>
        <v>PA</v>
      </c>
      <c r="J977" s="97" t="str">
        <f t="shared" si="50"/>
        <v>OH</v>
      </c>
      <c r="K977" s="104" t="str">
        <f t="shared" si="49"/>
        <v>Northeast</v>
      </c>
      <c r="L977" s="97" t="str">
        <f>INDEX('State '!$A$1:$C$62,MATCH($I977,'State '!$B:$B,0),3)</f>
        <v>Northeast</v>
      </c>
      <c r="M977" s="97" t="str">
        <f>INDEX('State '!$A$1:$C$62,MATCH($J977,'State '!$B:$B,0),3)</f>
        <v>Northeast</v>
      </c>
      <c r="N977" s="97"/>
      <c r="O977" s="156">
        <v>88</v>
      </c>
      <c r="P977" s="175">
        <v>28</v>
      </c>
      <c r="Q977" s="145">
        <v>55</v>
      </c>
      <c r="R977" s="98">
        <v>12</v>
      </c>
      <c r="S977" s="97" t="s">
        <v>138</v>
      </c>
      <c r="T977" s="97" t="s">
        <v>381</v>
      </c>
      <c r="U977" s="97" t="s">
        <v>2536</v>
      </c>
      <c r="V977" s="97" t="s">
        <v>2177</v>
      </c>
      <c r="W977" s="79" t="s">
        <v>2535</v>
      </c>
      <c r="X977" s="79" t="s">
        <v>2822</v>
      </c>
      <c r="Y977" s="136"/>
      <c r="Z977" s="17"/>
      <c r="AA977" s="17"/>
      <c r="AB977" s="17"/>
    </row>
    <row r="978" spans="1:28" ht="25.5" x14ac:dyDescent="0.2">
      <c r="A978" s="97">
        <v>44013</v>
      </c>
      <c r="B978" s="80" t="s">
        <v>2574</v>
      </c>
      <c r="C978" s="80" t="s">
        <v>2575</v>
      </c>
      <c r="D978" s="80" t="s">
        <v>136</v>
      </c>
      <c r="E978" s="102" t="s">
        <v>143</v>
      </c>
      <c r="F978" s="62">
        <v>43801</v>
      </c>
      <c r="G978" s="107">
        <v>2019</v>
      </c>
      <c r="H978" s="97" t="s">
        <v>29</v>
      </c>
      <c r="I978" s="97" t="str">
        <f t="shared" si="48"/>
        <v>WY</v>
      </c>
      <c r="J978" s="97" t="str">
        <f t="shared" si="50"/>
        <v>WY</v>
      </c>
      <c r="K978" s="104" t="str">
        <f t="shared" si="49"/>
        <v>Mountain</v>
      </c>
      <c r="L978" s="97" t="str">
        <f>INDEX('State '!$A$1:$C$62,MATCH($I978,'State '!$B:$B,0),3)</f>
        <v>Mountain</v>
      </c>
      <c r="M978" s="97" t="str">
        <f>INDEX('State '!$A$1:$C$62,MATCH($J978,'State '!$B:$B,0),3)</f>
        <v>Mountain</v>
      </c>
      <c r="N978" s="97"/>
      <c r="O978" s="156">
        <v>54</v>
      </c>
      <c r="P978" s="176">
        <v>35</v>
      </c>
      <c r="Q978" s="108"/>
      <c r="R978" s="63">
        <v>12</v>
      </c>
      <c r="S978" s="103" t="s">
        <v>138</v>
      </c>
      <c r="T978" s="104" t="s">
        <v>187</v>
      </c>
      <c r="U978" s="105"/>
      <c r="V978" s="97" t="s">
        <v>2174</v>
      </c>
      <c r="W978" s="79" t="s">
        <v>2576</v>
      </c>
      <c r="X978" s="79" t="s">
        <v>2819</v>
      </c>
      <c r="Y978" s="136" t="s">
        <v>2923</v>
      </c>
      <c r="Z978" s="17"/>
      <c r="AA978" s="17"/>
      <c r="AB978" s="17"/>
    </row>
    <row r="979" spans="1:28" ht="25.5" x14ac:dyDescent="0.2">
      <c r="A979" s="97">
        <v>44008</v>
      </c>
      <c r="B979" s="79" t="s">
        <v>2804</v>
      </c>
      <c r="C979" s="79" t="s">
        <v>260</v>
      </c>
      <c r="D979" s="79" t="s">
        <v>134</v>
      </c>
      <c r="E979" s="79" t="s">
        <v>143</v>
      </c>
      <c r="F979" s="60">
        <v>43804</v>
      </c>
      <c r="G979" s="98">
        <v>2019</v>
      </c>
      <c r="H979" s="97" t="s">
        <v>30</v>
      </c>
      <c r="I979" s="97" t="str">
        <f t="shared" si="48"/>
        <v>MN</v>
      </c>
      <c r="J979" s="97" t="str">
        <f t="shared" si="50"/>
        <v>MN</v>
      </c>
      <c r="K979" s="104" t="str">
        <f t="shared" si="49"/>
        <v>Midwest</v>
      </c>
      <c r="L979" s="97" t="str">
        <f>INDEX('State '!$A$1:$C$62,MATCH($I979,'State '!$B:$B,0),3)</f>
        <v>Midwest</v>
      </c>
      <c r="M979" s="97" t="str">
        <f>INDEX('State '!$A$1:$C$62,MATCH($J979,'State '!$B:$B,0),3)</f>
        <v>Midwest</v>
      </c>
      <c r="N979" s="97"/>
      <c r="O979" s="156">
        <v>43</v>
      </c>
      <c r="P979" s="175">
        <v>12.3</v>
      </c>
      <c r="Q979" s="145">
        <v>37.093000000000004</v>
      </c>
      <c r="R979" s="98">
        <v>16</v>
      </c>
      <c r="S979" s="97"/>
      <c r="T979" s="97" t="s">
        <v>381</v>
      </c>
      <c r="U979" s="97" t="s">
        <v>2670</v>
      </c>
      <c r="V979" s="97" t="s">
        <v>2174</v>
      </c>
      <c r="W979" s="79"/>
      <c r="X979" s="79"/>
      <c r="Y979" s="136" t="s">
        <v>2766</v>
      </c>
      <c r="Z979" s="17"/>
      <c r="AA979" s="17"/>
      <c r="AB979" s="17"/>
    </row>
    <row r="980" spans="1:28" x14ac:dyDescent="0.2">
      <c r="A980" s="97">
        <v>43838</v>
      </c>
      <c r="B980" s="79" t="s">
        <v>2607</v>
      </c>
      <c r="C980" s="79" t="s">
        <v>201</v>
      </c>
      <c r="D980" s="79" t="s">
        <v>140</v>
      </c>
      <c r="E980" s="102" t="s">
        <v>143</v>
      </c>
      <c r="F980" s="60">
        <v>43811</v>
      </c>
      <c r="G980" s="61">
        <v>2019</v>
      </c>
      <c r="H980" s="97" t="s">
        <v>388</v>
      </c>
      <c r="I980" s="97" t="str">
        <f t="shared" si="48"/>
        <v>PA</v>
      </c>
      <c r="J980" s="97" t="str">
        <f t="shared" si="50"/>
        <v>NY</v>
      </c>
      <c r="K980" s="104" t="str">
        <f t="shared" si="49"/>
        <v>Northeast</v>
      </c>
      <c r="L980" s="97" t="str">
        <f>INDEX('State '!$A$1:$C$62,MATCH($I980,'State '!$B:$B,0),3)</f>
        <v>Northeast</v>
      </c>
      <c r="M980" s="97" t="str">
        <f>INDEX('State '!$A$1:$C$62,MATCH($J980,'State '!$B:$B,0),3)</f>
        <v>Northeast</v>
      </c>
      <c r="N980" s="97"/>
      <c r="O980" s="156">
        <v>3.06</v>
      </c>
      <c r="P980" s="175"/>
      <c r="Q980" s="145">
        <v>15</v>
      </c>
      <c r="R980" s="98"/>
      <c r="S980" s="97" t="s">
        <v>135</v>
      </c>
      <c r="T980" s="97" t="s">
        <v>381</v>
      </c>
      <c r="U980" s="97" t="s">
        <v>2615</v>
      </c>
      <c r="V980" s="97" t="s">
        <v>2177</v>
      </c>
      <c r="W980" s="79" t="s">
        <v>2608</v>
      </c>
      <c r="X980" s="79"/>
      <c r="Y980" s="192"/>
      <c r="Z980" s="17"/>
      <c r="AA980" s="17"/>
      <c r="AB980" s="17"/>
    </row>
    <row r="981" spans="1:28" ht="25.5" x14ac:dyDescent="0.2">
      <c r="A981" s="97">
        <v>43794</v>
      </c>
      <c r="B981" s="80" t="s">
        <v>2401</v>
      </c>
      <c r="C981" s="79" t="s">
        <v>1875</v>
      </c>
      <c r="D981" s="79" t="s">
        <v>140</v>
      </c>
      <c r="E981" s="102" t="s">
        <v>143</v>
      </c>
      <c r="F981" s="60">
        <v>43791</v>
      </c>
      <c r="G981" s="61">
        <v>2020</v>
      </c>
      <c r="H981" s="97" t="s">
        <v>20</v>
      </c>
      <c r="I981" s="97" t="str">
        <f t="shared" si="48"/>
        <v>NJ</v>
      </c>
      <c r="J981" s="97" t="str">
        <f t="shared" si="50"/>
        <v>NJ</v>
      </c>
      <c r="K981" s="104" t="str">
        <f t="shared" si="49"/>
        <v>Northeast</v>
      </c>
      <c r="L981" s="97" t="str">
        <f>INDEX('State '!$A$1:$C$62,MATCH($I981,'State '!$B:$B,0),3)</f>
        <v>Northeast</v>
      </c>
      <c r="M981" s="97" t="str">
        <f>INDEX('State '!$A$1:$C$62,MATCH($J981,'State '!$B:$B,0),3)</f>
        <v>Northeast</v>
      </c>
      <c r="N981" s="97"/>
      <c r="O981" s="156">
        <v>84.6</v>
      </c>
      <c r="P981" s="175"/>
      <c r="Q981" s="145">
        <v>65</v>
      </c>
      <c r="R981" s="98"/>
      <c r="S981" s="97" t="s">
        <v>135</v>
      </c>
      <c r="T981" s="97" t="s">
        <v>381</v>
      </c>
      <c r="U981" s="97" t="s">
        <v>2402</v>
      </c>
      <c r="V981" s="97" t="s">
        <v>2174</v>
      </c>
      <c r="W981" s="79" t="s">
        <v>2676</v>
      </c>
      <c r="X981" s="79"/>
      <c r="Y981" s="192"/>
      <c r="Z981" s="17"/>
      <c r="AA981" s="17"/>
      <c r="AB981" s="17"/>
    </row>
    <row r="982" spans="1:28" ht="38.25" x14ac:dyDescent="0.2">
      <c r="A982" s="97">
        <v>44008</v>
      </c>
      <c r="B982" s="79" t="s">
        <v>2721</v>
      </c>
      <c r="C982" s="79" t="s">
        <v>2396</v>
      </c>
      <c r="D982" s="79" t="s">
        <v>134</v>
      </c>
      <c r="E982" s="102" t="s">
        <v>143</v>
      </c>
      <c r="F982" s="60">
        <v>43831</v>
      </c>
      <c r="G982" s="61">
        <v>2020</v>
      </c>
      <c r="H982" s="97" t="s">
        <v>37</v>
      </c>
      <c r="I982" s="97" t="str">
        <f t="shared" si="48"/>
        <v>OK</v>
      </c>
      <c r="J982" s="97" t="str">
        <f t="shared" si="50"/>
        <v>OK</v>
      </c>
      <c r="K982" s="104" t="str">
        <f t="shared" si="49"/>
        <v>South Central</v>
      </c>
      <c r="L982" s="97" t="str">
        <f>INDEX('State '!$A$1:$C$62,MATCH($I982,'State '!$B:$B,0),3)</f>
        <v>South Central</v>
      </c>
      <c r="M982" s="97" t="str">
        <f>INDEX('State '!$A$1:$C$62,MATCH($J982,'State '!$B:$B,0),3)</f>
        <v>South Central</v>
      </c>
      <c r="N982" s="97"/>
      <c r="O982" s="156">
        <v>0.32500000000000001</v>
      </c>
      <c r="P982" s="156"/>
      <c r="Q982" s="145">
        <v>6</v>
      </c>
      <c r="R982" s="98">
        <v>4</v>
      </c>
      <c r="S982" s="97" t="s">
        <v>135</v>
      </c>
      <c r="T982" s="97" t="s">
        <v>381</v>
      </c>
      <c r="U982" s="97" t="s">
        <v>2722</v>
      </c>
      <c r="V982" s="97" t="s">
        <v>2174</v>
      </c>
      <c r="W982" s="79" t="s">
        <v>3027</v>
      </c>
      <c r="X982" s="79" t="s">
        <v>2819</v>
      </c>
      <c r="Y982" s="192"/>
      <c r="Z982" s="17"/>
      <c r="AA982" s="17"/>
      <c r="AB982" s="17"/>
    </row>
    <row r="983" spans="1:28" x14ac:dyDescent="0.2">
      <c r="A983" s="97">
        <v>44013</v>
      </c>
      <c r="B983" s="80" t="s">
        <v>2760</v>
      </c>
      <c r="C983" s="80" t="s">
        <v>1718</v>
      </c>
      <c r="D983" s="80" t="s">
        <v>140</v>
      </c>
      <c r="E983" s="102" t="s">
        <v>143</v>
      </c>
      <c r="F983" s="62">
        <v>43862</v>
      </c>
      <c r="G983" s="109">
        <v>2020</v>
      </c>
      <c r="H983" s="97" t="s">
        <v>6</v>
      </c>
      <c r="I983" s="97" t="str">
        <f t="shared" si="48"/>
        <v>TX</v>
      </c>
      <c r="J983" s="97" t="str">
        <f t="shared" si="50"/>
        <v>TX</v>
      </c>
      <c r="K983" s="104" t="str">
        <f t="shared" si="49"/>
        <v>South Central</v>
      </c>
      <c r="L983" s="97" t="str">
        <f>INDEX('State '!$A$1:$C$62,MATCH($I983,'State '!$B:$B,0),3)</f>
        <v>South Central</v>
      </c>
      <c r="M983" s="97" t="str">
        <f>INDEX('State '!$A$1:$C$62,MATCH($J983,'State '!$B:$B,0),3)</f>
        <v>South Central</v>
      </c>
      <c r="N983" s="97"/>
      <c r="O983" s="156">
        <v>33</v>
      </c>
      <c r="P983" s="156">
        <v>14.4</v>
      </c>
      <c r="Q983" s="108">
        <v>320</v>
      </c>
      <c r="R983" s="63">
        <v>24</v>
      </c>
      <c r="S983" s="103" t="s">
        <v>135</v>
      </c>
      <c r="T983" s="104" t="s">
        <v>381</v>
      </c>
      <c r="U983" s="105" t="s">
        <v>2761</v>
      </c>
      <c r="V983" s="97" t="s">
        <v>2174</v>
      </c>
      <c r="W983" s="79" t="s">
        <v>2762</v>
      </c>
      <c r="X983" s="79"/>
      <c r="Y983" s="136"/>
      <c r="Z983" s="17"/>
      <c r="AA983" s="17"/>
      <c r="AB983" s="17"/>
    </row>
    <row r="984" spans="1:28" x14ac:dyDescent="0.2">
      <c r="A984" s="97">
        <v>43922</v>
      </c>
      <c r="B984" s="79" t="s">
        <v>2382</v>
      </c>
      <c r="C984" s="79" t="s">
        <v>1897</v>
      </c>
      <c r="D984" s="79" t="s">
        <v>140</v>
      </c>
      <c r="E984" s="79" t="s">
        <v>143</v>
      </c>
      <c r="F984" s="60">
        <v>43921</v>
      </c>
      <c r="G984" s="98">
        <v>2020</v>
      </c>
      <c r="H984" s="97" t="s">
        <v>1276</v>
      </c>
      <c r="I984" s="97" t="str">
        <f t="shared" si="48"/>
        <v>AZ</v>
      </c>
      <c r="J984" s="97" t="str">
        <f t="shared" si="50"/>
        <v>MX</v>
      </c>
      <c r="K984" s="104" t="str">
        <f t="shared" si="49"/>
        <v>Mountain, Mexico</v>
      </c>
      <c r="L984" s="97" t="str">
        <f>INDEX('State '!$A$1:$C$62,MATCH($I984,'State '!$B:$B,0),3)</f>
        <v>Mountain</v>
      </c>
      <c r="M984" s="97" t="str">
        <f>INDEX('State '!$A$1:$C$62,MATCH($J984,'State '!$B:$B,0),3)</f>
        <v>Mexico</v>
      </c>
      <c r="N984" s="97"/>
      <c r="O984" s="156">
        <v>46.3</v>
      </c>
      <c r="P984" s="156">
        <v>60.9</v>
      </c>
      <c r="Q984" s="145">
        <v>323</v>
      </c>
      <c r="R984" s="98"/>
      <c r="S984" s="97" t="s">
        <v>135</v>
      </c>
      <c r="T984" s="97" t="s">
        <v>381</v>
      </c>
      <c r="U984" s="97" t="s">
        <v>2398</v>
      </c>
      <c r="V984" s="97" t="s">
        <v>2177</v>
      </c>
      <c r="W984" s="79" t="s">
        <v>2835</v>
      </c>
      <c r="X984" s="79"/>
      <c r="Y984" s="192"/>
      <c r="Z984" s="17"/>
      <c r="AA984" s="17"/>
      <c r="AB984" s="17"/>
    </row>
    <row r="985" spans="1:28" ht="25.5" x14ac:dyDescent="0.2">
      <c r="A985" s="97">
        <v>44008</v>
      </c>
      <c r="B985" s="191" t="s">
        <v>2648</v>
      </c>
      <c r="C985" s="191" t="s">
        <v>235</v>
      </c>
      <c r="D985" s="191" t="s">
        <v>140</v>
      </c>
      <c r="E985" s="191" t="s">
        <v>143</v>
      </c>
      <c r="F985" s="193">
        <v>43928</v>
      </c>
      <c r="G985" s="106">
        <v>2020</v>
      </c>
      <c r="H985" s="194" t="s">
        <v>2650</v>
      </c>
      <c r="I985" s="194" t="str">
        <f t="shared" si="48"/>
        <v>AL</v>
      </c>
      <c r="J985" s="194" t="str">
        <f t="shared" si="50"/>
        <v>LA</v>
      </c>
      <c r="K985" s="104" t="str">
        <f t="shared" si="49"/>
        <v>South Central</v>
      </c>
      <c r="L985" s="97" t="str">
        <f>INDEX('State '!$A$1:$C$62,MATCH($I985,'State '!$B:$B,0),3)</f>
        <v>South Central</v>
      </c>
      <c r="M985" s="97" t="str">
        <f>INDEX('State '!$A$1:$C$62,MATCH($J985,'State '!$B:$B,0),3)</f>
        <v>South Central</v>
      </c>
      <c r="N985" s="97"/>
      <c r="O985" s="156">
        <v>5</v>
      </c>
      <c r="P985" s="198"/>
      <c r="Q985" s="197">
        <v>75</v>
      </c>
      <c r="R985" s="195">
        <v>24</v>
      </c>
      <c r="S985" s="194" t="s">
        <v>135</v>
      </c>
      <c r="T985" s="194" t="s">
        <v>381</v>
      </c>
      <c r="U985" s="194" t="s">
        <v>2649</v>
      </c>
      <c r="V985" s="97" t="s">
        <v>2177</v>
      </c>
      <c r="W985" s="79" t="s">
        <v>2651</v>
      </c>
      <c r="X985" s="79" t="s">
        <v>2817</v>
      </c>
      <c r="Y985" s="192"/>
      <c r="Z985" s="17"/>
      <c r="AA985" s="17"/>
      <c r="AB985" s="17"/>
    </row>
    <row r="986" spans="1:28" x14ac:dyDescent="0.2">
      <c r="A986" s="97">
        <v>43934</v>
      </c>
      <c r="B986" s="79" t="s">
        <v>1921</v>
      </c>
      <c r="C986" s="79" t="s">
        <v>1875</v>
      </c>
      <c r="D986" s="79" t="s">
        <v>140</v>
      </c>
      <c r="E986" s="102" t="s">
        <v>143</v>
      </c>
      <c r="F986" s="60">
        <v>43934</v>
      </c>
      <c r="G986" s="61">
        <v>2020</v>
      </c>
      <c r="H986" s="97" t="s">
        <v>17</v>
      </c>
      <c r="I986" s="97" t="str">
        <f t="shared" si="48"/>
        <v>AL</v>
      </c>
      <c r="J986" s="97" t="str">
        <f t="shared" si="50"/>
        <v>AL</v>
      </c>
      <c r="K986" s="104" t="str">
        <f t="shared" si="49"/>
        <v>South Central</v>
      </c>
      <c r="L986" s="97" t="str">
        <f>INDEX('State '!$A$1:$C$62,MATCH($I986,'State '!$B:$B,0),3)</f>
        <v>South Central</v>
      </c>
      <c r="M986" s="97" t="str">
        <f>INDEX('State '!$A$1:$C$62,MATCH($J986,'State '!$B:$B,0),3)</f>
        <v>South Central</v>
      </c>
      <c r="N986" s="97"/>
      <c r="O986" s="156">
        <v>60</v>
      </c>
      <c r="P986" s="156">
        <v>11</v>
      </c>
      <c r="Q986" s="145">
        <v>206</v>
      </c>
      <c r="R986" s="98">
        <v>42</v>
      </c>
      <c r="S986" s="97" t="s">
        <v>135</v>
      </c>
      <c r="T986" s="97" t="s">
        <v>381</v>
      </c>
      <c r="U986" s="97" t="s">
        <v>1920</v>
      </c>
      <c r="V986" s="97" t="s">
        <v>2174</v>
      </c>
      <c r="W986" s="79"/>
      <c r="X986" s="79"/>
      <c r="Y986" s="192"/>
      <c r="Z986" s="17"/>
      <c r="AA986" s="17"/>
      <c r="AB986" s="17"/>
    </row>
    <row r="987" spans="1:28" ht="38.25" x14ac:dyDescent="0.2">
      <c r="A987" s="97">
        <v>43938</v>
      </c>
      <c r="B987" s="79" t="s">
        <v>2321</v>
      </c>
      <c r="C987" s="79" t="s">
        <v>2322</v>
      </c>
      <c r="D987" s="79" t="s">
        <v>136</v>
      </c>
      <c r="E987" s="79" t="s">
        <v>143</v>
      </c>
      <c r="F987" s="60">
        <v>43937</v>
      </c>
      <c r="G987" s="98">
        <v>2020</v>
      </c>
      <c r="H987" s="97" t="s">
        <v>37</v>
      </c>
      <c r="I987" s="97" t="str">
        <f t="shared" si="48"/>
        <v>OK</v>
      </c>
      <c r="J987" s="97" t="str">
        <f t="shared" si="50"/>
        <v>OK</v>
      </c>
      <c r="K987" s="104" t="str">
        <f t="shared" si="49"/>
        <v>South Central</v>
      </c>
      <c r="L987" s="97" t="str">
        <f>INDEX('State '!$A$1:$C$62,MATCH($I987,'State '!$B:$B,0),3)</f>
        <v>South Central</v>
      </c>
      <c r="M987" s="97" t="str">
        <f>INDEX('State '!$A$1:$C$62,MATCH($J987,'State '!$B:$B,0),3)</f>
        <v>South Central</v>
      </c>
      <c r="N987" s="97"/>
      <c r="O987" s="156">
        <v>1486</v>
      </c>
      <c r="P987" s="156">
        <v>233</v>
      </c>
      <c r="Q987" s="145">
        <v>1100</v>
      </c>
      <c r="R987" s="98" t="s">
        <v>3197</v>
      </c>
      <c r="S987" s="97" t="s">
        <v>135</v>
      </c>
      <c r="T987" s="97" t="s">
        <v>381</v>
      </c>
      <c r="U987" s="97" t="s">
        <v>2323</v>
      </c>
      <c r="V987" s="97" t="s">
        <v>2177</v>
      </c>
      <c r="W987" s="79" t="s">
        <v>2887</v>
      </c>
      <c r="X987" s="79" t="s">
        <v>2816</v>
      </c>
      <c r="Y987" s="146" t="s">
        <v>2888</v>
      </c>
      <c r="Z987" s="17"/>
      <c r="AA987" s="17"/>
      <c r="AB987" s="17"/>
    </row>
    <row r="988" spans="1:28" ht="25.5" x14ac:dyDescent="0.2">
      <c r="A988" s="97">
        <v>44217</v>
      </c>
      <c r="B988" s="79" t="s">
        <v>2925</v>
      </c>
      <c r="C988" s="79" t="s">
        <v>2896</v>
      </c>
      <c r="D988" s="79" t="s">
        <v>140</v>
      </c>
      <c r="E988" s="79" t="s">
        <v>143</v>
      </c>
      <c r="F988" s="60">
        <v>43941</v>
      </c>
      <c r="G988" s="98">
        <v>2020</v>
      </c>
      <c r="H988" s="97" t="s">
        <v>2311</v>
      </c>
      <c r="I988" s="97" t="str">
        <f t="shared" si="48"/>
        <v>OH</v>
      </c>
      <c r="J988" s="97" t="str">
        <f t="shared" si="50"/>
        <v>MI</v>
      </c>
      <c r="K988" s="104" t="str">
        <f t="shared" si="49"/>
        <v>Northeast, Midwest</v>
      </c>
      <c r="L988" s="97" t="str">
        <f>INDEX('State '!$A$1:$C$62,MATCH($I988,'State '!$B:$B,0),3)</f>
        <v>Northeast</v>
      </c>
      <c r="M988" s="97" t="str">
        <f>INDEX('State '!$A$1:$C$62,MATCH($J988,'State '!$B:$B,0),3)</f>
        <v>Midwest</v>
      </c>
      <c r="N988" s="97"/>
      <c r="O988" s="144"/>
      <c r="P988" s="156"/>
      <c r="Q988" s="145">
        <v>175</v>
      </c>
      <c r="R988" s="98"/>
      <c r="S988" s="97" t="s">
        <v>135</v>
      </c>
      <c r="T988" s="97" t="s">
        <v>381</v>
      </c>
      <c r="U988" s="97" t="s">
        <v>2926</v>
      </c>
      <c r="V988" s="97" t="s">
        <v>2177</v>
      </c>
      <c r="W988" s="79" t="s">
        <v>2927</v>
      </c>
      <c r="X988" s="79"/>
      <c r="Y988" s="136"/>
      <c r="Z988" s="17"/>
      <c r="AA988" s="17"/>
      <c r="AB988" s="17"/>
    </row>
    <row r="989" spans="1:28" ht="25.5" x14ac:dyDescent="0.2">
      <c r="A989" s="97">
        <v>43943</v>
      </c>
      <c r="B989" s="79" t="s">
        <v>2136</v>
      </c>
      <c r="C989" s="79" t="s">
        <v>2134</v>
      </c>
      <c r="D989" s="79" t="s">
        <v>140</v>
      </c>
      <c r="E989" s="79" t="s">
        <v>143</v>
      </c>
      <c r="F989" s="60">
        <v>43943</v>
      </c>
      <c r="G989" s="98">
        <v>2020</v>
      </c>
      <c r="H989" s="97" t="s">
        <v>1978</v>
      </c>
      <c r="I989" s="97" t="str">
        <f t="shared" si="48"/>
        <v>AL</v>
      </c>
      <c r="J989" s="97" t="str">
        <f t="shared" si="50"/>
        <v>FL</v>
      </c>
      <c r="K989" s="104" t="str">
        <f t="shared" si="49"/>
        <v>South Central, Southeast</v>
      </c>
      <c r="L989" s="97" t="str">
        <f>INDEX('State '!$A$1:$C$62,MATCH($I989,'State '!$B:$B,0),3)</f>
        <v>South Central</v>
      </c>
      <c r="M989" s="97" t="str">
        <f>INDEX('State '!$A$1:$C$62,MATCH($J989,'State '!$B:$B,0),3)</f>
        <v>Southeast</v>
      </c>
      <c r="N989" s="97"/>
      <c r="O989" s="156"/>
      <c r="P989" s="156"/>
      <c r="Q989" s="145">
        <v>170</v>
      </c>
      <c r="R989" s="98"/>
      <c r="S989" s="101" t="s">
        <v>135</v>
      </c>
      <c r="T989" s="97" t="s">
        <v>381</v>
      </c>
      <c r="U989" s="97" t="s">
        <v>2110</v>
      </c>
      <c r="V989" s="97" t="s">
        <v>2177</v>
      </c>
      <c r="W989" s="79" t="s">
        <v>2833</v>
      </c>
      <c r="X989" s="79" t="s">
        <v>2817</v>
      </c>
      <c r="Y989" s="146" t="s">
        <v>2834</v>
      </c>
      <c r="Z989" s="17"/>
      <c r="AA989" s="17"/>
      <c r="AB989" s="17"/>
    </row>
    <row r="990" spans="1:28" ht="25.5" x14ac:dyDescent="0.2">
      <c r="A990" s="97">
        <v>43955</v>
      </c>
      <c r="B990" s="79" t="s">
        <v>2811</v>
      </c>
      <c r="C990" s="79" t="s">
        <v>2810</v>
      </c>
      <c r="D990" s="79" t="s">
        <v>136</v>
      </c>
      <c r="E990" s="79" t="s">
        <v>143</v>
      </c>
      <c r="F990" s="60">
        <v>43955</v>
      </c>
      <c r="G990" s="98">
        <v>2020</v>
      </c>
      <c r="H990" s="97" t="s">
        <v>1147</v>
      </c>
      <c r="I990" s="97" t="str">
        <f t="shared" si="48"/>
        <v>NM</v>
      </c>
      <c r="J990" s="97" t="str">
        <f t="shared" si="50"/>
        <v>TX</v>
      </c>
      <c r="K990" s="104" t="str">
        <f t="shared" si="49"/>
        <v>Mountain, South Central</v>
      </c>
      <c r="L990" s="97" t="str">
        <f>INDEX('State '!$A$1:$C$62,MATCH($I990,'State '!$B:$B,0),3)</f>
        <v>Mountain</v>
      </c>
      <c r="M990" s="97" t="str">
        <f>INDEX('State '!$A$1:$C$62,MATCH($J990,'State '!$B:$B,0),3)</f>
        <v>South Central</v>
      </c>
      <c r="N990" s="97"/>
      <c r="O990" s="156">
        <v>45</v>
      </c>
      <c r="P990" s="156">
        <v>23</v>
      </c>
      <c r="Q990" s="145">
        <v>400</v>
      </c>
      <c r="R990" s="98">
        <v>24</v>
      </c>
      <c r="S990" s="101" t="s">
        <v>135</v>
      </c>
      <c r="T990" s="97" t="s">
        <v>381</v>
      </c>
      <c r="U990" s="97" t="s">
        <v>2641</v>
      </c>
      <c r="V990" s="97" t="s">
        <v>2177</v>
      </c>
      <c r="W990" s="79" t="s">
        <v>2642</v>
      </c>
      <c r="X990" s="79"/>
      <c r="Y990" s="192"/>
      <c r="Z990" s="17"/>
      <c r="AA990" s="17"/>
      <c r="AB990" s="17"/>
    </row>
    <row r="991" spans="1:28" x14ac:dyDescent="0.2">
      <c r="A991" s="96">
        <v>43978</v>
      </c>
      <c r="B991" s="80" t="s">
        <v>2621</v>
      </c>
      <c r="C991" s="80" t="s">
        <v>239</v>
      </c>
      <c r="D991" s="80" t="s">
        <v>134</v>
      </c>
      <c r="E991" s="102" t="s">
        <v>143</v>
      </c>
      <c r="F991" s="62">
        <v>43980</v>
      </c>
      <c r="G991" s="109">
        <v>2020</v>
      </c>
      <c r="H991" s="97" t="s">
        <v>6</v>
      </c>
      <c r="I991" s="97" t="str">
        <f t="shared" si="48"/>
        <v>TX</v>
      </c>
      <c r="J991" s="97" t="str">
        <f t="shared" si="50"/>
        <v>TX</v>
      </c>
      <c r="K991" s="104" t="str">
        <f t="shared" si="49"/>
        <v>South Central</v>
      </c>
      <c r="L991" s="97" t="str">
        <f>INDEX('State '!$A$1:$C$62,MATCH($I991,'State '!$B:$B,0),3)</f>
        <v>South Central</v>
      </c>
      <c r="M991" s="97" t="str">
        <f>INDEX('State '!$A$1:$C$62,MATCH($J991,'State '!$B:$B,0),3)</f>
        <v>South Central</v>
      </c>
      <c r="N991" s="97"/>
      <c r="O991" s="156">
        <v>96.177999999999997</v>
      </c>
      <c r="P991" s="156">
        <v>19</v>
      </c>
      <c r="Q991" s="108">
        <v>200</v>
      </c>
      <c r="R991" s="63">
        <v>24</v>
      </c>
      <c r="S991" s="103" t="s">
        <v>135</v>
      </c>
      <c r="T991" s="104" t="s">
        <v>381</v>
      </c>
      <c r="U991" s="105" t="s">
        <v>2623</v>
      </c>
      <c r="V991" s="97" t="s">
        <v>2174</v>
      </c>
      <c r="W991" s="79" t="s">
        <v>2622</v>
      </c>
      <c r="X991" s="79" t="s">
        <v>2817</v>
      </c>
      <c r="Y991" s="232"/>
      <c r="AA991" s="17"/>
      <c r="AB991" s="17"/>
    </row>
    <row r="992" spans="1:28" x14ac:dyDescent="0.2">
      <c r="A992" s="97">
        <v>44007</v>
      </c>
      <c r="B992" s="79" t="s">
        <v>2406</v>
      </c>
      <c r="C992" s="79" t="s">
        <v>2407</v>
      </c>
      <c r="D992" s="79" t="s">
        <v>140</v>
      </c>
      <c r="E992" s="79" t="s">
        <v>143</v>
      </c>
      <c r="F992" s="60">
        <v>44006</v>
      </c>
      <c r="G992" s="98">
        <v>2020</v>
      </c>
      <c r="H992" s="97" t="s">
        <v>25</v>
      </c>
      <c r="I992" s="97" t="str">
        <f t="shared" si="48"/>
        <v>CO</v>
      </c>
      <c r="J992" s="97" t="str">
        <f t="shared" si="50"/>
        <v>CO</v>
      </c>
      <c r="K992" s="104" t="str">
        <f t="shared" si="49"/>
        <v>Mountain</v>
      </c>
      <c r="L992" s="97" t="str">
        <f>INDEX('State '!$A$1:$C$62,MATCH($I992,'State '!$B:$B,0),3)</f>
        <v>Mountain</v>
      </c>
      <c r="M992" s="97" t="str">
        <f>INDEX('State '!$A$1:$C$62,MATCH($J992,'State '!$B:$B,0),3)</f>
        <v>Mountain</v>
      </c>
      <c r="N992" s="97"/>
      <c r="O992" s="156">
        <v>213</v>
      </c>
      <c r="P992" s="156">
        <v>70</v>
      </c>
      <c r="Q992" s="145">
        <v>600</v>
      </c>
      <c r="R992" s="98">
        <v>36</v>
      </c>
      <c r="S992" s="97" t="s">
        <v>135</v>
      </c>
      <c r="T992" s="97" t="s">
        <v>381</v>
      </c>
      <c r="U992" s="97" t="s">
        <v>2411</v>
      </c>
      <c r="V992" s="97" t="s">
        <v>2174</v>
      </c>
      <c r="W992" s="79" t="s">
        <v>2827</v>
      </c>
      <c r="X992" s="79"/>
      <c r="Y992" s="192"/>
      <c r="Z992" s="17"/>
      <c r="AA992" s="17"/>
      <c r="AB992" s="17"/>
    </row>
    <row r="993" spans="1:28" ht="38.25" x14ac:dyDescent="0.2">
      <c r="A993" s="97">
        <v>44372</v>
      </c>
      <c r="B993" s="79" t="s">
        <v>2408</v>
      </c>
      <c r="C993" s="79" t="s">
        <v>246</v>
      </c>
      <c r="D993" s="79" t="s">
        <v>140</v>
      </c>
      <c r="E993" s="79" t="s">
        <v>143</v>
      </c>
      <c r="F993" s="60">
        <v>44006</v>
      </c>
      <c r="G993" s="98">
        <v>2020</v>
      </c>
      <c r="H993" s="97" t="s">
        <v>2410</v>
      </c>
      <c r="I993" s="97" t="str">
        <f t="shared" si="48"/>
        <v>CO</v>
      </c>
      <c r="J993" s="97" t="str">
        <f t="shared" si="50"/>
        <v>IL</v>
      </c>
      <c r="K993" s="104" t="str">
        <f t="shared" si="49"/>
        <v>Mountain, South Central, Midwest</v>
      </c>
      <c r="L993" s="97" t="str">
        <f>INDEX('State '!$A$1:$C$62,MATCH($I993,'State '!$B:$B,0),3)</f>
        <v>Mountain</v>
      </c>
      <c r="M993" s="97" t="str">
        <f>INDEX('State '!$A$1:$C$62,MATCH($J993,'State '!$B:$B,0),3)</f>
        <v>Midwest</v>
      </c>
      <c r="N993" s="97" t="s">
        <v>2461</v>
      </c>
      <c r="O993" s="156">
        <v>184.5</v>
      </c>
      <c r="P993" s="156"/>
      <c r="Q993" s="145">
        <v>1000</v>
      </c>
      <c r="R993" s="98"/>
      <c r="S993" s="97" t="s">
        <v>135</v>
      </c>
      <c r="T993" s="97" t="s">
        <v>381</v>
      </c>
      <c r="U993" s="97" t="s">
        <v>2409</v>
      </c>
      <c r="V993" s="97" t="s">
        <v>2177</v>
      </c>
      <c r="W993" s="79" t="s">
        <v>3117</v>
      </c>
      <c r="X993" s="79"/>
      <c r="Y993" s="192"/>
      <c r="Z993" s="17"/>
      <c r="AA993" s="17"/>
      <c r="AB993" s="17"/>
    </row>
    <row r="994" spans="1:28" ht="25.5" x14ac:dyDescent="0.2">
      <c r="A994" s="194">
        <v>44008</v>
      </c>
      <c r="B994" s="191" t="s">
        <v>2309</v>
      </c>
      <c r="C994" s="191" t="s">
        <v>230</v>
      </c>
      <c r="D994" s="191" t="s">
        <v>140</v>
      </c>
      <c r="E994" s="191" t="s">
        <v>143</v>
      </c>
      <c r="F994" s="193">
        <v>44008</v>
      </c>
      <c r="G994" s="195">
        <v>2020</v>
      </c>
      <c r="H994" s="194" t="s">
        <v>2310</v>
      </c>
      <c r="I994" s="194" t="str">
        <f t="shared" si="48"/>
        <v>PA</v>
      </c>
      <c r="J994" s="194" t="str">
        <f t="shared" si="50"/>
        <v>ON</v>
      </c>
      <c r="K994" s="104" t="str">
        <f t="shared" si="49"/>
        <v>Northeast, Canada</v>
      </c>
      <c r="L994" s="97" t="str">
        <f>INDEX('State '!$A$1:$C$62,MATCH($I994,'State '!$B:$B,0),3)</f>
        <v>Northeast</v>
      </c>
      <c r="M994" s="97" t="str">
        <f>INDEX('State '!$A$1:$C$62,MATCH($J994,'State '!$B:$B,0),3)</f>
        <v>Canada</v>
      </c>
      <c r="N994" s="97"/>
      <c r="O994" s="156">
        <v>141</v>
      </c>
      <c r="P994" s="156">
        <v>25</v>
      </c>
      <c r="Q994" s="197">
        <v>205</v>
      </c>
      <c r="R994" s="195">
        <v>26</v>
      </c>
      <c r="S994" s="194" t="s">
        <v>135</v>
      </c>
      <c r="T994" s="194" t="s">
        <v>381</v>
      </c>
      <c r="U994" s="194" t="s">
        <v>2476</v>
      </c>
      <c r="V994" s="97" t="s">
        <v>2177</v>
      </c>
      <c r="W994" s="79"/>
      <c r="X994" s="79"/>
      <c r="Y994" s="136" t="s">
        <v>2492</v>
      </c>
      <c r="Z994" s="17"/>
      <c r="AA994" s="17"/>
      <c r="AB994" s="17"/>
    </row>
    <row r="995" spans="1:28" ht="25.5" x14ac:dyDescent="0.2">
      <c r="A995" s="97">
        <v>44018</v>
      </c>
      <c r="B995" s="79" t="s">
        <v>2556</v>
      </c>
      <c r="C995" s="79" t="s">
        <v>1718</v>
      </c>
      <c r="D995" s="79" t="s">
        <v>140</v>
      </c>
      <c r="E995" s="79" t="s">
        <v>143</v>
      </c>
      <c r="F995" s="60">
        <v>44014</v>
      </c>
      <c r="G995" s="61">
        <v>2020</v>
      </c>
      <c r="H995" s="97" t="s">
        <v>2553</v>
      </c>
      <c r="I995" s="97" t="str">
        <f t="shared" si="48"/>
        <v>TX</v>
      </c>
      <c r="J995" s="97" t="str">
        <f t="shared" si="50"/>
        <v>MX</v>
      </c>
      <c r="K995" s="104" t="str">
        <f t="shared" si="49"/>
        <v>South Central, Mountain, Pacific, Mexico</v>
      </c>
      <c r="L995" s="97" t="str">
        <f>INDEX('State '!$A$1:$C$62,MATCH($I995,'State '!$B:$B,0),3)</f>
        <v>South Central</v>
      </c>
      <c r="M995" s="97" t="str">
        <f>INDEX('State '!$A$1:$C$62,MATCH($J995,'State '!$B:$B,0),3)</f>
        <v>Mexico</v>
      </c>
      <c r="N995" s="97" t="s">
        <v>2555</v>
      </c>
      <c r="O995" s="156">
        <v>122</v>
      </c>
      <c r="P995" s="156">
        <v>17</v>
      </c>
      <c r="Q995" s="145">
        <v>321</v>
      </c>
      <c r="R995" s="98">
        <v>30</v>
      </c>
      <c r="S995" s="97" t="s">
        <v>135</v>
      </c>
      <c r="T995" s="97" t="s">
        <v>381</v>
      </c>
      <c r="U995" s="97" t="s">
        <v>2554</v>
      </c>
      <c r="V995" s="97" t="s">
        <v>2177</v>
      </c>
      <c r="W995" s="79"/>
      <c r="X995" s="79"/>
      <c r="Y995" s="192"/>
      <c r="Z995" s="17"/>
      <c r="AA995" s="17"/>
      <c r="AB995" s="17"/>
    </row>
    <row r="996" spans="1:28" ht="25.5" x14ac:dyDescent="0.2">
      <c r="A996" s="97">
        <v>44217</v>
      </c>
      <c r="B996" s="79" t="s">
        <v>2895</v>
      </c>
      <c r="C996" s="79" t="s">
        <v>2896</v>
      </c>
      <c r="D996" s="79" t="s">
        <v>140</v>
      </c>
      <c r="E996" s="79" t="s">
        <v>143</v>
      </c>
      <c r="F996" s="60">
        <v>44027</v>
      </c>
      <c r="G996" s="98">
        <v>2020</v>
      </c>
      <c r="H996" s="97" t="s">
        <v>33</v>
      </c>
      <c r="I996" s="97" t="str">
        <f t="shared" si="48"/>
        <v>WV</v>
      </c>
      <c r="J996" s="97" t="str">
        <f t="shared" si="50"/>
        <v>WV</v>
      </c>
      <c r="K996" s="104" t="str">
        <f t="shared" si="49"/>
        <v>Northeast</v>
      </c>
      <c r="L996" s="97" t="str">
        <f>INDEX('State '!$A$1:$C$62,MATCH($I996,'State '!$B:$B,0),3)</f>
        <v>Northeast</v>
      </c>
      <c r="M996" s="97" t="str">
        <f>INDEX('State '!$A$1:$C$62,MATCH($J996,'State '!$B:$B,0),3)</f>
        <v>Northeast</v>
      </c>
      <c r="N996" s="97"/>
      <c r="O996" s="156">
        <v>4.9000000000000004</v>
      </c>
      <c r="P996" s="156"/>
      <c r="Q996" s="145">
        <v>300</v>
      </c>
      <c r="R996" s="98"/>
      <c r="S996" s="97" t="s">
        <v>135</v>
      </c>
      <c r="T996" s="97" t="s">
        <v>381</v>
      </c>
      <c r="U996" s="97" t="s">
        <v>2893</v>
      </c>
      <c r="V996" s="97" t="s">
        <v>2174</v>
      </c>
      <c r="W996" s="79" t="s">
        <v>2897</v>
      </c>
      <c r="X996" s="79"/>
      <c r="Y996" s="192"/>
      <c r="Z996" s="17"/>
      <c r="AA996" s="17"/>
      <c r="AB996" s="17"/>
    </row>
    <row r="997" spans="1:28" ht="25.5" x14ac:dyDescent="0.2">
      <c r="A997" s="97">
        <v>44217</v>
      </c>
      <c r="B997" s="191" t="s">
        <v>2969</v>
      </c>
      <c r="C997" s="191" t="s">
        <v>2970</v>
      </c>
      <c r="D997" s="191" t="s">
        <v>136</v>
      </c>
      <c r="E997" s="191" t="s">
        <v>143</v>
      </c>
      <c r="F997" s="193">
        <v>44044</v>
      </c>
      <c r="G997" s="106">
        <v>2020</v>
      </c>
      <c r="H997" s="194" t="s">
        <v>0</v>
      </c>
      <c r="I997" s="194" t="str">
        <f t="shared" si="48"/>
        <v>LA</v>
      </c>
      <c r="J997" s="194" t="str">
        <f t="shared" si="50"/>
        <v>LA</v>
      </c>
      <c r="K997" s="104" t="str">
        <f t="shared" si="49"/>
        <v>South Central</v>
      </c>
      <c r="L997" s="97" t="str">
        <f>INDEX('State '!$A$1:$C$62,MATCH($I997,'State '!$B:$B,0),3)</f>
        <v>South Central</v>
      </c>
      <c r="M997" s="97" t="str">
        <f>INDEX('State '!$A$1:$C$62,MATCH($J997,'State '!$B:$B,0),3)</f>
        <v>South Central</v>
      </c>
      <c r="N997" s="97"/>
      <c r="O997" s="144"/>
      <c r="P997" s="203">
        <v>150</v>
      </c>
      <c r="Q997" s="197">
        <v>1000</v>
      </c>
      <c r="R997" s="195">
        <v>36</v>
      </c>
      <c r="S997" s="194" t="s">
        <v>138</v>
      </c>
      <c r="T997" s="194"/>
      <c r="U997" s="194"/>
      <c r="V997" s="97" t="s">
        <v>2174</v>
      </c>
      <c r="W997" s="79" t="s">
        <v>2971</v>
      </c>
      <c r="X997" s="79"/>
      <c r="Y997" s="192"/>
      <c r="Z997" s="17"/>
      <c r="AA997" s="17"/>
      <c r="AB997" s="17"/>
    </row>
    <row r="998" spans="1:28" ht="25.5" x14ac:dyDescent="0.2">
      <c r="A998" s="97">
        <v>43851</v>
      </c>
      <c r="B998" s="79" t="s">
        <v>2997</v>
      </c>
      <c r="C998" s="79" t="s">
        <v>2718</v>
      </c>
      <c r="D998" s="79" t="s">
        <v>136</v>
      </c>
      <c r="E998" s="79" t="s">
        <v>143</v>
      </c>
      <c r="F998" s="60">
        <v>44044</v>
      </c>
      <c r="G998" s="98">
        <v>2020</v>
      </c>
      <c r="H998" s="97" t="s">
        <v>2998</v>
      </c>
      <c r="I998" s="97" t="str">
        <f t="shared" si="48"/>
        <v>PA</v>
      </c>
      <c r="J998" s="97" t="str">
        <f t="shared" si="50"/>
        <v>WV</v>
      </c>
      <c r="K998" s="104" t="str">
        <f t="shared" si="49"/>
        <v>Northeast</v>
      </c>
      <c r="L998" s="97" t="str">
        <f>INDEX('State '!$A$1:$C$62,MATCH($I998,'State '!$B:$B,0),3)</f>
        <v>Northeast</v>
      </c>
      <c r="M998" s="97" t="str">
        <f>INDEX('State '!$A$1:$C$62,MATCH($J998,'State '!$B:$B,0),3)</f>
        <v>Northeast</v>
      </c>
      <c r="N998" s="97"/>
      <c r="O998" s="156">
        <v>555</v>
      </c>
      <c r="P998" s="156">
        <v>64</v>
      </c>
      <c r="Q998" s="145">
        <v>1600</v>
      </c>
      <c r="R998" s="98"/>
      <c r="S998" s="97" t="s">
        <v>135</v>
      </c>
      <c r="T998" s="97" t="s">
        <v>2999</v>
      </c>
      <c r="U998" s="97" t="s">
        <v>3000</v>
      </c>
      <c r="V998" s="97" t="s">
        <v>2177</v>
      </c>
      <c r="W998" s="79" t="s">
        <v>3001</v>
      </c>
      <c r="X998" s="79"/>
      <c r="Y998" s="146" t="s">
        <v>3012</v>
      </c>
      <c r="Z998" s="17"/>
      <c r="AA998" s="17"/>
      <c r="AB998" s="17"/>
    </row>
    <row r="999" spans="1:28" ht="25.5" x14ac:dyDescent="0.2">
      <c r="A999" s="194">
        <v>44923</v>
      </c>
      <c r="B999" s="191" t="s">
        <v>3033</v>
      </c>
      <c r="C999" s="191" t="s">
        <v>2523</v>
      </c>
      <c r="D999" s="191" t="s">
        <v>140</v>
      </c>
      <c r="E999" s="191" t="s">
        <v>143</v>
      </c>
      <c r="F999" s="193">
        <v>44061</v>
      </c>
      <c r="G999" s="195">
        <v>2020</v>
      </c>
      <c r="H999" s="194" t="s">
        <v>388</v>
      </c>
      <c r="I999" s="97" t="str">
        <f t="shared" si="48"/>
        <v>PA</v>
      </c>
      <c r="J999" s="97" t="str">
        <f t="shared" si="50"/>
        <v>NY</v>
      </c>
      <c r="K999" s="104" t="str">
        <f t="shared" si="49"/>
        <v>Northeast</v>
      </c>
      <c r="L999" s="97" t="str">
        <f>INDEX('State '!$A$1:$C$62,MATCH($I999,'State '!$B:$B,0),3)</f>
        <v>Northeast</v>
      </c>
      <c r="M999" s="97" t="str">
        <f>INDEX('State '!$A$1:$C$62,MATCH($J999,'State '!$B:$B,0),3)</f>
        <v>Northeast</v>
      </c>
      <c r="N999" s="97"/>
      <c r="O999" s="156">
        <v>0</v>
      </c>
      <c r="P999" s="156"/>
      <c r="Q999" s="197">
        <v>10</v>
      </c>
      <c r="R999" s="195"/>
      <c r="S999" s="103" t="s">
        <v>135</v>
      </c>
      <c r="T999" s="104" t="s">
        <v>381</v>
      </c>
      <c r="U999" s="194" t="s">
        <v>3014</v>
      </c>
      <c r="V999" s="97" t="s">
        <v>2177</v>
      </c>
      <c r="W999" s="79" t="s">
        <v>3015</v>
      </c>
      <c r="X999" s="79"/>
      <c r="Y999" s="192"/>
      <c r="Z999" s="17"/>
      <c r="AA999" s="17"/>
      <c r="AB999" s="17"/>
    </row>
    <row r="1000" spans="1:28" ht="38.25" x14ac:dyDescent="0.2">
      <c r="A1000" s="149">
        <v>44064</v>
      </c>
      <c r="B1000" s="162" t="s">
        <v>2634</v>
      </c>
      <c r="C1000" s="162" t="s">
        <v>2633</v>
      </c>
      <c r="D1000" s="162" t="s">
        <v>134</v>
      </c>
      <c r="E1000" s="162" t="s">
        <v>143</v>
      </c>
      <c r="F1000" s="163">
        <v>44064</v>
      </c>
      <c r="G1000" s="155">
        <v>2020</v>
      </c>
      <c r="H1000" s="149" t="s">
        <v>34</v>
      </c>
      <c r="I1000" s="149" t="s">
        <v>34</v>
      </c>
      <c r="J1000" s="149" t="s">
        <v>34</v>
      </c>
      <c r="K1000" s="149" t="s">
        <v>9</v>
      </c>
      <c r="L1000" s="149" t="s">
        <v>9</v>
      </c>
      <c r="M1000" s="149" t="s">
        <v>9</v>
      </c>
      <c r="N1000" s="149"/>
      <c r="O1000" s="156">
        <v>31</v>
      </c>
      <c r="P1000" s="156">
        <v>8.8000000000000007</v>
      </c>
      <c r="Q1000" s="156"/>
      <c r="R1000" s="155">
        <v>24</v>
      </c>
      <c r="S1000" s="149" t="s">
        <v>138</v>
      </c>
      <c r="T1000" s="149" t="s">
        <v>2635</v>
      </c>
      <c r="U1000" s="149"/>
      <c r="V1000" s="149" t="s">
        <v>2174</v>
      </c>
      <c r="W1000" s="148" t="s">
        <v>2637</v>
      </c>
      <c r="X1000" s="148" t="s">
        <v>2819</v>
      </c>
      <c r="Y1000" s="204" t="s">
        <v>3029</v>
      </c>
      <c r="Z1000" s="17"/>
      <c r="AA1000" s="17"/>
      <c r="AB1000" s="17"/>
    </row>
    <row r="1001" spans="1:28" ht="25.5" x14ac:dyDescent="0.2">
      <c r="A1001" s="97">
        <v>44078</v>
      </c>
      <c r="B1001" s="79" t="s">
        <v>2727</v>
      </c>
      <c r="C1001" s="79" t="s">
        <v>239</v>
      </c>
      <c r="D1001" s="79" t="s">
        <v>136</v>
      </c>
      <c r="E1001" s="79" t="s">
        <v>143</v>
      </c>
      <c r="F1001" s="60">
        <v>44068</v>
      </c>
      <c r="G1001" s="61">
        <v>2020</v>
      </c>
      <c r="H1001" s="97" t="s">
        <v>2728</v>
      </c>
      <c r="I1001" s="97" t="str">
        <f t="shared" ref="I1001:I1008" si="51">LEFT($H1001,2)</f>
        <v>LA</v>
      </c>
      <c r="J1001" s="97" t="str">
        <f t="shared" ref="J1001:J1008" si="52">RIGHT($H1001,2)</f>
        <v>TX</v>
      </c>
      <c r="K1001" s="104" t="str">
        <f t="shared" ref="K1001:K1008" si="53">IF($L1001=$M1001,L1001,CONCATENATE($L1001,", ",IF(ISBLANK(N1001),"",CONCATENATE(N1001,", ")),$M1001))</f>
        <v>South Central</v>
      </c>
      <c r="L1001" s="97" t="str">
        <f>INDEX('State '!$A$1:$C$62,MATCH($I1001,'State '!$B:$B,0),3)</f>
        <v>South Central</v>
      </c>
      <c r="M1001" s="97" t="str">
        <f>INDEX('State '!$A$1:$C$62,MATCH($J1001,'State '!$B:$B,0),3)</f>
        <v>South Central</v>
      </c>
      <c r="N1001" s="97"/>
      <c r="O1001" s="156"/>
      <c r="P1001" s="156">
        <v>22</v>
      </c>
      <c r="Q1001" s="145">
        <v>500</v>
      </c>
      <c r="R1001" s="98">
        <v>30</v>
      </c>
      <c r="S1001" s="97" t="s">
        <v>135</v>
      </c>
      <c r="T1001" s="97" t="s">
        <v>381</v>
      </c>
      <c r="U1001" s="97" t="s">
        <v>2729</v>
      </c>
      <c r="V1001" s="97" t="s">
        <v>2177</v>
      </c>
      <c r="W1001" s="79" t="s">
        <v>2730</v>
      </c>
      <c r="X1001" s="79"/>
      <c r="Y1001" s="192"/>
      <c r="Z1001" s="17"/>
      <c r="AA1001" s="17"/>
      <c r="AB1001" s="17"/>
    </row>
    <row r="1002" spans="1:28" ht="38.25" x14ac:dyDescent="0.2">
      <c r="A1002" s="97">
        <v>44217</v>
      </c>
      <c r="B1002" s="79" t="s">
        <v>2983</v>
      </c>
      <c r="C1002" s="80" t="s">
        <v>2523</v>
      </c>
      <c r="D1002" s="79" t="s">
        <v>140</v>
      </c>
      <c r="E1002" s="79" t="s">
        <v>143</v>
      </c>
      <c r="F1002" s="60">
        <v>44071</v>
      </c>
      <c r="G1002" s="98">
        <v>2020</v>
      </c>
      <c r="H1002" s="97" t="s">
        <v>1929</v>
      </c>
      <c r="I1002" s="97" t="str">
        <f t="shared" si="51"/>
        <v>PA</v>
      </c>
      <c r="J1002" s="97" t="str">
        <f t="shared" si="52"/>
        <v>OH</v>
      </c>
      <c r="K1002" s="104" t="str">
        <f t="shared" si="53"/>
        <v>Northeast</v>
      </c>
      <c r="L1002" s="97" t="str">
        <f>INDEX('State '!$A$1:$C$62,MATCH($I1002,'State '!$B:$B,0),3)</f>
        <v>Northeast</v>
      </c>
      <c r="M1002" s="97" t="str">
        <f>INDEX('State '!$A$1:$C$62,MATCH($J1002,'State '!$B:$B,0),3)</f>
        <v>Northeast</v>
      </c>
      <c r="N1002" s="97"/>
      <c r="O1002" s="156">
        <v>24</v>
      </c>
      <c r="P1002" s="156">
        <v>1.75</v>
      </c>
      <c r="Q1002" s="145">
        <v>120</v>
      </c>
      <c r="R1002" s="98"/>
      <c r="S1002" s="97" t="s">
        <v>135</v>
      </c>
      <c r="T1002" s="104" t="s">
        <v>381</v>
      </c>
      <c r="U1002" s="97" t="s">
        <v>2989</v>
      </c>
      <c r="V1002" s="97" t="s">
        <v>2177</v>
      </c>
      <c r="W1002" s="79" t="s">
        <v>2985</v>
      </c>
      <c r="X1002" s="79"/>
      <c r="Y1002" s="146" t="s">
        <v>2984</v>
      </c>
      <c r="Z1002" s="17"/>
      <c r="AA1002" s="17"/>
      <c r="AB1002" s="17"/>
    </row>
    <row r="1003" spans="1:28" x14ac:dyDescent="0.2">
      <c r="A1003" s="97">
        <v>44099</v>
      </c>
      <c r="B1003" s="79" t="s">
        <v>2714</v>
      </c>
      <c r="C1003" s="79" t="s">
        <v>2065</v>
      </c>
      <c r="D1003" s="79" t="s">
        <v>140</v>
      </c>
      <c r="E1003" s="102" t="s">
        <v>143</v>
      </c>
      <c r="F1003" s="60">
        <v>44102</v>
      </c>
      <c r="G1003" s="61">
        <v>2020</v>
      </c>
      <c r="H1003" s="97" t="s">
        <v>6</v>
      </c>
      <c r="I1003" s="97" t="str">
        <f t="shared" si="51"/>
        <v>TX</v>
      </c>
      <c r="J1003" s="97" t="str">
        <f t="shared" si="52"/>
        <v>TX</v>
      </c>
      <c r="K1003" s="104" t="str">
        <f t="shared" si="53"/>
        <v>South Central</v>
      </c>
      <c r="L1003" s="97" t="str">
        <f>INDEX('State '!$A$1:$C$62,MATCH($I1003,'State '!$B:$B,0),3)</f>
        <v>South Central</v>
      </c>
      <c r="M1003" s="97" t="str">
        <f>INDEX('State '!$A$1:$C$62,MATCH($J1003,'State '!$B:$B,0),3)</f>
        <v>South Central</v>
      </c>
      <c r="N1003" s="97"/>
      <c r="O1003" s="156">
        <v>49.1</v>
      </c>
      <c r="P1003" s="156">
        <v>16.84</v>
      </c>
      <c r="Q1003" s="145">
        <v>500</v>
      </c>
      <c r="R1003" s="98">
        <v>30</v>
      </c>
      <c r="S1003" s="97" t="s">
        <v>138</v>
      </c>
      <c r="T1003" s="97"/>
      <c r="U1003" s="97" t="s">
        <v>2715</v>
      </c>
      <c r="V1003" s="97" t="s">
        <v>2174</v>
      </c>
      <c r="W1003" s="79" t="s">
        <v>2602</v>
      </c>
      <c r="X1003" s="79"/>
      <c r="Y1003" s="192"/>
      <c r="Z1003" s="17"/>
      <c r="AA1003" s="17"/>
      <c r="AB1003" s="17"/>
    </row>
    <row r="1004" spans="1:28" ht="25.5" x14ac:dyDescent="0.2">
      <c r="A1004" s="97">
        <v>44217</v>
      </c>
      <c r="B1004" s="79" t="s">
        <v>2752</v>
      </c>
      <c r="C1004" s="79" t="s">
        <v>2065</v>
      </c>
      <c r="D1004" s="79" t="s">
        <v>140</v>
      </c>
      <c r="E1004" s="79" t="s">
        <v>143</v>
      </c>
      <c r="F1004" s="60">
        <v>44105</v>
      </c>
      <c r="G1004" s="98">
        <v>2020</v>
      </c>
      <c r="H1004" s="97" t="s">
        <v>0</v>
      </c>
      <c r="I1004" s="97" t="str">
        <f t="shared" si="51"/>
        <v>LA</v>
      </c>
      <c r="J1004" s="97" t="str">
        <f t="shared" si="52"/>
        <v>LA</v>
      </c>
      <c r="K1004" s="104" t="str">
        <f t="shared" si="53"/>
        <v>South Central</v>
      </c>
      <c r="L1004" s="97" t="str">
        <f>INDEX('State '!$A$1:$C$62,MATCH($I1004,'State '!$B:$B,0),3)</f>
        <v>South Central</v>
      </c>
      <c r="M1004" s="97" t="str">
        <f>INDEX('State '!$A$1:$C$62,MATCH($J1004,'State '!$B:$B,0),3)</f>
        <v>South Central</v>
      </c>
      <c r="N1004" s="97"/>
      <c r="O1004" s="156">
        <v>65.900000000000006</v>
      </c>
      <c r="P1004" s="156"/>
      <c r="Q1004" s="145">
        <v>400</v>
      </c>
      <c r="R1004" s="98">
        <v>36</v>
      </c>
      <c r="S1004" s="101" t="s">
        <v>135</v>
      </c>
      <c r="T1004" s="97" t="s">
        <v>381</v>
      </c>
      <c r="U1004" s="97" t="s">
        <v>2753</v>
      </c>
      <c r="V1004" s="97" t="s">
        <v>2174</v>
      </c>
      <c r="W1004" s="79" t="s">
        <v>2754</v>
      </c>
      <c r="X1004" s="79"/>
      <c r="Y1004" s="192"/>
      <c r="Z1004" s="17"/>
      <c r="AA1004" s="17"/>
      <c r="AB1004" s="17"/>
    </row>
    <row r="1005" spans="1:28" ht="25.5" x14ac:dyDescent="0.2">
      <c r="A1005" s="97">
        <v>44113</v>
      </c>
      <c r="B1005" s="79" t="s">
        <v>2747</v>
      </c>
      <c r="C1005" s="79" t="s">
        <v>261</v>
      </c>
      <c r="D1005" s="79" t="s">
        <v>140</v>
      </c>
      <c r="E1005" s="79" t="s">
        <v>143</v>
      </c>
      <c r="F1005" s="60">
        <v>44110</v>
      </c>
      <c r="G1005" s="98">
        <v>2020</v>
      </c>
      <c r="H1005" s="97" t="s">
        <v>19</v>
      </c>
      <c r="I1005" s="97" t="str">
        <f t="shared" si="51"/>
        <v>VA</v>
      </c>
      <c r="J1005" s="97" t="str">
        <f t="shared" si="52"/>
        <v>VA</v>
      </c>
      <c r="K1005" s="104" t="str">
        <f t="shared" si="53"/>
        <v>Northeast</v>
      </c>
      <c r="L1005" s="97" t="str">
        <f>INDEX('State '!$A$1:$C$62,MATCH($I1005,'State '!$B:$B,0),3)</f>
        <v>Northeast</v>
      </c>
      <c r="M1005" s="97" t="str">
        <f>INDEX('State '!$A$1:$C$62,MATCH($J1005,'State '!$B:$B,0),3)</f>
        <v>Northeast</v>
      </c>
      <c r="N1005" s="97"/>
      <c r="O1005" s="156">
        <v>5.6</v>
      </c>
      <c r="P1005" s="156"/>
      <c r="Q1005" s="145">
        <v>8.27</v>
      </c>
      <c r="R1005" s="98"/>
      <c r="S1005" s="97" t="s">
        <v>138</v>
      </c>
      <c r="T1005" s="97" t="s">
        <v>381</v>
      </c>
      <c r="U1005" s="97" t="s">
        <v>2748</v>
      </c>
      <c r="V1005" s="97" t="s">
        <v>2174</v>
      </c>
      <c r="W1005" s="79" t="s">
        <v>2749</v>
      </c>
      <c r="X1005" s="79" t="s">
        <v>2819</v>
      </c>
      <c r="Y1005" s="192"/>
      <c r="Z1005" s="17"/>
      <c r="AA1005" s="17"/>
      <c r="AB1005" s="17"/>
    </row>
    <row r="1006" spans="1:28" ht="38.25" x14ac:dyDescent="0.2">
      <c r="A1006" s="97">
        <v>44217</v>
      </c>
      <c r="B1006" s="79" t="s">
        <v>2904</v>
      </c>
      <c r="C1006" s="79" t="s">
        <v>2905</v>
      </c>
      <c r="D1006" s="79" t="s">
        <v>140</v>
      </c>
      <c r="E1006" s="102" t="s">
        <v>143</v>
      </c>
      <c r="F1006" s="60">
        <v>44112</v>
      </c>
      <c r="G1006" s="61">
        <v>2020</v>
      </c>
      <c r="H1006" s="97" t="s">
        <v>2908</v>
      </c>
      <c r="I1006" s="97" t="str">
        <f t="shared" si="51"/>
        <v>MS</v>
      </c>
      <c r="J1006" s="97" t="str">
        <f t="shared" si="52"/>
        <v>AL</v>
      </c>
      <c r="K1006" s="104" t="str">
        <f t="shared" si="53"/>
        <v>South Central</v>
      </c>
      <c r="L1006" s="97" t="str">
        <f>INDEX('State '!$A$1:$C$62,MATCH($I1006,'State '!$B:$B,0),3)</f>
        <v>South Central</v>
      </c>
      <c r="M1006" s="97" t="str">
        <f>INDEX('State '!$A$1:$C$62,MATCH($J1006,'State '!$B:$B,0),3)</f>
        <v>South Central</v>
      </c>
      <c r="N1006" s="97"/>
      <c r="O1006" s="156">
        <v>5.4</v>
      </c>
      <c r="P1006" s="175"/>
      <c r="Q1006" s="145">
        <v>38.5</v>
      </c>
      <c r="R1006" s="98"/>
      <c r="S1006" s="97" t="s">
        <v>135</v>
      </c>
      <c r="T1006" s="97" t="s">
        <v>381</v>
      </c>
      <c r="U1006" s="97" t="s">
        <v>2906</v>
      </c>
      <c r="V1006" s="97" t="s">
        <v>2177</v>
      </c>
      <c r="W1006" s="79" t="s">
        <v>2907</v>
      </c>
      <c r="X1006" s="79"/>
      <c r="Y1006" s="136"/>
      <c r="Z1006" s="17"/>
      <c r="AA1006" s="17"/>
      <c r="AB1006" s="17"/>
    </row>
    <row r="1007" spans="1:28" ht="25.5" x14ac:dyDescent="0.2">
      <c r="A1007" s="97">
        <v>44134</v>
      </c>
      <c r="B1007" s="79" t="s">
        <v>2471</v>
      </c>
      <c r="C1007" s="79" t="s">
        <v>1828</v>
      </c>
      <c r="D1007" s="79" t="s">
        <v>140</v>
      </c>
      <c r="E1007" s="79" t="s">
        <v>143</v>
      </c>
      <c r="F1007" s="60">
        <v>44132</v>
      </c>
      <c r="G1007" s="98">
        <v>2020</v>
      </c>
      <c r="H1007" s="97" t="s">
        <v>2469</v>
      </c>
      <c r="I1007" s="97" t="str">
        <f t="shared" si="51"/>
        <v>QU</v>
      </c>
      <c r="J1007" s="97" t="str">
        <f t="shared" si="52"/>
        <v>ME</v>
      </c>
      <c r="K1007" s="104" t="str">
        <f t="shared" si="53"/>
        <v>Canada, Northeast</v>
      </c>
      <c r="L1007" s="97" t="str">
        <f>INDEX('State '!$A$1:$C$62,MATCH($I1007,'State '!$B:$B,0),3)</f>
        <v>Canada</v>
      </c>
      <c r="M1007" s="97" t="str">
        <f>INDEX('State '!$A$1:$C$62,MATCH($J1007,'State '!$B:$B,0),3)</f>
        <v>Northeast</v>
      </c>
      <c r="N1007" s="97"/>
      <c r="O1007" s="156"/>
      <c r="P1007" s="156"/>
      <c r="Q1007" s="145">
        <v>24.375</v>
      </c>
      <c r="R1007" s="98"/>
      <c r="S1007" s="97" t="s">
        <v>135</v>
      </c>
      <c r="T1007" s="97" t="s">
        <v>381</v>
      </c>
      <c r="U1007" s="97" t="s">
        <v>2616</v>
      </c>
      <c r="V1007" s="97" t="s">
        <v>2177</v>
      </c>
      <c r="W1007" s="79" t="s">
        <v>3069</v>
      </c>
      <c r="X1007" s="79"/>
      <c r="Y1007" s="136" t="s">
        <v>2503</v>
      </c>
      <c r="Z1007" s="17"/>
      <c r="AA1007" s="17"/>
      <c r="AB1007" s="17"/>
    </row>
    <row r="1008" spans="1:28" x14ac:dyDescent="0.2">
      <c r="A1008" s="97">
        <v>44162</v>
      </c>
      <c r="B1008" s="79" t="s">
        <v>2914</v>
      </c>
      <c r="C1008" s="79" t="s">
        <v>260</v>
      </c>
      <c r="D1008" s="79" t="s">
        <v>140</v>
      </c>
      <c r="E1008" s="79" t="s">
        <v>143</v>
      </c>
      <c r="F1008" s="60">
        <v>44133</v>
      </c>
      <c r="G1008" s="98">
        <v>2020</v>
      </c>
      <c r="H1008" s="97" t="s">
        <v>34</v>
      </c>
      <c r="I1008" s="97" t="str">
        <f t="shared" si="51"/>
        <v>WI</v>
      </c>
      <c r="J1008" s="97" t="str">
        <f t="shared" si="52"/>
        <v>WI</v>
      </c>
      <c r="K1008" s="104" t="str">
        <f t="shared" si="53"/>
        <v>Midwest</v>
      </c>
      <c r="L1008" s="97" t="str">
        <f>INDEX('State '!$A$1:$C$62,MATCH($I1008,'State '!$B:$B,0),3)</f>
        <v>Midwest</v>
      </c>
      <c r="M1008" s="97" t="str">
        <f>INDEX('State '!$A$1:$C$62,MATCH($J1008,'State '!$B:$B,0),3)</f>
        <v>Midwest</v>
      </c>
      <c r="N1008" s="97"/>
      <c r="O1008" s="156">
        <v>24.6</v>
      </c>
      <c r="P1008" s="156">
        <v>7.4</v>
      </c>
      <c r="Q1008" s="145">
        <v>15</v>
      </c>
      <c r="R1008" s="98">
        <v>8</v>
      </c>
      <c r="S1008" s="97" t="s">
        <v>135</v>
      </c>
      <c r="T1008" s="97" t="s">
        <v>381</v>
      </c>
      <c r="U1008" s="97" t="s">
        <v>2915</v>
      </c>
      <c r="V1008" s="97" t="s">
        <v>2174</v>
      </c>
      <c r="W1008" s="79" t="s">
        <v>2916</v>
      </c>
      <c r="X1008" s="79" t="s">
        <v>2820</v>
      </c>
      <c r="Y1008" s="192"/>
      <c r="Z1008" s="17"/>
      <c r="AA1008" s="17"/>
      <c r="AB1008" s="17"/>
    </row>
    <row r="1009" spans="1:28" ht="25.5" x14ac:dyDescent="0.2">
      <c r="A1009" s="149">
        <v>44295</v>
      </c>
      <c r="B1009" s="162" t="s">
        <v>3035</v>
      </c>
      <c r="C1009" s="162" t="s">
        <v>3036</v>
      </c>
      <c r="D1009" s="162" t="s">
        <v>140</v>
      </c>
      <c r="E1009" s="162" t="s">
        <v>143</v>
      </c>
      <c r="F1009" s="163">
        <v>44136</v>
      </c>
      <c r="G1009" s="155">
        <v>2020</v>
      </c>
      <c r="H1009" s="149" t="s">
        <v>29</v>
      </c>
      <c r="I1009" s="149" t="s">
        <v>29</v>
      </c>
      <c r="J1009" s="149" t="s">
        <v>29</v>
      </c>
      <c r="K1009" s="149" t="s">
        <v>2459</v>
      </c>
      <c r="L1009" s="149" t="s">
        <v>2459</v>
      </c>
      <c r="M1009" s="149" t="s">
        <v>2459</v>
      </c>
      <c r="N1009" s="149"/>
      <c r="O1009" s="156">
        <v>5.4</v>
      </c>
      <c r="P1009" s="156"/>
      <c r="Q1009" s="156">
        <v>120</v>
      </c>
      <c r="R1009" s="155" t="s">
        <v>3038</v>
      </c>
      <c r="S1009" s="149" t="s">
        <v>135</v>
      </c>
      <c r="T1009" s="149" t="s">
        <v>381</v>
      </c>
      <c r="U1009" s="149" t="s">
        <v>3037</v>
      </c>
      <c r="V1009" s="149" t="s">
        <v>2174</v>
      </c>
      <c r="W1009" s="148" t="s">
        <v>3039</v>
      </c>
      <c r="X1009" s="148"/>
      <c r="Y1009" s="204"/>
      <c r="Z1009" s="17"/>
      <c r="AA1009" s="17"/>
      <c r="AB1009" s="17"/>
    </row>
    <row r="1010" spans="1:28" ht="38.25" x14ac:dyDescent="0.2">
      <c r="A1010" s="97">
        <v>44158</v>
      </c>
      <c r="B1010" s="80" t="s">
        <v>3073</v>
      </c>
      <c r="C1010" s="79" t="s">
        <v>1991</v>
      </c>
      <c r="D1010" s="80" t="s">
        <v>142</v>
      </c>
      <c r="E1010" s="102" t="s">
        <v>143</v>
      </c>
      <c r="F1010" s="62">
        <v>44158</v>
      </c>
      <c r="G1010" s="107">
        <v>2020</v>
      </c>
      <c r="H1010" s="97" t="s">
        <v>46</v>
      </c>
      <c r="I1010" s="97" t="str">
        <f t="shared" ref="I1010:I1016" si="54">LEFT($H1010,2)</f>
        <v>KS</v>
      </c>
      <c r="J1010" s="97" t="str">
        <f t="shared" ref="J1010:J1016" si="55">RIGHT($H1010,2)</f>
        <v>KS</v>
      </c>
      <c r="K1010" s="104" t="s">
        <v>2461</v>
      </c>
      <c r="L1010" s="97" t="s">
        <v>2461</v>
      </c>
      <c r="M1010" s="97" t="s">
        <v>2461</v>
      </c>
      <c r="N1010" s="97"/>
      <c r="O1010" s="156">
        <v>99.1</v>
      </c>
      <c r="P1010" s="156">
        <v>31.5</v>
      </c>
      <c r="Q1010" s="108"/>
      <c r="R1010" s="63">
        <v>36</v>
      </c>
      <c r="S1010" s="103" t="s">
        <v>138</v>
      </c>
      <c r="T1010" s="104" t="s">
        <v>381</v>
      </c>
      <c r="U1010" s="105" t="s">
        <v>3074</v>
      </c>
      <c r="V1010" s="97" t="s">
        <v>2174</v>
      </c>
      <c r="W1010" s="79" t="s">
        <v>3075</v>
      </c>
      <c r="X1010" s="79"/>
      <c r="Y1010" s="192"/>
      <c r="Z1010" s="17"/>
      <c r="AA1010" s="17"/>
      <c r="AB1010" s="17"/>
    </row>
    <row r="1011" spans="1:28" ht="38.25" x14ac:dyDescent="0.2">
      <c r="A1011" s="97">
        <v>44158</v>
      </c>
      <c r="B1011" s="79" t="s">
        <v>2849</v>
      </c>
      <c r="C1011" s="79" t="s">
        <v>2850</v>
      </c>
      <c r="D1011" s="79" t="s">
        <v>136</v>
      </c>
      <c r="E1011" s="79" t="s">
        <v>143</v>
      </c>
      <c r="F1011" s="60">
        <v>44158</v>
      </c>
      <c r="G1011" s="98">
        <v>2020</v>
      </c>
      <c r="H1011" s="97" t="s">
        <v>41</v>
      </c>
      <c r="I1011" s="97" t="str">
        <f t="shared" si="54"/>
        <v>MI</v>
      </c>
      <c r="J1011" s="97" t="str">
        <f t="shared" si="55"/>
        <v>MI</v>
      </c>
      <c r="K1011" s="104" t="str">
        <f t="shared" ref="K1011:K1016" si="56">IF($L1011=$M1011,L1011,CONCATENATE($L1011,", ",IF(ISBLANK(N1011),"",CONCATENATE(N1011,", ")),$M1011))</f>
        <v>Midwest</v>
      </c>
      <c r="L1011" s="97" t="str">
        <f>INDEX('State '!$A$1:$C$62,MATCH($I1011,'State '!$B:$B,0),3)</f>
        <v>Midwest</v>
      </c>
      <c r="M1011" s="97" t="str">
        <f>INDEX('State '!$A$1:$C$62,MATCH($J1011,'State '!$B:$B,0),3)</f>
        <v>Midwest</v>
      </c>
      <c r="N1011" s="97"/>
      <c r="O1011" s="156">
        <v>610</v>
      </c>
      <c r="P1011" s="156">
        <v>94</v>
      </c>
      <c r="Q1011" s="145">
        <v>200</v>
      </c>
      <c r="R1011" s="98">
        <v>24</v>
      </c>
      <c r="S1011" s="101" t="s">
        <v>138</v>
      </c>
      <c r="T1011" s="97" t="s">
        <v>2851</v>
      </c>
      <c r="U1011" s="97"/>
      <c r="V1011" s="97" t="s">
        <v>2174</v>
      </c>
      <c r="W1011" s="79" t="s">
        <v>3031</v>
      </c>
      <c r="X1011" s="79" t="s">
        <v>2819</v>
      </c>
      <c r="Y1011" s="146" t="s">
        <v>3030</v>
      </c>
      <c r="Z1011" s="17"/>
      <c r="AA1011" s="17"/>
      <c r="AB1011" s="17"/>
    </row>
    <row r="1012" spans="1:28" x14ac:dyDescent="0.2">
      <c r="A1012" s="97">
        <v>44568</v>
      </c>
      <c r="B1012" s="79" t="s">
        <v>2446</v>
      </c>
      <c r="C1012" s="80" t="s">
        <v>261</v>
      </c>
      <c r="D1012" s="79" t="s">
        <v>140</v>
      </c>
      <c r="E1012" s="79" t="s">
        <v>143</v>
      </c>
      <c r="F1012" s="60">
        <v>44186</v>
      </c>
      <c r="G1012" s="61">
        <v>2020</v>
      </c>
      <c r="H1012" s="97" t="s">
        <v>2447</v>
      </c>
      <c r="I1012" s="97" t="str">
        <f t="shared" si="54"/>
        <v>OH</v>
      </c>
      <c r="J1012" s="97" t="str">
        <f t="shared" si="55"/>
        <v>KY</v>
      </c>
      <c r="K1012" s="104" t="str">
        <f t="shared" si="56"/>
        <v>Northeast, Midwest</v>
      </c>
      <c r="L1012" s="97" t="str">
        <f>INDEX('State '!$A$1:$C$62,MATCH($I1012,'State '!$B:$B,0),3)</f>
        <v>Northeast</v>
      </c>
      <c r="M1012" s="97" t="str">
        <f>INDEX('State '!$A$1:$C$62,MATCH($J1012,'State '!$B:$B,0),3)</f>
        <v>Midwest</v>
      </c>
      <c r="N1012" s="97"/>
      <c r="O1012" s="156">
        <v>707</v>
      </c>
      <c r="P1012" s="156">
        <v>64</v>
      </c>
      <c r="Q1012" s="145">
        <v>275</v>
      </c>
      <c r="R1012" s="98" t="s">
        <v>2448</v>
      </c>
      <c r="S1012" s="97" t="s">
        <v>135</v>
      </c>
      <c r="T1012" s="97" t="s">
        <v>381</v>
      </c>
      <c r="U1012" s="97" t="s">
        <v>2618</v>
      </c>
      <c r="V1012" s="97" t="s">
        <v>2177</v>
      </c>
      <c r="W1012" s="79" t="s">
        <v>2449</v>
      </c>
      <c r="X1012" s="79"/>
      <c r="Y1012" s="136" t="s">
        <v>2487</v>
      </c>
      <c r="Z1012" s="17"/>
      <c r="AA1012" s="17"/>
      <c r="AB1012" s="17"/>
    </row>
    <row r="1013" spans="1:28" ht="25.5" x14ac:dyDescent="0.2">
      <c r="A1013" s="97">
        <v>44197</v>
      </c>
      <c r="B1013" s="79" t="s">
        <v>2965</v>
      </c>
      <c r="C1013" s="79" t="s">
        <v>221</v>
      </c>
      <c r="D1013" s="79" t="s">
        <v>136</v>
      </c>
      <c r="E1013" s="102" t="s">
        <v>143</v>
      </c>
      <c r="F1013" s="60">
        <v>44197</v>
      </c>
      <c r="G1013" s="98">
        <v>2021</v>
      </c>
      <c r="H1013" s="97" t="s">
        <v>6</v>
      </c>
      <c r="I1013" s="97" t="str">
        <f t="shared" si="54"/>
        <v>TX</v>
      </c>
      <c r="J1013" s="97" t="str">
        <f t="shared" si="55"/>
        <v>TX</v>
      </c>
      <c r="K1013" s="104" t="str">
        <f t="shared" si="56"/>
        <v>South Central</v>
      </c>
      <c r="L1013" s="97" t="str">
        <f>INDEX('State '!$A$1:$C$62,MATCH($I1013,'State '!$B:$B,0),3)</f>
        <v>South Central</v>
      </c>
      <c r="M1013" s="97" t="str">
        <f>INDEX('State '!$A$1:$C$62,MATCH($J1013,'State '!$B:$B,0),3)</f>
        <v>South Central</v>
      </c>
      <c r="N1013" s="97"/>
      <c r="O1013" s="156"/>
      <c r="P1013" s="156">
        <v>430</v>
      </c>
      <c r="Q1013" s="145">
        <v>2100</v>
      </c>
      <c r="R1013" s="98"/>
      <c r="S1013" s="97" t="s">
        <v>138</v>
      </c>
      <c r="T1013" s="97" t="s">
        <v>2594</v>
      </c>
      <c r="U1013" s="97"/>
      <c r="V1013" s="97" t="s">
        <v>2174</v>
      </c>
      <c r="W1013" s="79" t="s">
        <v>3080</v>
      </c>
      <c r="X1013" s="79"/>
      <c r="Y1013" s="136" t="s">
        <v>3081</v>
      </c>
      <c r="Z1013" s="17"/>
      <c r="AA1013" s="17"/>
      <c r="AB1013" s="17"/>
    </row>
    <row r="1014" spans="1:28" x14ac:dyDescent="0.2">
      <c r="A1014" s="97">
        <v>44253</v>
      </c>
      <c r="B1014" s="79" t="s">
        <v>3104</v>
      </c>
      <c r="C1014" s="79" t="s">
        <v>200</v>
      </c>
      <c r="D1014" s="79" t="s">
        <v>140</v>
      </c>
      <c r="E1014" s="102" t="s">
        <v>143</v>
      </c>
      <c r="F1014" s="60">
        <v>44221</v>
      </c>
      <c r="G1014" s="61">
        <v>2021</v>
      </c>
      <c r="H1014" s="97" t="s">
        <v>1874</v>
      </c>
      <c r="I1014" s="97" t="str">
        <f t="shared" si="54"/>
        <v>NJ</v>
      </c>
      <c r="J1014" s="97" t="str">
        <f t="shared" si="55"/>
        <v>MA</v>
      </c>
      <c r="K1014" s="104" t="str">
        <f t="shared" si="56"/>
        <v>Northeast</v>
      </c>
      <c r="L1014" s="97" t="str">
        <f>INDEX('State '!$A$1:$C$62,MATCH($I1014,'State '!$B:$B,0),3)</f>
        <v>Northeast</v>
      </c>
      <c r="M1014" s="97" t="str">
        <f>INDEX('State '!$A$1:$C$62,MATCH($J1014,'State '!$B:$B,0),3)</f>
        <v>Northeast</v>
      </c>
      <c r="N1014" s="97"/>
      <c r="O1014" s="156">
        <v>451.8</v>
      </c>
      <c r="P1014" s="156">
        <v>6.3</v>
      </c>
      <c r="Q1014" s="145">
        <v>93</v>
      </c>
      <c r="R1014" s="98">
        <v>42</v>
      </c>
      <c r="S1014" s="97" t="s">
        <v>135</v>
      </c>
      <c r="T1014" s="97" t="s">
        <v>381</v>
      </c>
      <c r="U1014" s="97" t="s">
        <v>2108</v>
      </c>
      <c r="V1014" s="97" t="s">
        <v>2177</v>
      </c>
      <c r="W1014" s="79" t="s">
        <v>3156</v>
      </c>
      <c r="X1014" s="79"/>
      <c r="Y1014" s="136" t="s">
        <v>2482</v>
      </c>
      <c r="Z1014" s="17"/>
      <c r="AA1014" s="17"/>
      <c r="AB1014" s="17"/>
    </row>
    <row r="1015" spans="1:28" ht="38.25" x14ac:dyDescent="0.2">
      <c r="A1015" s="97">
        <v>44253</v>
      </c>
      <c r="B1015" s="79" t="s">
        <v>3105</v>
      </c>
      <c r="C1015" s="79" t="s">
        <v>298</v>
      </c>
      <c r="D1015" s="79" t="s">
        <v>140</v>
      </c>
      <c r="E1015" s="102" t="s">
        <v>143</v>
      </c>
      <c r="F1015" s="60">
        <v>44221</v>
      </c>
      <c r="G1015" s="61">
        <v>2021</v>
      </c>
      <c r="H1015" s="97" t="s">
        <v>2645</v>
      </c>
      <c r="I1015" s="97" t="str">
        <f t="shared" si="54"/>
        <v>MA</v>
      </c>
      <c r="J1015" s="97" t="str">
        <f t="shared" si="55"/>
        <v>NB</v>
      </c>
      <c r="K1015" s="104" t="str">
        <f t="shared" si="56"/>
        <v>Northeast, Canada</v>
      </c>
      <c r="L1015" s="97" t="str">
        <f>INDEX('State '!$A$1:$C$62,MATCH($I1015,'State '!$B:$B,0),3)</f>
        <v>Northeast</v>
      </c>
      <c r="M1015" s="97" t="str">
        <f>INDEX('State '!$A$1:$C$62,MATCH($J1015,'State '!$B:$B,0),3)</f>
        <v>Canada</v>
      </c>
      <c r="N1015" s="97"/>
      <c r="O1015" s="156"/>
      <c r="P1015" s="156">
        <v>0</v>
      </c>
      <c r="Q1015" s="145">
        <v>93</v>
      </c>
      <c r="R1015" s="98"/>
      <c r="S1015" s="97" t="s">
        <v>135</v>
      </c>
      <c r="T1015" s="97" t="s">
        <v>381</v>
      </c>
      <c r="U1015" s="97" t="s">
        <v>2108</v>
      </c>
      <c r="V1015" s="97" t="s">
        <v>2177</v>
      </c>
      <c r="W1015" s="79" t="s">
        <v>2683</v>
      </c>
      <c r="X1015" s="79"/>
      <c r="Y1015" s="136" t="s">
        <v>2482</v>
      </c>
      <c r="Z1015" s="17"/>
      <c r="AA1015" s="17"/>
      <c r="AB1015" s="17"/>
    </row>
    <row r="1016" spans="1:28" ht="38.25" x14ac:dyDescent="0.2">
      <c r="A1016" s="149">
        <v>44224</v>
      </c>
      <c r="B1016" s="150" t="s">
        <v>2902</v>
      </c>
      <c r="C1016" s="150" t="s">
        <v>3157</v>
      </c>
      <c r="D1016" s="150" t="s">
        <v>140</v>
      </c>
      <c r="E1016" s="151" t="s">
        <v>143</v>
      </c>
      <c r="F1016" s="152">
        <v>44223</v>
      </c>
      <c r="G1016" s="159">
        <v>2021</v>
      </c>
      <c r="H1016" s="149" t="s">
        <v>6</v>
      </c>
      <c r="I1016" s="149" t="str">
        <f t="shared" si="54"/>
        <v>TX</v>
      </c>
      <c r="J1016" s="149" t="str">
        <f t="shared" si="55"/>
        <v>TX</v>
      </c>
      <c r="K1016" s="149" t="str">
        <f t="shared" si="56"/>
        <v>South Central</v>
      </c>
      <c r="L1016" s="149" t="str">
        <f>INDEX('State '!$A$1:$C$62,MATCH($I1016,'State '!$B:$B,0),3)</f>
        <v>South Central</v>
      </c>
      <c r="M1016" s="149" t="str">
        <f>INDEX('State '!$A$1:$C$62,MATCH($J1016,'State '!$B:$B,0),3)</f>
        <v>South Central</v>
      </c>
      <c r="N1016" s="149"/>
      <c r="O1016" s="156"/>
      <c r="P1016" s="156"/>
      <c r="Q1016" s="155">
        <v>1800</v>
      </c>
      <c r="R1016" s="156">
        <v>42</v>
      </c>
      <c r="S1016" s="157" t="s">
        <v>138</v>
      </c>
      <c r="T1016" s="154" t="s">
        <v>2594</v>
      </c>
      <c r="U1016" s="158"/>
      <c r="V1016" s="149" t="s">
        <v>2174</v>
      </c>
      <c r="W1016" s="148" t="s">
        <v>2903</v>
      </c>
      <c r="X1016" s="148"/>
      <c r="Y1016" s="136"/>
      <c r="Z1016" s="17"/>
      <c r="AA1016" s="17"/>
      <c r="AB1016" s="17"/>
    </row>
    <row r="1017" spans="1:28" ht="25.5" x14ac:dyDescent="0.2">
      <c r="A1017" s="97">
        <v>44295</v>
      </c>
      <c r="B1017" s="80" t="s">
        <v>3057</v>
      </c>
      <c r="C1017" s="80" t="s">
        <v>235</v>
      </c>
      <c r="D1017" s="80" t="s">
        <v>134</v>
      </c>
      <c r="E1017" s="80" t="s">
        <v>143</v>
      </c>
      <c r="F1017" s="60">
        <v>44228</v>
      </c>
      <c r="G1017" s="61">
        <v>2021</v>
      </c>
      <c r="H1017" s="97" t="s">
        <v>6</v>
      </c>
      <c r="I1017" s="104" t="s">
        <v>6</v>
      </c>
      <c r="J1017" s="104" t="s">
        <v>6</v>
      </c>
      <c r="K1017" s="104" t="s">
        <v>2461</v>
      </c>
      <c r="L1017" s="104" t="s">
        <v>2461</v>
      </c>
      <c r="M1017" s="104" t="s">
        <v>2461</v>
      </c>
      <c r="N1017" s="104"/>
      <c r="O1017" s="156">
        <v>18.899999999999999</v>
      </c>
      <c r="P1017" s="156">
        <v>2.6</v>
      </c>
      <c r="Q1017" s="145">
        <v>107</v>
      </c>
      <c r="R1017" s="98" t="s">
        <v>2349</v>
      </c>
      <c r="S1017" s="97" t="s">
        <v>138</v>
      </c>
      <c r="T1017" s="104" t="s">
        <v>381</v>
      </c>
      <c r="U1017" s="104" t="s">
        <v>3058</v>
      </c>
      <c r="V1017" s="104" t="s">
        <v>2174</v>
      </c>
      <c r="W1017" s="80" t="s">
        <v>3059</v>
      </c>
      <c r="X1017" s="80" t="s">
        <v>2817</v>
      </c>
      <c r="Y1017" s="146"/>
      <c r="Z1017" s="17"/>
      <c r="AA1017" s="17"/>
      <c r="AB1017" s="17"/>
    </row>
    <row r="1018" spans="1:28" ht="25.5" x14ac:dyDescent="0.2">
      <c r="A1018" s="97">
        <v>44302</v>
      </c>
      <c r="B1018" s="79" t="s">
        <v>3002</v>
      </c>
      <c r="C1018" s="79" t="s">
        <v>3003</v>
      </c>
      <c r="D1018" s="79" t="s">
        <v>140</v>
      </c>
      <c r="E1018" s="79" t="s">
        <v>143</v>
      </c>
      <c r="F1018" s="60">
        <v>44253</v>
      </c>
      <c r="G1018" s="98">
        <v>2021</v>
      </c>
      <c r="H1018" s="97" t="s">
        <v>43</v>
      </c>
      <c r="I1018" s="97" t="str">
        <f t="shared" ref="I1018:I1028" si="57">LEFT($H1018,2)</f>
        <v>NM</v>
      </c>
      <c r="J1018" s="97" t="str">
        <f t="shared" ref="J1018:J1028" si="58">RIGHT($H1018,2)</f>
        <v>NM</v>
      </c>
      <c r="K1018" s="104" t="str">
        <f t="shared" ref="K1018:K1027" si="59">IF($L1018=$M1018,L1018,CONCATENATE($L1018,", ",IF(ISBLANK(N1018),"",CONCATENATE(N1018,", ")),$M1018))</f>
        <v>Mountain</v>
      </c>
      <c r="L1018" s="97" t="str">
        <f>INDEX('State '!$A$1:$C$62,MATCH($I1018,'State '!$B:$B,0),3)</f>
        <v>Mountain</v>
      </c>
      <c r="M1018" s="97" t="str">
        <f>INDEX('State '!$A$1:$C$62,MATCH($J1018,'State '!$B:$B,0),3)</f>
        <v>Mountain</v>
      </c>
      <c r="N1018" s="97"/>
      <c r="O1018" s="156">
        <v>60</v>
      </c>
      <c r="P1018" s="156">
        <v>35</v>
      </c>
      <c r="Q1018" s="145"/>
      <c r="R1018" s="98">
        <v>20</v>
      </c>
      <c r="S1018" s="101" t="s">
        <v>138</v>
      </c>
      <c r="T1018" s="97"/>
      <c r="U1018" s="97"/>
      <c r="V1018" s="97" t="s">
        <v>2174</v>
      </c>
      <c r="W1018" s="79" t="s">
        <v>3004</v>
      </c>
      <c r="X1018" s="79" t="s">
        <v>2819</v>
      </c>
      <c r="Y1018" s="146" t="s">
        <v>3011</v>
      </c>
      <c r="Z1018" s="17"/>
      <c r="AA1018" s="17"/>
      <c r="AB1018" s="17"/>
    </row>
    <row r="1019" spans="1:28" ht="25.5" x14ac:dyDescent="0.2">
      <c r="A1019" s="97">
        <v>44313</v>
      </c>
      <c r="B1019" s="79" t="s">
        <v>3020</v>
      </c>
      <c r="C1019" s="80" t="s">
        <v>1718</v>
      </c>
      <c r="D1019" s="79" t="s">
        <v>140</v>
      </c>
      <c r="E1019" s="79" t="s">
        <v>143</v>
      </c>
      <c r="F1019" s="60">
        <v>44255</v>
      </c>
      <c r="G1019" s="61">
        <v>2021</v>
      </c>
      <c r="H1019" s="97" t="s">
        <v>1147</v>
      </c>
      <c r="I1019" s="97" t="str">
        <f t="shared" si="57"/>
        <v>NM</v>
      </c>
      <c r="J1019" s="97" t="str">
        <f t="shared" si="58"/>
        <v>TX</v>
      </c>
      <c r="K1019" s="104" t="str">
        <f t="shared" si="59"/>
        <v>Mountain, South Central</v>
      </c>
      <c r="L1019" s="97" t="str">
        <f>INDEX('State '!$A$1:$C$62,MATCH($I1019,'State '!$B:$B,0),3)</f>
        <v>Mountain</v>
      </c>
      <c r="M1019" s="97" t="str">
        <f>INDEX('State '!$A$1:$C$62,MATCH($J1019,'State '!$B:$B,0),3)</f>
        <v>South Central</v>
      </c>
      <c r="N1019" s="97"/>
      <c r="O1019" s="156">
        <v>23.5</v>
      </c>
      <c r="P1019" s="156">
        <v>17.100000000000001</v>
      </c>
      <c r="Q1019" s="145">
        <v>159</v>
      </c>
      <c r="R1019" s="98">
        <v>16</v>
      </c>
      <c r="S1019" s="97" t="s">
        <v>135</v>
      </c>
      <c r="T1019" s="97" t="s">
        <v>381</v>
      </c>
      <c r="U1019" s="97" t="s">
        <v>3021</v>
      </c>
      <c r="V1019" s="97" t="s">
        <v>2177</v>
      </c>
      <c r="W1019" s="79" t="s">
        <v>3022</v>
      </c>
      <c r="X1019" s="79"/>
      <c r="Y1019" s="136"/>
      <c r="Z1019" s="17"/>
      <c r="AA1019" s="17"/>
      <c r="AB1019" s="17"/>
    </row>
    <row r="1020" spans="1:28" ht="25.5" x14ac:dyDescent="0.2">
      <c r="A1020" s="97">
        <v>44295</v>
      </c>
      <c r="B1020" s="80" t="s">
        <v>2920</v>
      </c>
      <c r="C1020" s="79" t="s">
        <v>239</v>
      </c>
      <c r="D1020" s="80" t="s">
        <v>140</v>
      </c>
      <c r="E1020" s="102" t="s">
        <v>143</v>
      </c>
      <c r="F1020" s="62">
        <v>44256</v>
      </c>
      <c r="G1020" s="107">
        <v>2021</v>
      </c>
      <c r="H1020" s="97" t="s">
        <v>14</v>
      </c>
      <c r="I1020" s="97" t="str">
        <f t="shared" si="57"/>
        <v>MS</v>
      </c>
      <c r="J1020" s="97" t="str">
        <f t="shared" si="58"/>
        <v>MS</v>
      </c>
      <c r="K1020" s="104" t="str">
        <f t="shared" si="59"/>
        <v>South Central</v>
      </c>
      <c r="L1020" s="97" t="str">
        <f>INDEX('State '!$A$1:$C$62,MATCH($I1020,'State '!$B:$B,0),3)</f>
        <v>South Central</v>
      </c>
      <c r="M1020" s="97" t="str">
        <f>INDEX('State '!$A$1:$C$62,MATCH($J1020,'State '!$B:$B,0),3)</f>
        <v>South Central</v>
      </c>
      <c r="N1020" s="97"/>
      <c r="O1020" s="156"/>
      <c r="P1020" s="156"/>
      <c r="Q1020" s="108">
        <v>48</v>
      </c>
      <c r="R1020" s="63"/>
      <c r="S1020" s="103" t="s">
        <v>135</v>
      </c>
      <c r="T1020" s="104" t="s">
        <v>381</v>
      </c>
      <c r="U1020" s="105" t="s">
        <v>2921</v>
      </c>
      <c r="V1020" s="97" t="s">
        <v>2174</v>
      </c>
      <c r="W1020" s="79" t="s">
        <v>2922</v>
      </c>
      <c r="X1020" s="79"/>
      <c r="Y1020" s="192"/>
      <c r="Z1020" s="17"/>
      <c r="AA1020" s="17"/>
      <c r="AB1020" s="17"/>
    </row>
    <row r="1021" spans="1:28" ht="25.5" x14ac:dyDescent="0.2">
      <c r="A1021" s="97">
        <v>44274</v>
      </c>
      <c r="B1021" s="79" t="s">
        <v>2759</v>
      </c>
      <c r="C1021" s="79" t="s">
        <v>2065</v>
      </c>
      <c r="D1021" s="79" t="s">
        <v>1878</v>
      </c>
      <c r="E1021" s="79" t="s">
        <v>143</v>
      </c>
      <c r="F1021" s="60">
        <v>44256</v>
      </c>
      <c r="G1021" s="61">
        <v>2021</v>
      </c>
      <c r="H1021" s="97" t="s">
        <v>2340</v>
      </c>
      <c r="I1021" s="97" t="str">
        <f t="shared" si="57"/>
        <v>IL</v>
      </c>
      <c r="J1021" s="97" t="str">
        <f t="shared" si="58"/>
        <v>TX</v>
      </c>
      <c r="K1021" s="104" t="str">
        <f t="shared" si="59"/>
        <v>Midwest, South Central</v>
      </c>
      <c r="L1021" s="97" t="str">
        <f>INDEX('State '!$A$1:$C$62,MATCH($I1021,'State '!$B:$B,0),3)</f>
        <v>Midwest</v>
      </c>
      <c r="M1021" s="97" t="str">
        <f>INDEX('State '!$A$1:$C$62,MATCH($J1021,'State '!$B:$B,0),3)</f>
        <v>South Central</v>
      </c>
      <c r="N1021" s="97"/>
      <c r="O1021" s="156">
        <v>176</v>
      </c>
      <c r="P1021" s="156"/>
      <c r="Q1021" s="145">
        <v>300</v>
      </c>
      <c r="R1021" s="98"/>
      <c r="S1021" s="97" t="s">
        <v>135</v>
      </c>
      <c r="T1021" s="97" t="s">
        <v>381</v>
      </c>
      <c r="U1021" s="97" t="s">
        <v>2757</v>
      </c>
      <c r="V1021" s="97" t="s">
        <v>2177</v>
      </c>
      <c r="W1021" s="79" t="s">
        <v>2758</v>
      </c>
      <c r="X1021" s="79" t="s">
        <v>2816</v>
      </c>
      <c r="Y1021" s="192"/>
      <c r="Z1021" s="17"/>
      <c r="AA1021" s="17"/>
      <c r="AB1021" s="17"/>
    </row>
    <row r="1022" spans="1:28" ht="51" x14ac:dyDescent="0.2">
      <c r="A1022" s="194">
        <v>44327</v>
      </c>
      <c r="B1022" s="191" t="s">
        <v>2293</v>
      </c>
      <c r="C1022" s="191" t="s">
        <v>1875</v>
      </c>
      <c r="D1022" s="191" t="s">
        <v>140</v>
      </c>
      <c r="E1022" s="191" t="s">
        <v>143</v>
      </c>
      <c r="F1022" s="193">
        <v>44256</v>
      </c>
      <c r="G1022" s="195">
        <v>2021</v>
      </c>
      <c r="H1022" s="194" t="s">
        <v>2295</v>
      </c>
      <c r="I1022" s="97" t="str">
        <f t="shared" si="57"/>
        <v>VA</v>
      </c>
      <c r="J1022" s="97" t="str">
        <f t="shared" si="58"/>
        <v>LA</v>
      </c>
      <c r="K1022" s="104" t="str">
        <f t="shared" si="59"/>
        <v>Northeast, Southeast, South Central</v>
      </c>
      <c r="L1022" s="97" t="str">
        <f>INDEX('State '!$A$1:$C$62,MATCH($I1022,'State '!$B:$B,0),3)</f>
        <v>Northeast</v>
      </c>
      <c r="M1022" s="97" t="str">
        <f>INDEX('State '!$A$1:$C$62,MATCH($J1022,'State '!$B:$B,0),3)</f>
        <v>South Central</v>
      </c>
      <c r="N1022" s="97" t="s">
        <v>15</v>
      </c>
      <c r="O1022" s="156">
        <v>404.8</v>
      </c>
      <c r="P1022" s="156">
        <v>7.72</v>
      </c>
      <c r="Q1022" s="197">
        <v>296</v>
      </c>
      <c r="R1022" s="195"/>
      <c r="S1022" s="194" t="s">
        <v>135</v>
      </c>
      <c r="T1022" s="194" t="s">
        <v>381</v>
      </c>
      <c r="U1022" s="194" t="s">
        <v>2480</v>
      </c>
      <c r="V1022" s="97" t="s">
        <v>2177</v>
      </c>
      <c r="W1022" s="79" t="s">
        <v>3086</v>
      </c>
      <c r="X1022" s="79" t="s">
        <v>2819</v>
      </c>
      <c r="Y1022" s="192"/>
      <c r="Z1022" s="17"/>
      <c r="AA1022" s="17"/>
      <c r="AB1022" s="17"/>
    </row>
    <row r="1023" spans="1:28" ht="25.5" x14ac:dyDescent="0.2">
      <c r="A1023" s="97">
        <v>44302</v>
      </c>
      <c r="B1023" s="79" t="s">
        <v>2791</v>
      </c>
      <c r="C1023" s="79" t="s">
        <v>2792</v>
      </c>
      <c r="D1023" s="79" t="s">
        <v>136</v>
      </c>
      <c r="E1023" s="79" t="s">
        <v>143</v>
      </c>
      <c r="F1023" s="60">
        <v>44285</v>
      </c>
      <c r="G1023" s="98">
        <v>2021</v>
      </c>
      <c r="H1023" s="97" t="s">
        <v>6</v>
      </c>
      <c r="I1023" s="97" t="str">
        <f t="shared" si="57"/>
        <v>TX</v>
      </c>
      <c r="J1023" s="97" t="str">
        <f t="shared" si="58"/>
        <v>TX</v>
      </c>
      <c r="K1023" s="104" t="str">
        <f t="shared" si="59"/>
        <v>South Central</v>
      </c>
      <c r="L1023" s="97" t="str">
        <f>INDEX('State '!$A$1:$C$62,MATCH($I1023,'State '!$B:$B,0),3)</f>
        <v>South Central</v>
      </c>
      <c r="M1023" s="97" t="str">
        <f>INDEX('State '!$A$1:$C$62,MATCH($J1023,'State '!$B:$B,0),3)</f>
        <v>South Central</v>
      </c>
      <c r="N1023" s="97"/>
      <c r="O1023" s="156"/>
      <c r="P1023" s="156">
        <v>107</v>
      </c>
      <c r="Q1023" s="207">
        <v>1000</v>
      </c>
      <c r="R1023" s="98">
        <v>36</v>
      </c>
      <c r="S1023" s="97" t="s">
        <v>138</v>
      </c>
      <c r="T1023" s="97"/>
      <c r="U1023" s="97"/>
      <c r="V1023" s="97" t="s">
        <v>2174</v>
      </c>
      <c r="W1023" s="79" t="s">
        <v>2964</v>
      </c>
      <c r="X1023" s="79"/>
      <c r="Y1023" s="146" t="s">
        <v>2859</v>
      </c>
      <c r="Z1023" s="17"/>
      <c r="AA1023" s="17"/>
      <c r="AB1023" s="17"/>
    </row>
    <row r="1024" spans="1:28" x14ac:dyDescent="0.2">
      <c r="A1024" s="97">
        <v>44656</v>
      </c>
      <c r="B1024" s="80" t="s">
        <v>2889</v>
      </c>
      <c r="C1024" s="79" t="s">
        <v>2396</v>
      </c>
      <c r="D1024" s="80" t="s">
        <v>140</v>
      </c>
      <c r="E1024" s="102" t="s">
        <v>143</v>
      </c>
      <c r="F1024" s="62">
        <v>44287</v>
      </c>
      <c r="G1024" s="107">
        <v>2021</v>
      </c>
      <c r="H1024" s="97" t="s">
        <v>37</v>
      </c>
      <c r="I1024" s="97" t="str">
        <f t="shared" si="57"/>
        <v>OK</v>
      </c>
      <c r="J1024" s="97" t="str">
        <f t="shared" si="58"/>
        <v>OK</v>
      </c>
      <c r="K1024" s="104" t="str">
        <f t="shared" si="59"/>
        <v>South Central</v>
      </c>
      <c r="L1024" s="97" t="str">
        <f>INDEX('State '!$A$1:$C$62,MATCH($I1024,'State '!$B:$B,0),3)</f>
        <v>South Central</v>
      </c>
      <c r="M1024" s="97" t="str">
        <f>INDEX('State '!$A$1:$C$62,MATCH($J1024,'State '!$B:$B,0),3)</f>
        <v>South Central</v>
      </c>
      <c r="N1024" s="97"/>
      <c r="O1024" s="156">
        <v>35.9</v>
      </c>
      <c r="P1024" s="199">
        <v>1.5</v>
      </c>
      <c r="Q1024" s="108">
        <v>100</v>
      </c>
      <c r="R1024" s="63"/>
      <c r="S1024" s="103" t="s">
        <v>135</v>
      </c>
      <c r="T1024" s="104" t="s">
        <v>381</v>
      </c>
      <c r="U1024" s="105" t="s">
        <v>3032</v>
      </c>
      <c r="V1024" s="97" t="s">
        <v>2174</v>
      </c>
      <c r="W1024" s="79" t="s">
        <v>2890</v>
      </c>
      <c r="X1024" s="79"/>
      <c r="Y1024" s="146" t="s">
        <v>3028</v>
      </c>
      <c r="Z1024" s="17"/>
      <c r="AA1024" s="17"/>
      <c r="AB1024" s="17"/>
    </row>
    <row r="1025" spans="1:28" ht="25.5" x14ac:dyDescent="0.2">
      <c r="A1025" s="97">
        <v>44295</v>
      </c>
      <c r="B1025" s="79" t="s">
        <v>2545</v>
      </c>
      <c r="C1025" s="80" t="s">
        <v>2546</v>
      </c>
      <c r="D1025" s="79" t="s">
        <v>134</v>
      </c>
      <c r="E1025" s="79" t="s">
        <v>143</v>
      </c>
      <c r="F1025" s="60">
        <v>44293</v>
      </c>
      <c r="G1025" s="98">
        <v>2021</v>
      </c>
      <c r="H1025" s="97" t="s">
        <v>0</v>
      </c>
      <c r="I1025" s="97" t="str">
        <f t="shared" si="57"/>
        <v>LA</v>
      </c>
      <c r="J1025" s="97" t="str">
        <f t="shared" si="58"/>
        <v>LA</v>
      </c>
      <c r="K1025" s="104" t="str">
        <f t="shared" si="59"/>
        <v>South Central</v>
      </c>
      <c r="L1025" s="97" t="str">
        <f>INDEX('State '!$A$1:$C$62,MATCH($I1025,'State '!$B:$B,0),3)</f>
        <v>South Central</v>
      </c>
      <c r="M1025" s="97" t="str">
        <f>INDEX('State '!$A$1:$C$62,MATCH($J1025,'State '!$B:$B,0),3)</f>
        <v>South Central</v>
      </c>
      <c r="N1025" s="97"/>
      <c r="O1025" s="156">
        <v>344.54500000000002</v>
      </c>
      <c r="P1025" s="156">
        <v>24</v>
      </c>
      <c r="Q1025" s="145">
        <v>1900</v>
      </c>
      <c r="R1025" s="98">
        <v>42</v>
      </c>
      <c r="S1025" s="97" t="s">
        <v>135</v>
      </c>
      <c r="T1025" s="104" t="s">
        <v>381</v>
      </c>
      <c r="U1025" s="97" t="s">
        <v>2547</v>
      </c>
      <c r="V1025" s="97" t="s">
        <v>2174</v>
      </c>
      <c r="W1025" s="79" t="s">
        <v>2809</v>
      </c>
      <c r="X1025" s="79" t="s">
        <v>2816</v>
      </c>
      <c r="Y1025" s="136" t="s">
        <v>2548</v>
      </c>
      <c r="Z1025" s="17"/>
      <c r="AA1025" s="17"/>
      <c r="AB1025" s="17"/>
    </row>
    <row r="1026" spans="1:28" ht="25.5" x14ac:dyDescent="0.2">
      <c r="A1026" s="97">
        <v>44372</v>
      </c>
      <c r="B1026" s="79" t="s">
        <v>2684</v>
      </c>
      <c r="C1026" s="80" t="s">
        <v>2523</v>
      </c>
      <c r="D1026" s="79" t="s">
        <v>140</v>
      </c>
      <c r="E1026" s="79" t="s">
        <v>143</v>
      </c>
      <c r="F1026" s="60">
        <v>44356</v>
      </c>
      <c r="G1026" s="98">
        <v>2021</v>
      </c>
      <c r="H1026" s="97" t="s">
        <v>2685</v>
      </c>
      <c r="I1026" s="97" t="str">
        <f t="shared" si="57"/>
        <v>PA</v>
      </c>
      <c r="J1026" s="97" t="str">
        <f t="shared" si="58"/>
        <v>OH</v>
      </c>
      <c r="K1026" s="104" t="str">
        <f t="shared" si="59"/>
        <v>Northeast</v>
      </c>
      <c r="L1026" s="97" t="str">
        <f>INDEX('State '!$A$1:$C$62,MATCH($I1026,'State '!$B:$B,0),3)</f>
        <v>Northeast</v>
      </c>
      <c r="M1026" s="97" t="str">
        <f>INDEX('State '!$A$1:$C$62,MATCH($J1026,'State '!$B:$B,0),3)</f>
        <v>Northeast</v>
      </c>
      <c r="N1026" s="97"/>
      <c r="O1026" s="156">
        <v>94.2</v>
      </c>
      <c r="P1026" s="156">
        <v>5.0999999999999996</v>
      </c>
      <c r="Q1026" s="145">
        <v>150</v>
      </c>
      <c r="R1026" s="98">
        <v>36</v>
      </c>
      <c r="S1026" s="97" t="s">
        <v>135</v>
      </c>
      <c r="T1026" s="97" t="s">
        <v>381</v>
      </c>
      <c r="U1026" s="97" t="s">
        <v>2686</v>
      </c>
      <c r="V1026" s="97" t="s">
        <v>2177</v>
      </c>
      <c r="W1026" s="79" t="s">
        <v>2687</v>
      </c>
      <c r="X1026" s="79" t="s">
        <v>2817</v>
      </c>
      <c r="Y1026" s="146" t="s">
        <v>2852</v>
      </c>
      <c r="Z1026" s="17"/>
      <c r="AA1026" s="17"/>
      <c r="AB1026" s="17"/>
    </row>
    <row r="1027" spans="1:28" ht="25.5" x14ac:dyDescent="0.2">
      <c r="A1027" s="97">
        <v>44425</v>
      </c>
      <c r="B1027" s="79" t="s">
        <v>2590</v>
      </c>
      <c r="C1027" s="79" t="s">
        <v>3157</v>
      </c>
      <c r="D1027" s="79" t="s">
        <v>136</v>
      </c>
      <c r="E1027" s="79" t="s">
        <v>143</v>
      </c>
      <c r="F1027" s="60">
        <v>44378</v>
      </c>
      <c r="G1027" s="98">
        <v>2021</v>
      </c>
      <c r="H1027" s="97" t="s">
        <v>6</v>
      </c>
      <c r="I1027" s="97" t="str">
        <f t="shared" si="57"/>
        <v>TX</v>
      </c>
      <c r="J1027" s="97" t="str">
        <f t="shared" si="58"/>
        <v>TX</v>
      </c>
      <c r="K1027" s="104" t="str">
        <f t="shared" si="59"/>
        <v>South Central</v>
      </c>
      <c r="L1027" s="97" t="str">
        <f>INDEX('State '!$A$1:$C$62,MATCH($I1027,'State '!$B:$B,0),3)</f>
        <v>South Central</v>
      </c>
      <c r="M1027" s="97" t="str">
        <f>INDEX('State '!$A$1:$C$62,MATCH($J1027,'State '!$B:$B,0),3)</f>
        <v>South Central</v>
      </c>
      <c r="N1027" s="97"/>
      <c r="O1027" s="156"/>
      <c r="P1027" s="156">
        <v>620</v>
      </c>
      <c r="Q1027" s="145">
        <v>2000</v>
      </c>
      <c r="R1027" s="98" t="s">
        <v>421</v>
      </c>
      <c r="S1027" s="97" t="s">
        <v>138</v>
      </c>
      <c r="T1027" s="97" t="s">
        <v>2591</v>
      </c>
      <c r="U1027" s="97"/>
      <c r="V1027" s="97" t="s">
        <v>2174</v>
      </c>
      <c r="W1027" s="79" t="s">
        <v>2966</v>
      </c>
      <c r="X1027" s="79"/>
      <c r="Y1027" s="192"/>
      <c r="Z1027" s="17"/>
      <c r="AA1027" s="17"/>
      <c r="AB1027" s="17"/>
    </row>
    <row r="1028" spans="1:28" ht="25.5" x14ac:dyDescent="0.2">
      <c r="A1028" s="97">
        <v>44386</v>
      </c>
      <c r="B1028" s="79" t="s">
        <v>3131</v>
      </c>
      <c r="C1028" s="80" t="s">
        <v>239</v>
      </c>
      <c r="D1028" s="79" t="s">
        <v>134</v>
      </c>
      <c r="E1028" s="102" t="s">
        <v>143</v>
      </c>
      <c r="F1028" s="60">
        <v>44383</v>
      </c>
      <c r="G1028" s="61">
        <v>2021</v>
      </c>
      <c r="H1028" s="97" t="s">
        <v>0</v>
      </c>
      <c r="I1028" s="97" t="str">
        <f t="shared" si="57"/>
        <v>LA</v>
      </c>
      <c r="J1028" s="97" t="str">
        <f t="shared" si="58"/>
        <v>LA</v>
      </c>
      <c r="K1028" s="104" t="s">
        <v>9</v>
      </c>
      <c r="L1028" s="97" t="str">
        <f>INDEX('State '!$A$1:$C$62,MATCH($I1028,'State '!$B:$B,0),3)</f>
        <v>South Central</v>
      </c>
      <c r="M1028" s="97" t="str">
        <f>INDEX('State '!$A$1:$C$62,MATCH($J1028,'State '!$B:$B,0),3)</f>
        <v>South Central</v>
      </c>
      <c r="N1028" s="97"/>
      <c r="O1028" s="156">
        <v>0.05</v>
      </c>
      <c r="P1028" s="156"/>
      <c r="Q1028" s="145">
        <v>9</v>
      </c>
      <c r="R1028" s="98">
        <v>4</v>
      </c>
      <c r="S1028" s="97" t="s">
        <v>135</v>
      </c>
      <c r="T1028" s="97" t="s">
        <v>381</v>
      </c>
      <c r="U1028" s="97" t="s">
        <v>3132</v>
      </c>
      <c r="V1028" s="97" t="s">
        <v>2174</v>
      </c>
      <c r="W1028" s="79" t="s">
        <v>3133</v>
      </c>
      <c r="X1028" s="79" t="s">
        <v>2815</v>
      </c>
      <c r="Y1028" s="146"/>
      <c r="Z1028" s="17"/>
      <c r="AA1028" s="17"/>
      <c r="AB1028" s="17"/>
    </row>
    <row r="1029" spans="1:28" ht="25.5" x14ac:dyDescent="0.2">
      <c r="A1029" s="97">
        <v>44575</v>
      </c>
      <c r="B1029" s="79" t="s">
        <v>3101</v>
      </c>
      <c r="C1029" s="80" t="s">
        <v>1954</v>
      </c>
      <c r="D1029" s="79" t="s">
        <v>142</v>
      </c>
      <c r="E1029" s="102" t="s">
        <v>143</v>
      </c>
      <c r="F1029" s="60">
        <v>44406</v>
      </c>
      <c r="G1029" s="61">
        <v>2021</v>
      </c>
      <c r="H1029" s="97" t="s">
        <v>23</v>
      </c>
      <c r="I1029" s="97" t="s">
        <v>23</v>
      </c>
      <c r="J1029" s="97" t="s">
        <v>23</v>
      </c>
      <c r="K1029" s="104" t="s">
        <v>15</v>
      </c>
      <c r="L1029" s="104" t="s">
        <v>15</v>
      </c>
      <c r="M1029" s="104" t="s">
        <v>15</v>
      </c>
      <c r="N1029" s="97"/>
      <c r="O1029" s="156">
        <v>5.4</v>
      </c>
      <c r="P1029" s="156">
        <v>0.14768000000000001</v>
      </c>
      <c r="Q1029" s="145">
        <v>0</v>
      </c>
      <c r="R1029" s="98">
        <v>36</v>
      </c>
      <c r="S1029" s="97" t="s">
        <v>135</v>
      </c>
      <c r="T1029" s="97" t="s">
        <v>381</v>
      </c>
      <c r="U1029" s="97" t="s">
        <v>3102</v>
      </c>
      <c r="V1029" s="97" t="s">
        <v>2174</v>
      </c>
      <c r="W1029" s="79" t="s">
        <v>3103</v>
      </c>
      <c r="X1029" s="79"/>
      <c r="Y1029" s="146"/>
      <c r="Z1029" s="17"/>
      <c r="AA1029" s="17"/>
      <c r="AB1029" s="17"/>
    </row>
    <row r="1030" spans="1:28" ht="25.5" x14ac:dyDescent="0.2">
      <c r="A1030" s="97">
        <v>44575</v>
      </c>
      <c r="B1030" s="80" t="s">
        <v>3231</v>
      </c>
      <c r="C1030" s="80" t="s">
        <v>2990</v>
      </c>
      <c r="D1030" s="80" t="s">
        <v>140</v>
      </c>
      <c r="E1030" s="102" t="s">
        <v>143</v>
      </c>
      <c r="F1030" s="62">
        <v>44413</v>
      </c>
      <c r="G1030" s="107">
        <v>2021</v>
      </c>
      <c r="H1030" s="97" t="s">
        <v>2991</v>
      </c>
      <c r="I1030" s="97" t="str">
        <f>LEFT($H1030,2)</f>
        <v>MN</v>
      </c>
      <c r="J1030" s="97" t="str">
        <f>RIGHT($H1030,2)</f>
        <v>ND</v>
      </c>
      <c r="K1030" s="104" t="str">
        <f>IF($L1030=$M1030,L1030,CONCATENATE($L1030,", ",IF(ISBLANK(N1030),"",CONCATENATE(N1030,", ")),$M1030))</f>
        <v>Midwest, Mountain</v>
      </c>
      <c r="L1030" s="97" t="str">
        <f>INDEX('State '!$A$1:$C$62,MATCH($I1030,'State '!$B:$B,0),3)</f>
        <v>Midwest</v>
      </c>
      <c r="M1030" s="97" t="str">
        <f>INDEX('State '!$A$1:$C$62,MATCH($J1030,'State '!$B:$B,0),3)</f>
        <v>Mountain</v>
      </c>
      <c r="N1030" s="97"/>
      <c r="O1030" s="156">
        <v>8.5</v>
      </c>
      <c r="P1030" s="156">
        <v>62.74</v>
      </c>
      <c r="Q1030" s="108"/>
      <c r="R1030" s="63">
        <v>4</v>
      </c>
      <c r="S1030" s="103" t="s">
        <v>135</v>
      </c>
      <c r="T1030" s="104" t="s">
        <v>381</v>
      </c>
      <c r="U1030" s="105" t="s">
        <v>2992</v>
      </c>
      <c r="V1030" s="97" t="s">
        <v>2177</v>
      </c>
      <c r="W1030" s="79" t="s">
        <v>2993</v>
      </c>
      <c r="X1030" s="79" t="s">
        <v>2819</v>
      </c>
      <c r="Y1030" s="136"/>
      <c r="Z1030" s="17"/>
      <c r="AA1030" s="17"/>
      <c r="AB1030" s="17"/>
    </row>
    <row r="1031" spans="1:28" ht="25.5" x14ac:dyDescent="0.2">
      <c r="A1031" s="149">
        <v>44568</v>
      </c>
      <c r="B1031" s="150" t="s">
        <v>3092</v>
      </c>
      <c r="C1031" s="150" t="s">
        <v>260</v>
      </c>
      <c r="D1031" s="150" t="s">
        <v>142</v>
      </c>
      <c r="E1031" s="151" t="s">
        <v>143</v>
      </c>
      <c r="F1031" s="152">
        <v>44419</v>
      </c>
      <c r="G1031" s="159">
        <v>2021</v>
      </c>
      <c r="H1031" s="149" t="s">
        <v>24</v>
      </c>
      <c r="I1031" s="149" t="s">
        <v>24</v>
      </c>
      <c r="J1031" s="149" t="s">
        <v>24</v>
      </c>
      <c r="K1031" s="149" t="s">
        <v>2459</v>
      </c>
      <c r="L1031" s="149" t="s">
        <v>2459</v>
      </c>
      <c r="M1031" s="149" t="s">
        <v>2459</v>
      </c>
      <c r="N1031" s="149"/>
      <c r="O1031" s="156">
        <v>7.7</v>
      </c>
      <c r="P1031" s="156">
        <v>4.4000000000000004</v>
      </c>
      <c r="Q1031" s="155"/>
      <c r="R1031" s="156">
        <v>8</v>
      </c>
      <c r="S1031" s="157" t="s">
        <v>138</v>
      </c>
      <c r="T1031" s="154" t="s">
        <v>381</v>
      </c>
      <c r="U1031" s="158" t="s">
        <v>3093</v>
      </c>
      <c r="V1031" s="149" t="s">
        <v>2174</v>
      </c>
      <c r="W1031" s="148" t="s">
        <v>3094</v>
      </c>
      <c r="X1031" s="148"/>
      <c r="Y1031" s="136"/>
      <c r="Z1031" s="17"/>
      <c r="AA1031" s="17"/>
      <c r="AB1031" s="17"/>
    </row>
    <row r="1032" spans="1:28" ht="25.5" x14ac:dyDescent="0.2">
      <c r="A1032" s="97">
        <v>44923</v>
      </c>
      <c r="B1032" s="79" t="s">
        <v>2898</v>
      </c>
      <c r="C1032" s="79" t="s">
        <v>2065</v>
      </c>
      <c r="D1032" s="79" t="s">
        <v>134</v>
      </c>
      <c r="E1032" s="102" t="s">
        <v>143</v>
      </c>
      <c r="F1032" s="60">
        <v>44428</v>
      </c>
      <c r="G1032" s="61">
        <v>2021</v>
      </c>
      <c r="H1032" s="97" t="s">
        <v>609</v>
      </c>
      <c r="I1032" s="97" t="str">
        <f>LEFT($H1032,2)</f>
        <v>IL</v>
      </c>
      <c r="J1032" s="97" t="str">
        <f>RIGHT($H1032,2)</f>
        <v>IN</v>
      </c>
      <c r="K1032" s="104" t="str">
        <f>IF($L1032=$M1032,L1032,CONCATENATE($L1032,", ",IF(ISBLANK(N1032),"",CONCATENATE(N1032,", ")),$M1032))</f>
        <v>Midwest</v>
      </c>
      <c r="L1032" s="97" t="str">
        <f>INDEX('State '!$A$1:$C$62,MATCH($I1032,'State '!$B:$B,0),3)</f>
        <v>Midwest</v>
      </c>
      <c r="M1032" s="97" t="str">
        <f>INDEX('State '!$A$1:$C$62,MATCH($J1032,'State '!$B:$B,0),3)</f>
        <v>Midwest</v>
      </c>
      <c r="N1032" s="97"/>
      <c r="O1032" s="156">
        <v>16.2</v>
      </c>
      <c r="P1032" s="199">
        <v>1.4</v>
      </c>
      <c r="Q1032" s="145">
        <v>70</v>
      </c>
      <c r="R1032" s="98">
        <v>20</v>
      </c>
      <c r="S1032" s="97" t="s">
        <v>135</v>
      </c>
      <c r="T1032" s="97" t="s">
        <v>381</v>
      </c>
      <c r="U1032" s="97" t="s">
        <v>2900</v>
      </c>
      <c r="V1032" s="97" t="s">
        <v>2177</v>
      </c>
      <c r="W1032" s="79" t="s">
        <v>2899</v>
      </c>
      <c r="X1032" s="79" t="s">
        <v>2819</v>
      </c>
      <c r="Y1032" s="136"/>
      <c r="Z1032" s="17"/>
      <c r="AA1032" s="17"/>
      <c r="AB1032" s="17"/>
    </row>
    <row r="1033" spans="1:28" ht="38.25" x14ac:dyDescent="0.2">
      <c r="A1033" s="97">
        <v>44210</v>
      </c>
      <c r="B1033" s="79" t="s">
        <v>3095</v>
      </c>
      <c r="C1033" s="80" t="s">
        <v>2882</v>
      </c>
      <c r="D1033" s="79" t="s">
        <v>142</v>
      </c>
      <c r="E1033" s="102" t="s">
        <v>143</v>
      </c>
      <c r="F1033" s="60">
        <v>44434</v>
      </c>
      <c r="G1033" s="61">
        <v>2021</v>
      </c>
      <c r="H1033" s="97" t="s">
        <v>33</v>
      </c>
      <c r="I1033" s="97" t="s">
        <v>33</v>
      </c>
      <c r="J1033" s="97" t="s">
        <v>33</v>
      </c>
      <c r="K1033" s="104" t="s">
        <v>5</v>
      </c>
      <c r="L1033" s="97" t="s">
        <v>5</v>
      </c>
      <c r="M1033" s="97" t="s">
        <v>5</v>
      </c>
      <c r="N1033" s="97"/>
      <c r="O1033" s="156">
        <v>23.2</v>
      </c>
      <c r="P1033" s="156">
        <v>0.81</v>
      </c>
      <c r="Q1033" s="145"/>
      <c r="R1033" s="98">
        <v>20</v>
      </c>
      <c r="S1033" s="97" t="s">
        <v>138</v>
      </c>
      <c r="T1033" s="97" t="s">
        <v>381</v>
      </c>
      <c r="U1033" s="97" t="s">
        <v>3096</v>
      </c>
      <c r="V1033" s="97" t="s">
        <v>2174</v>
      </c>
      <c r="W1033" s="79" t="s">
        <v>3097</v>
      </c>
      <c r="X1033" s="79"/>
      <c r="Y1033" s="146"/>
      <c r="Z1033" s="17"/>
      <c r="AA1033" s="17"/>
      <c r="AB1033" s="17"/>
    </row>
    <row r="1034" spans="1:28" x14ac:dyDescent="0.2">
      <c r="A1034" s="97">
        <v>44575</v>
      </c>
      <c r="B1034" s="79" t="s">
        <v>3076</v>
      </c>
      <c r="C1034" s="79" t="s">
        <v>3077</v>
      </c>
      <c r="D1034" s="79" t="s">
        <v>134</v>
      </c>
      <c r="E1034" s="79" t="s">
        <v>143</v>
      </c>
      <c r="F1034" s="60">
        <v>44439</v>
      </c>
      <c r="G1034" s="61">
        <v>2021</v>
      </c>
      <c r="H1034" s="97" t="s">
        <v>22</v>
      </c>
      <c r="I1034" s="97" t="str">
        <f t="shared" ref="I1034:I1065" si="60">LEFT($H1034,2)</f>
        <v>GA</v>
      </c>
      <c r="J1034" s="97" t="str">
        <f t="shared" ref="J1034:J1065" si="61">RIGHT($H1034,2)</f>
        <v>GA</v>
      </c>
      <c r="K1034" s="104" t="s">
        <v>15</v>
      </c>
      <c r="L1034" s="97" t="s">
        <v>15</v>
      </c>
      <c r="M1034" s="97" t="s">
        <v>15</v>
      </c>
      <c r="N1034" s="97"/>
      <c r="O1034" s="156">
        <v>22</v>
      </c>
      <c r="P1034" s="156">
        <v>9.3000000000000007</v>
      </c>
      <c r="Q1034" s="145">
        <v>11.8</v>
      </c>
      <c r="R1034" s="98">
        <v>12</v>
      </c>
      <c r="S1034" s="97" t="s">
        <v>138</v>
      </c>
      <c r="T1034" s="97" t="s">
        <v>3078</v>
      </c>
      <c r="U1034" s="97"/>
      <c r="V1034" s="97" t="s">
        <v>2174</v>
      </c>
      <c r="W1034" s="79" t="s">
        <v>3079</v>
      </c>
      <c r="X1034" s="79" t="s">
        <v>2815</v>
      </c>
      <c r="Y1034" s="146"/>
      <c r="Z1034" s="17"/>
      <c r="AA1034" s="17"/>
      <c r="AB1034" s="17"/>
    </row>
    <row r="1035" spans="1:28" ht="25.5" x14ac:dyDescent="0.2">
      <c r="A1035" s="97">
        <v>44575</v>
      </c>
      <c r="B1035" s="79" t="s">
        <v>2784</v>
      </c>
      <c r="C1035" s="79" t="s">
        <v>2024</v>
      </c>
      <c r="D1035" s="79" t="s">
        <v>140</v>
      </c>
      <c r="E1035" s="79" t="s">
        <v>143</v>
      </c>
      <c r="F1035" s="60">
        <v>44439</v>
      </c>
      <c r="G1035" s="61">
        <v>2021</v>
      </c>
      <c r="H1035" s="97" t="s">
        <v>56</v>
      </c>
      <c r="I1035" s="97" t="str">
        <f t="shared" si="60"/>
        <v>MT</v>
      </c>
      <c r="J1035" s="97" t="str">
        <f t="shared" si="61"/>
        <v>MT</v>
      </c>
      <c r="K1035" s="104" t="str">
        <f t="shared" ref="K1035:K1046" si="62">IF($L1035=$M1035,L1035,CONCATENATE($L1035,", ",IF(ISBLANK(N1035),"",CONCATENATE(N1035,", ")),$M1035))</f>
        <v>Mountain</v>
      </c>
      <c r="L1035" s="97" t="str">
        <f>INDEX('State '!$A$1:$C$62,MATCH($I1035,'State '!$B:$B,0),3)</f>
        <v>Mountain</v>
      </c>
      <c r="M1035" s="97" t="str">
        <f>INDEX('State '!$A$1:$C$62,MATCH($J1035,'State '!$B:$B,0),3)</f>
        <v>Mountain</v>
      </c>
      <c r="N1035" s="97"/>
      <c r="O1035" s="156">
        <v>11.6</v>
      </c>
      <c r="P1035" s="156">
        <v>9.5</v>
      </c>
      <c r="Q1035" s="145">
        <v>22.5</v>
      </c>
      <c r="R1035" s="98"/>
      <c r="S1035" s="97" t="s">
        <v>135</v>
      </c>
      <c r="T1035" s="97" t="s">
        <v>381</v>
      </c>
      <c r="U1035" s="97" t="s">
        <v>2785</v>
      </c>
      <c r="V1035" s="97" t="s">
        <v>2174</v>
      </c>
      <c r="W1035" s="79" t="s">
        <v>2786</v>
      </c>
      <c r="X1035" s="79" t="s">
        <v>2819</v>
      </c>
      <c r="Y1035" s="192"/>
      <c r="Z1035" s="17"/>
      <c r="AA1035" s="17"/>
      <c r="AB1035" s="17"/>
    </row>
    <row r="1036" spans="1:28" ht="38.25" x14ac:dyDescent="0.2">
      <c r="A1036" s="97">
        <v>44470</v>
      </c>
      <c r="B1036" s="79" t="s">
        <v>2655</v>
      </c>
      <c r="C1036" s="79" t="s">
        <v>218</v>
      </c>
      <c r="D1036" s="79" t="s">
        <v>140</v>
      </c>
      <c r="E1036" s="79" t="s">
        <v>143</v>
      </c>
      <c r="F1036" s="60">
        <v>44461</v>
      </c>
      <c r="G1036" s="61">
        <v>2021</v>
      </c>
      <c r="H1036" s="97" t="s">
        <v>3179</v>
      </c>
      <c r="I1036" s="97" t="str">
        <f t="shared" si="60"/>
        <v>DE</v>
      </c>
      <c r="J1036" s="97" t="str">
        <f t="shared" si="61"/>
        <v>MD</v>
      </c>
      <c r="K1036" s="104" t="str">
        <f t="shared" si="62"/>
        <v>Northeast</v>
      </c>
      <c r="L1036" s="97" t="str">
        <f>INDEX('State '!$A$1:$C$62,MATCH($I1036,'State '!$B:$B,0),3)</f>
        <v>Northeast</v>
      </c>
      <c r="M1036" s="97" t="str">
        <f>INDEX('State '!$A$1:$C$62,MATCH($J1036,'State '!$B:$B,0),3)</f>
        <v>Northeast</v>
      </c>
      <c r="N1036" s="97"/>
      <c r="O1036" s="156">
        <v>46.1</v>
      </c>
      <c r="P1036" s="156">
        <f>5+7.4+0.35+7</f>
        <v>19.75</v>
      </c>
      <c r="Q1036" s="145">
        <f>11.8+2.5</f>
        <v>14.3</v>
      </c>
      <c r="R1036" s="98" t="s">
        <v>3006</v>
      </c>
      <c r="S1036" s="97" t="s">
        <v>135</v>
      </c>
      <c r="T1036" s="97" t="s">
        <v>381</v>
      </c>
      <c r="U1036" s="97" t="s">
        <v>2656</v>
      </c>
      <c r="V1036" s="97" t="s">
        <v>2177</v>
      </c>
      <c r="W1036" s="79" t="s">
        <v>2657</v>
      </c>
      <c r="X1036" s="79" t="s">
        <v>2820</v>
      </c>
      <c r="Y1036" s="192"/>
      <c r="Z1036" s="17"/>
      <c r="AA1036" s="17"/>
      <c r="AB1036" s="17"/>
    </row>
    <row r="1037" spans="1:28" ht="38.25" x14ac:dyDescent="0.2">
      <c r="A1037" s="97">
        <v>44470</v>
      </c>
      <c r="B1037" s="80" t="s">
        <v>2917</v>
      </c>
      <c r="C1037" s="79" t="s">
        <v>199</v>
      </c>
      <c r="D1037" s="80" t="s">
        <v>140</v>
      </c>
      <c r="E1037" s="102" t="s">
        <v>143</v>
      </c>
      <c r="F1037" s="62">
        <v>44467</v>
      </c>
      <c r="G1037" s="107">
        <v>2021</v>
      </c>
      <c r="H1037" s="97" t="s">
        <v>20</v>
      </c>
      <c r="I1037" s="97" t="str">
        <f t="shared" si="60"/>
        <v>NJ</v>
      </c>
      <c r="J1037" s="97" t="str">
        <f t="shared" si="61"/>
        <v>NJ</v>
      </c>
      <c r="K1037" s="104" t="str">
        <f t="shared" si="62"/>
        <v>Northeast</v>
      </c>
      <c r="L1037" s="97" t="str">
        <f>INDEX('State '!$A$1:$C$62,MATCH($I1037,'State '!$B:$B,0),3)</f>
        <v>Northeast</v>
      </c>
      <c r="M1037" s="97" t="str">
        <f>INDEX('State '!$A$1:$C$62,MATCH($J1037,'State '!$B:$B,0),3)</f>
        <v>Northeast</v>
      </c>
      <c r="N1037" s="97"/>
      <c r="O1037" s="156">
        <v>52</v>
      </c>
      <c r="P1037" s="156">
        <f>1.55+0.2</f>
        <v>1.75</v>
      </c>
      <c r="Q1037" s="108">
        <v>264</v>
      </c>
      <c r="R1037" s="63" t="s">
        <v>1096</v>
      </c>
      <c r="S1037" s="103" t="s">
        <v>135</v>
      </c>
      <c r="T1037" s="104" t="s">
        <v>381</v>
      </c>
      <c r="U1037" s="105" t="s">
        <v>2918</v>
      </c>
      <c r="V1037" s="97" t="s">
        <v>2174</v>
      </c>
      <c r="W1037" s="79" t="s">
        <v>2919</v>
      </c>
      <c r="X1037" s="79" t="s">
        <v>2817</v>
      </c>
      <c r="Y1037" s="192" t="s">
        <v>3152</v>
      </c>
      <c r="Z1037" s="17"/>
      <c r="AA1037" s="17"/>
      <c r="AB1037" s="17"/>
    </row>
    <row r="1038" spans="1:28" x14ac:dyDescent="0.2">
      <c r="A1038" s="97">
        <v>44923</v>
      </c>
      <c r="B1038" s="79" t="s">
        <v>2841</v>
      </c>
      <c r="C1038" s="79" t="s">
        <v>221</v>
      </c>
      <c r="D1038" s="79" t="s">
        <v>140</v>
      </c>
      <c r="E1038" s="79" t="s">
        <v>143</v>
      </c>
      <c r="F1038" s="60">
        <v>44470</v>
      </c>
      <c r="G1038" s="61">
        <v>2021</v>
      </c>
      <c r="H1038" s="97" t="s">
        <v>0</v>
      </c>
      <c r="I1038" s="97" t="str">
        <f t="shared" si="60"/>
        <v>LA</v>
      </c>
      <c r="J1038" s="97" t="str">
        <f t="shared" si="61"/>
        <v>LA</v>
      </c>
      <c r="K1038" s="104" t="str">
        <f t="shared" si="62"/>
        <v>South Central</v>
      </c>
      <c r="L1038" s="97" t="str">
        <f>INDEX('State '!$A$1:$C$62,MATCH($I1038,'State '!$B:$B,0),3)</f>
        <v>South Central</v>
      </c>
      <c r="M1038" s="97" t="str">
        <f>INDEX('State '!$A$1:$C$62,MATCH($J1038,'State '!$B:$B,0),3)</f>
        <v>South Central</v>
      </c>
      <c r="N1038" s="97"/>
      <c r="O1038" s="156">
        <v>143</v>
      </c>
      <c r="P1038" s="156"/>
      <c r="Q1038" s="145">
        <v>894</v>
      </c>
      <c r="R1038" s="98"/>
      <c r="S1038" s="97" t="s">
        <v>135</v>
      </c>
      <c r="T1038" s="97" t="s">
        <v>381</v>
      </c>
      <c r="U1038" s="97" t="s">
        <v>2840</v>
      </c>
      <c r="V1038" s="97" t="s">
        <v>2174</v>
      </c>
      <c r="W1038" s="79" t="s">
        <v>3239</v>
      </c>
      <c r="X1038" s="79" t="s">
        <v>2816</v>
      </c>
      <c r="Y1038" s="192"/>
      <c r="Z1038" s="17"/>
      <c r="AA1038" s="17"/>
      <c r="AB1038" s="17"/>
    </row>
    <row r="1039" spans="1:28" x14ac:dyDescent="0.2">
      <c r="A1039" s="97">
        <v>44484</v>
      </c>
      <c r="B1039" s="79" t="s">
        <v>2968</v>
      </c>
      <c r="C1039" s="80" t="s">
        <v>206</v>
      </c>
      <c r="D1039" s="79" t="s">
        <v>140</v>
      </c>
      <c r="E1039" s="102" t="s">
        <v>143</v>
      </c>
      <c r="F1039" s="60">
        <v>44475</v>
      </c>
      <c r="G1039" s="61">
        <v>2021</v>
      </c>
      <c r="H1039" s="97" t="s">
        <v>2659</v>
      </c>
      <c r="I1039" s="97" t="str">
        <f t="shared" si="60"/>
        <v>MA</v>
      </c>
      <c r="J1039" s="97" t="str">
        <f t="shared" si="61"/>
        <v>CT</v>
      </c>
      <c r="K1039" s="104" t="str">
        <f t="shared" si="62"/>
        <v>Northeast</v>
      </c>
      <c r="L1039" s="97" t="str">
        <f>INDEX('State '!$A$1:$C$62,MATCH($I1039,'State '!$B:$B,0),3)</f>
        <v>Northeast</v>
      </c>
      <c r="M1039" s="97" t="str">
        <f>INDEX('State '!$A$1:$C$62,MATCH($J1039,'State '!$B:$B,0),3)</f>
        <v>Northeast</v>
      </c>
      <c r="N1039" s="97"/>
      <c r="O1039" s="156">
        <v>5.53</v>
      </c>
      <c r="P1039" s="156">
        <v>2.1</v>
      </c>
      <c r="Q1039" s="145">
        <v>72.400000000000006</v>
      </c>
      <c r="R1039" s="98">
        <v>12</v>
      </c>
      <c r="S1039" s="97" t="s">
        <v>135</v>
      </c>
      <c r="T1039" s="97" t="s">
        <v>381</v>
      </c>
      <c r="U1039" s="97" t="s">
        <v>2658</v>
      </c>
      <c r="V1039" s="97" t="s">
        <v>2177</v>
      </c>
      <c r="W1039" s="79" t="s">
        <v>2828</v>
      </c>
      <c r="X1039" s="79"/>
      <c r="Y1039" s="206" t="s">
        <v>3151</v>
      </c>
      <c r="Z1039" s="17"/>
      <c r="AA1039" s="17"/>
      <c r="AB1039" s="17"/>
    </row>
    <row r="1040" spans="1:28" ht="38.25" x14ac:dyDescent="0.2">
      <c r="A1040" s="194">
        <v>44923</v>
      </c>
      <c r="B1040" s="191" t="s">
        <v>2632</v>
      </c>
      <c r="C1040" s="191" t="s">
        <v>2633</v>
      </c>
      <c r="D1040" s="191" t="s">
        <v>134</v>
      </c>
      <c r="E1040" s="191" t="s">
        <v>143</v>
      </c>
      <c r="F1040" s="193">
        <v>44476</v>
      </c>
      <c r="G1040" s="195">
        <v>2021</v>
      </c>
      <c r="H1040" s="194" t="s">
        <v>34</v>
      </c>
      <c r="I1040" s="97" t="str">
        <f t="shared" si="60"/>
        <v>WI</v>
      </c>
      <c r="J1040" s="97" t="str">
        <f t="shared" si="61"/>
        <v>WI</v>
      </c>
      <c r="K1040" s="104" t="str">
        <f t="shared" si="62"/>
        <v>Midwest</v>
      </c>
      <c r="L1040" s="97" t="str">
        <f>INDEX('State '!$A$1:$C$62,MATCH($I1040,'State '!$B:$B,0),3)</f>
        <v>Midwest</v>
      </c>
      <c r="M1040" s="97" t="str">
        <f>INDEX('State '!$A$1:$C$62,MATCH($J1040,'State '!$B:$B,0),3)</f>
        <v>Midwest</v>
      </c>
      <c r="N1040" s="97"/>
      <c r="O1040" s="156">
        <v>144.30000000000001</v>
      </c>
      <c r="P1040" s="203">
        <v>49</v>
      </c>
      <c r="Q1040" s="197"/>
      <c r="R1040" s="195">
        <v>24</v>
      </c>
      <c r="S1040" s="103" t="s">
        <v>138</v>
      </c>
      <c r="T1040" s="104" t="s">
        <v>2635</v>
      </c>
      <c r="U1040" s="194" t="s">
        <v>3316</v>
      </c>
      <c r="V1040" s="97" t="s">
        <v>2174</v>
      </c>
      <c r="W1040" s="79" t="s">
        <v>2636</v>
      </c>
      <c r="X1040" s="79" t="s">
        <v>2819</v>
      </c>
      <c r="Y1040" s="192" t="s">
        <v>2638</v>
      </c>
      <c r="Z1040" s="17"/>
      <c r="AA1040" s="17"/>
      <c r="AB1040" s="17"/>
    </row>
    <row r="1041" spans="1:28" ht="25.5" x14ac:dyDescent="0.2">
      <c r="A1041" s="97">
        <v>44490</v>
      </c>
      <c r="B1041" s="79" t="s">
        <v>2693</v>
      </c>
      <c r="C1041" s="79" t="s">
        <v>1828</v>
      </c>
      <c r="D1041" s="79" t="s">
        <v>140</v>
      </c>
      <c r="E1041" s="79" t="s">
        <v>143</v>
      </c>
      <c r="F1041" s="60">
        <v>44490</v>
      </c>
      <c r="G1041" s="98">
        <v>2021</v>
      </c>
      <c r="H1041" s="97" t="s">
        <v>2469</v>
      </c>
      <c r="I1041" s="97" t="str">
        <f t="shared" si="60"/>
        <v>QU</v>
      </c>
      <c r="J1041" s="97" t="str">
        <f t="shared" si="61"/>
        <v>ME</v>
      </c>
      <c r="K1041" s="104" t="str">
        <f t="shared" si="62"/>
        <v>Canada, Northeast</v>
      </c>
      <c r="L1041" s="97" t="str">
        <f>INDEX('State '!$A$1:$C$62,MATCH($I1041,'State '!$B:$B,0),3)</f>
        <v>Canada</v>
      </c>
      <c r="M1041" s="97" t="str">
        <f>INDEX('State '!$A$1:$C$62,MATCH($J1041,'State '!$B:$B,0),3)</f>
        <v>Northeast</v>
      </c>
      <c r="N1041" s="97"/>
      <c r="O1041" s="156">
        <v>117.3</v>
      </c>
      <c r="P1041" s="156"/>
      <c r="Q1041" s="145">
        <v>63</v>
      </c>
      <c r="R1041" s="98"/>
      <c r="S1041" s="97" t="s">
        <v>135</v>
      </c>
      <c r="T1041" s="97" t="s">
        <v>381</v>
      </c>
      <c r="U1041" s="97" t="s">
        <v>3016</v>
      </c>
      <c r="V1041" s="97" t="s">
        <v>2177</v>
      </c>
      <c r="W1041" s="79" t="s">
        <v>3018</v>
      </c>
      <c r="X1041" s="79"/>
      <c r="Y1041" s="136" t="s">
        <v>2768</v>
      </c>
      <c r="Z1041" s="17"/>
      <c r="AA1041" s="17"/>
      <c r="AB1041" s="17"/>
    </row>
    <row r="1042" spans="1:28" ht="25.5" x14ac:dyDescent="0.2">
      <c r="A1042" s="97">
        <v>44500</v>
      </c>
      <c r="B1042" s="79" t="s">
        <v>3017</v>
      </c>
      <c r="C1042" s="79" t="s">
        <v>1828</v>
      </c>
      <c r="D1042" s="79" t="s">
        <v>140</v>
      </c>
      <c r="E1042" s="79" t="s">
        <v>143</v>
      </c>
      <c r="F1042" s="60">
        <v>44490</v>
      </c>
      <c r="G1042" s="98">
        <v>2021</v>
      </c>
      <c r="H1042" s="97" t="s">
        <v>2469</v>
      </c>
      <c r="I1042" s="97" t="str">
        <f t="shared" si="60"/>
        <v>QU</v>
      </c>
      <c r="J1042" s="97" t="str">
        <f t="shared" si="61"/>
        <v>ME</v>
      </c>
      <c r="K1042" s="104" t="str">
        <f t="shared" si="62"/>
        <v>Canada, Northeast</v>
      </c>
      <c r="L1042" s="97" t="str">
        <f>INDEX('State '!$A$1:$C$62,MATCH($I1042,'State '!$B:$B,0),3)</f>
        <v>Canada</v>
      </c>
      <c r="M1042" s="97" t="str">
        <f>INDEX('State '!$A$1:$C$62,MATCH($J1042,'State '!$B:$B,0),3)</f>
        <v>Northeast</v>
      </c>
      <c r="N1042" s="97"/>
      <c r="O1042" s="156"/>
      <c r="P1042" s="156"/>
      <c r="Q1042" s="145">
        <v>18</v>
      </c>
      <c r="R1042" s="98"/>
      <c r="S1042" s="97" t="s">
        <v>135</v>
      </c>
      <c r="T1042" s="97" t="s">
        <v>381</v>
      </c>
      <c r="U1042" s="97" t="s">
        <v>3016</v>
      </c>
      <c r="V1042" s="97" t="s">
        <v>2177</v>
      </c>
      <c r="W1042" s="79" t="s">
        <v>3018</v>
      </c>
      <c r="X1042" s="79"/>
      <c r="Y1042" s="136" t="s">
        <v>2768</v>
      </c>
      <c r="Z1042" s="17"/>
      <c r="AA1042" s="17"/>
      <c r="AB1042" s="17"/>
    </row>
    <row r="1043" spans="1:28" ht="25.5" x14ac:dyDescent="0.2">
      <c r="A1043" s="97">
        <v>44575</v>
      </c>
      <c r="B1043" s="80" t="s">
        <v>2994</v>
      </c>
      <c r="C1043" s="80" t="s">
        <v>199</v>
      </c>
      <c r="D1043" s="79" t="s">
        <v>141</v>
      </c>
      <c r="E1043" s="80" t="s">
        <v>143</v>
      </c>
      <c r="F1043" s="62">
        <v>44501</v>
      </c>
      <c r="G1043" s="107">
        <v>2021</v>
      </c>
      <c r="H1043" s="97" t="s">
        <v>7</v>
      </c>
      <c r="I1043" s="97" t="str">
        <f t="shared" si="60"/>
        <v>PA</v>
      </c>
      <c r="J1043" s="97" t="str">
        <f t="shared" si="61"/>
        <v>PA</v>
      </c>
      <c r="K1043" s="104" t="str">
        <f t="shared" si="62"/>
        <v>Northeast</v>
      </c>
      <c r="L1043" s="97" t="str">
        <f>INDEX('State '!$A$1:$C$62,MATCH($I1043,'State '!$B:$B,0),3)</f>
        <v>Northeast</v>
      </c>
      <c r="M1043" s="97" t="str">
        <f>INDEX('State '!$A$1:$C$62,MATCH($J1043,'State '!$B:$B,0),3)</f>
        <v>Northeast</v>
      </c>
      <c r="N1043" s="97"/>
      <c r="O1043" s="156">
        <v>21.5</v>
      </c>
      <c r="P1043" s="156">
        <v>0.8</v>
      </c>
      <c r="Q1043" s="108">
        <v>18</v>
      </c>
      <c r="R1043" s="63">
        <v>30</v>
      </c>
      <c r="S1043" s="103" t="s">
        <v>135</v>
      </c>
      <c r="T1043" s="104" t="s">
        <v>381</v>
      </c>
      <c r="U1043" s="105" t="s">
        <v>2995</v>
      </c>
      <c r="V1043" s="97" t="s">
        <v>2174</v>
      </c>
      <c r="W1043" s="79" t="s">
        <v>2996</v>
      </c>
      <c r="X1043" s="79"/>
      <c r="Y1043" s="136"/>
      <c r="Z1043" s="17"/>
      <c r="AA1043" s="17"/>
      <c r="AB1043" s="17"/>
    </row>
    <row r="1044" spans="1:28" ht="25.5" x14ac:dyDescent="0.2">
      <c r="A1044" s="97">
        <v>44519</v>
      </c>
      <c r="B1044" s="79" t="s">
        <v>3054</v>
      </c>
      <c r="C1044" s="79" t="s">
        <v>199</v>
      </c>
      <c r="D1044" s="79" t="s">
        <v>142</v>
      </c>
      <c r="E1044" s="102" t="s">
        <v>143</v>
      </c>
      <c r="F1044" s="60">
        <v>44503</v>
      </c>
      <c r="G1044" s="61">
        <v>2021</v>
      </c>
      <c r="H1044" s="97" t="s">
        <v>7</v>
      </c>
      <c r="I1044" s="97" t="str">
        <f t="shared" si="60"/>
        <v>PA</v>
      </c>
      <c r="J1044" s="97" t="str">
        <f t="shared" si="61"/>
        <v>PA</v>
      </c>
      <c r="K1044" s="104" t="str">
        <f t="shared" si="62"/>
        <v>Northeast</v>
      </c>
      <c r="L1044" s="97" t="str">
        <f>INDEX('State '!$A$1:$C$62,MATCH($I1044,'State '!$B:$B,0),3)</f>
        <v>Northeast</v>
      </c>
      <c r="M1044" s="97" t="str">
        <f>INDEX('State '!$A$1:$C$62,MATCH($J1044,'State '!$B:$B,0),3)</f>
        <v>Northeast</v>
      </c>
      <c r="N1044" s="97"/>
      <c r="O1044" s="156"/>
      <c r="P1044" s="156">
        <v>0</v>
      </c>
      <c r="Q1044" s="145">
        <v>0</v>
      </c>
      <c r="R1044" s="98"/>
      <c r="S1044" s="97" t="s">
        <v>135</v>
      </c>
      <c r="T1044" s="97" t="s">
        <v>381</v>
      </c>
      <c r="U1044" s="97" t="s">
        <v>2719</v>
      </c>
      <c r="V1044" s="97" t="s">
        <v>2174</v>
      </c>
      <c r="W1044" s="79" t="s">
        <v>2720</v>
      </c>
      <c r="X1044" s="79"/>
      <c r="Y1044" s="192"/>
      <c r="Z1044" s="17"/>
      <c r="AA1044" s="17"/>
      <c r="AB1044" s="17"/>
    </row>
    <row r="1045" spans="1:28" ht="25.5" x14ac:dyDescent="0.2">
      <c r="A1045" s="97">
        <v>44519</v>
      </c>
      <c r="B1045" s="79" t="s">
        <v>3023</v>
      </c>
      <c r="C1045" s="80" t="s">
        <v>2882</v>
      </c>
      <c r="D1045" s="79" t="s">
        <v>140</v>
      </c>
      <c r="E1045" s="79" t="s">
        <v>143</v>
      </c>
      <c r="F1045" s="60">
        <v>44508</v>
      </c>
      <c r="G1045" s="98">
        <v>2021</v>
      </c>
      <c r="H1045" s="97" t="s">
        <v>1311</v>
      </c>
      <c r="I1045" s="97" t="str">
        <f t="shared" si="60"/>
        <v>OR</v>
      </c>
      <c r="J1045" s="97" t="str">
        <f t="shared" si="61"/>
        <v>NV</v>
      </c>
      <c r="K1045" s="104" t="str">
        <f t="shared" si="62"/>
        <v>Pacific, Mountain</v>
      </c>
      <c r="L1045" s="97" t="str">
        <f>INDEX('State '!$A$1:$C$62,MATCH($I1045,'State '!$B:$B,0),3)</f>
        <v>Pacific</v>
      </c>
      <c r="M1045" s="97" t="str">
        <f>INDEX('State '!$A$1:$C$62,MATCH($J1045,'State '!$B:$B,0),3)</f>
        <v>Mountain</v>
      </c>
      <c r="N1045" s="97"/>
      <c r="O1045" s="156">
        <v>13.45</v>
      </c>
      <c r="P1045" s="156"/>
      <c r="Q1045" s="145">
        <v>15</v>
      </c>
      <c r="R1045" s="98"/>
      <c r="S1045" s="97" t="s">
        <v>135</v>
      </c>
      <c r="T1045" s="104" t="s">
        <v>381</v>
      </c>
      <c r="U1045" s="97" t="s">
        <v>3024</v>
      </c>
      <c r="V1045" s="97" t="s">
        <v>2177</v>
      </c>
      <c r="W1045" s="79" t="s">
        <v>3025</v>
      </c>
      <c r="X1045" s="79"/>
      <c r="Y1045" s="206" t="s">
        <v>3153</v>
      </c>
      <c r="Z1045" s="17"/>
      <c r="AA1045" s="17"/>
      <c r="AB1045" s="17"/>
    </row>
    <row r="1046" spans="1:28" ht="51" x14ac:dyDescent="0.2">
      <c r="A1046" s="194">
        <v>44519</v>
      </c>
      <c r="B1046" s="191" t="s">
        <v>2588</v>
      </c>
      <c r="C1046" s="191" t="s">
        <v>2589</v>
      </c>
      <c r="D1046" s="191" t="s">
        <v>136</v>
      </c>
      <c r="E1046" s="79" t="s">
        <v>143</v>
      </c>
      <c r="F1046" s="193">
        <v>44517</v>
      </c>
      <c r="G1046" s="195">
        <v>2021</v>
      </c>
      <c r="H1046" s="194" t="s">
        <v>1147</v>
      </c>
      <c r="I1046" s="194" t="str">
        <f t="shared" si="60"/>
        <v>NM</v>
      </c>
      <c r="J1046" s="194" t="str">
        <f t="shared" si="61"/>
        <v>TX</v>
      </c>
      <c r="K1046" s="104" t="str">
        <f t="shared" si="62"/>
        <v>Mountain, South Central</v>
      </c>
      <c r="L1046" s="97" t="str">
        <f>INDEX('State '!$A$1:$C$62,MATCH($I1046,'State '!$B:$B,0),3)</f>
        <v>Mountain</v>
      </c>
      <c r="M1046" s="97" t="str">
        <f>INDEX('State '!$A$1:$C$62,MATCH($J1046,'State '!$B:$B,0),3)</f>
        <v>South Central</v>
      </c>
      <c r="N1046" s="97"/>
      <c r="O1046" s="156">
        <v>450</v>
      </c>
      <c r="P1046" s="156">
        <f>34+81.1+17.3+1.4</f>
        <v>133.80000000000001</v>
      </c>
      <c r="Q1046" s="197">
        <v>1350</v>
      </c>
      <c r="R1046" s="195" t="s">
        <v>421</v>
      </c>
      <c r="S1046" s="194" t="s">
        <v>135</v>
      </c>
      <c r="T1046" s="194" t="s">
        <v>381</v>
      </c>
      <c r="U1046" s="194" t="s">
        <v>2808</v>
      </c>
      <c r="V1046" s="97" t="s">
        <v>2177</v>
      </c>
      <c r="W1046" s="79" t="s">
        <v>2677</v>
      </c>
      <c r="X1046" s="79"/>
      <c r="Y1046" s="192"/>
      <c r="Z1046" s="17"/>
      <c r="AA1046" s="17"/>
      <c r="AB1046" s="17"/>
    </row>
    <row r="1047" spans="1:28" ht="38.25" x14ac:dyDescent="0.2">
      <c r="A1047" s="97">
        <v>44519</v>
      </c>
      <c r="B1047" s="79" t="s">
        <v>3051</v>
      </c>
      <c r="C1047" s="79" t="s">
        <v>1870</v>
      </c>
      <c r="D1047" s="79" t="s">
        <v>140</v>
      </c>
      <c r="E1047" s="102" t="s">
        <v>143</v>
      </c>
      <c r="F1047" s="60">
        <v>44519</v>
      </c>
      <c r="G1047" s="61">
        <v>2021</v>
      </c>
      <c r="H1047" s="97" t="s">
        <v>41</v>
      </c>
      <c r="I1047" s="97" t="str">
        <f t="shared" si="60"/>
        <v>MI</v>
      </c>
      <c r="J1047" s="97" t="str">
        <f t="shared" si="61"/>
        <v>MI</v>
      </c>
      <c r="K1047" s="104" t="s">
        <v>9</v>
      </c>
      <c r="L1047" s="97" t="s">
        <v>9</v>
      </c>
      <c r="M1047" s="97" t="s">
        <v>9</v>
      </c>
      <c r="N1047" s="97"/>
      <c r="O1047" s="156">
        <v>40</v>
      </c>
      <c r="P1047" s="156">
        <v>0</v>
      </c>
      <c r="Q1047" s="145">
        <v>380</v>
      </c>
      <c r="R1047" s="98"/>
      <c r="S1047" s="97" t="s">
        <v>135</v>
      </c>
      <c r="T1047" s="97" t="s">
        <v>381</v>
      </c>
      <c r="U1047" s="97" t="s">
        <v>3052</v>
      </c>
      <c r="V1047" s="97" t="s">
        <v>2174</v>
      </c>
      <c r="W1047" s="79" t="s">
        <v>3053</v>
      </c>
      <c r="X1047" s="79"/>
      <c r="Y1047" s="192"/>
      <c r="Z1047" s="17"/>
      <c r="AA1047" s="17"/>
      <c r="AB1047" s="17"/>
    </row>
    <row r="1048" spans="1:28" ht="25.5" x14ac:dyDescent="0.2">
      <c r="A1048" s="194">
        <v>44575</v>
      </c>
      <c r="B1048" s="191" t="s">
        <v>2755</v>
      </c>
      <c r="C1048" s="191" t="s">
        <v>201</v>
      </c>
      <c r="D1048" s="191" t="s">
        <v>140</v>
      </c>
      <c r="E1048" s="79" t="s">
        <v>143</v>
      </c>
      <c r="F1048" s="193">
        <v>44531</v>
      </c>
      <c r="G1048" s="195">
        <v>2021</v>
      </c>
      <c r="H1048" s="194" t="s">
        <v>7</v>
      </c>
      <c r="I1048" s="194" t="str">
        <f t="shared" si="60"/>
        <v>PA</v>
      </c>
      <c r="J1048" s="194" t="str">
        <f t="shared" si="61"/>
        <v>PA</v>
      </c>
      <c r="K1048" s="104" t="str">
        <f t="shared" ref="K1048:K1053" si="63">IF($L1048=$M1048,L1048,CONCATENATE($L1048,", ",IF(ISBLANK(N1048),"",CONCATENATE(N1048,", ")),$M1048))</f>
        <v>Northeast</v>
      </c>
      <c r="L1048" s="97" t="str">
        <f>INDEX('State '!$A$1:$C$62,MATCH($I1048,'State '!$B:$B,0),3)</f>
        <v>Northeast</v>
      </c>
      <c r="M1048" s="97" t="str">
        <f>INDEX('State '!$A$1:$C$62,MATCH($J1048,'State '!$B:$B,0),3)</f>
        <v>Northeast</v>
      </c>
      <c r="N1048" s="97"/>
      <c r="O1048" s="156">
        <v>279</v>
      </c>
      <c r="P1048" s="156">
        <f>29.5+1.4+0.4</f>
        <v>31.299999999999997</v>
      </c>
      <c r="Q1048" s="197">
        <v>330</v>
      </c>
      <c r="R1048" s="195">
        <v>20</v>
      </c>
      <c r="S1048" s="194" t="s">
        <v>135</v>
      </c>
      <c r="T1048" s="194" t="s">
        <v>381</v>
      </c>
      <c r="U1048" s="194" t="s">
        <v>2756</v>
      </c>
      <c r="V1048" s="97" t="s">
        <v>2174</v>
      </c>
      <c r="W1048" s="79" t="s">
        <v>3160</v>
      </c>
      <c r="X1048" s="79"/>
      <c r="Y1048" s="136"/>
      <c r="Z1048" s="17"/>
      <c r="AA1048" s="17"/>
      <c r="AB1048" s="17"/>
    </row>
    <row r="1049" spans="1:28" ht="25.5" x14ac:dyDescent="0.2">
      <c r="A1049" s="149">
        <v>44629</v>
      </c>
      <c r="B1049" s="162" t="s">
        <v>3240</v>
      </c>
      <c r="C1049" s="162" t="s">
        <v>233</v>
      </c>
      <c r="D1049" s="162" t="s">
        <v>134</v>
      </c>
      <c r="E1049" s="162" t="s">
        <v>143</v>
      </c>
      <c r="F1049" s="163">
        <v>44531</v>
      </c>
      <c r="G1049" s="164">
        <v>2021</v>
      </c>
      <c r="H1049" s="149" t="s">
        <v>0</v>
      </c>
      <c r="I1049" s="149" t="str">
        <f t="shared" si="60"/>
        <v>LA</v>
      </c>
      <c r="J1049" s="149" t="str">
        <f t="shared" si="61"/>
        <v>LA</v>
      </c>
      <c r="K1049" s="149" t="str">
        <f t="shared" si="63"/>
        <v>South Central</v>
      </c>
      <c r="L1049" s="149" t="str">
        <f>INDEX('State '!$A$1:$C$62,MATCH($I1049,'State '!$B:$B,0),3)</f>
        <v>South Central</v>
      </c>
      <c r="M1049" s="149" t="str">
        <f>INDEX('State '!$A$1:$C$62,MATCH($J1049,'State '!$B:$B,0),3)</f>
        <v>South Central</v>
      </c>
      <c r="N1049" s="149"/>
      <c r="O1049" s="156"/>
      <c r="P1049" s="156">
        <v>80</v>
      </c>
      <c r="Q1049" s="156">
        <v>300</v>
      </c>
      <c r="R1049" s="155"/>
      <c r="S1049" s="149" t="s">
        <v>138</v>
      </c>
      <c r="T1049" s="149" t="s">
        <v>187</v>
      </c>
      <c r="U1049" s="149"/>
      <c r="V1049" s="149" t="s">
        <v>2174</v>
      </c>
      <c r="W1049" s="148" t="s">
        <v>3241</v>
      </c>
      <c r="X1049" s="148"/>
      <c r="Y1049" s="148"/>
      <c r="Z1049" s="17"/>
      <c r="AA1049" s="17"/>
      <c r="AB1049" s="17"/>
    </row>
    <row r="1050" spans="1:28" x14ac:dyDescent="0.2">
      <c r="A1050" s="97">
        <v>44568</v>
      </c>
      <c r="B1050" s="79" t="s">
        <v>2846</v>
      </c>
      <c r="C1050" s="80" t="s">
        <v>199</v>
      </c>
      <c r="D1050" s="79" t="s">
        <v>140</v>
      </c>
      <c r="E1050" s="79" t="s">
        <v>143</v>
      </c>
      <c r="F1050" s="60">
        <v>44539</v>
      </c>
      <c r="G1050" s="61">
        <v>2021</v>
      </c>
      <c r="H1050" s="97" t="s">
        <v>0</v>
      </c>
      <c r="I1050" s="97" t="str">
        <f t="shared" si="60"/>
        <v>LA</v>
      </c>
      <c r="J1050" s="97" t="str">
        <f t="shared" si="61"/>
        <v>LA</v>
      </c>
      <c r="K1050" s="104" t="str">
        <f t="shared" si="63"/>
        <v>South Central</v>
      </c>
      <c r="L1050" s="97" t="str">
        <f>INDEX('State '!$A$1:$C$62,MATCH($I1050,'State '!$B:$B,0),3)</f>
        <v>South Central</v>
      </c>
      <c r="M1050" s="97" t="str">
        <f>INDEX('State '!$A$1:$C$62,MATCH($J1050,'State '!$B:$B,0),3)</f>
        <v>South Central</v>
      </c>
      <c r="N1050" s="97"/>
      <c r="O1050" s="156">
        <v>149</v>
      </c>
      <c r="P1050" s="156">
        <v>0.2</v>
      </c>
      <c r="Q1050" s="145">
        <v>750</v>
      </c>
      <c r="R1050" s="98">
        <v>20</v>
      </c>
      <c r="S1050" s="97" t="s">
        <v>135</v>
      </c>
      <c r="T1050" s="97" t="s">
        <v>381</v>
      </c>
      <c r="U1050" s="97" t="s">
        <v>2847</v>
      </c>
      <c r="V1050" s="97" t="s">
        <v>2174</v>
      </c>
      <c r="W1050" s="79" t="s">
        <v>2848</v>
      </c>
      <c r="X1050" s="79" t="s">
        <v>2816</v>
      </c>
      <c r="Y1050" s="136"/>
      <c r="Z1050" s="17"/>
      <c r="AA1050" s="17"/>
      <c r="AB1050" s="17"/>
    </row>
    <row r="1051" spans="1:28" ht="38.25" x14ac:dyDescent="0.2">
      <c r="A1051" s="97">
        <v>44575</v>
      </c>
      <c r="B1051" s="79" t="s">
        <v>2884</v>
      </c>
      <c r="C1051" s="79" t="s">
        <v>274</v>
      </c>
      <c r="D1051" s="79" t="s">
        <v>134</v>
      </c>
      <c r="E1051" s="102" t="s">
        <v>143</v>
      </c>
      <c r="F1051" s="60">
        <v>44545</v>
      </c>
      <c r="G1051" s="61">
        <v>2021</v>
      </c>
      <c r="H1051" s="97" t="s">
        <v>41</v>
      </c>
      <c r="I1051" s="97" t="str">
        <f t="shared" si="60"/>
        <v>MI</v>
      </c>
      <c r="J1051" s="97" t="str">
        <f t="shared" si="61"/>
        <v>MI</v>
      </c>
      <c r="K1051" s="104" t="str">
        <f t="shared" si="63"/>
        <v>Midwest</v>
      </c>
      <c r="L1051" s="97" t="str">
        <f>INDEX('State '!$A$1:$C$62,MATCH($I1051,'State '!$B:$B,0),3)</f>
        <v>Midwest</v>
      </c>
      <c r="M1051" s="97" t="str">
        <f>INDEX('State '!$A$1:$C$62,MATCH($J1051,'State '!$B:$B,0),3)</f>
        <v>Midwest</v>
      </c>
      <c r="N1051" s="97"/>
      <c r="O1051" s="156">
        <v>21.5</v>
      </c>
      <c r="P1051" s="156">
        <v>1.25</v>
      </c>
      <c r="Q1051" s="145">
        <v>180</v>
      </c>
      <c r="R1051" s="98">
        <v>24</v>
      </c>
      <c r="S1051" s="97" t="s">
        <v>135</v>
      </c>
      <c r="T1051" s="97" t="s">
        <v>381</v>
      </c>
      <c r="U1051" s="97" t="s">
        <v>2885</v>
      </c>
      <c r="V1051" s="97" t="s">
        <v>2174</v>
      </c>
      <c r="W1051" s="79" t="s">
        <v>2886</v>
      </c>
      <c r="X1051" s="79" t="s">
        <v>2817</v>
      </c>
      <c r="Y1051" s="192"/>
      <c r="Z1051" s="17"/>
      <c r="AA1051" s="17"/>
      <c r="AB1051" s="17"/>
    </row>
    <row r="1052" spans="1:28" ht="38.25" x14ac:dyDescent="0.2">
      <c r="A1052" s="97">
        <v>44568</v>
      </c>
      <c r="B1052" s="79" t="s">
        <v>2842</v>
      </c>
      <c r="C1052" s="80" t="s">
        <v>239</v>
      </c>
      <c r="D1052" s="80" t="s">
        <v>134</v>
      </c>
      <c r="E1052" s="79" t="s">
        <v>143</v>
      </c>
      <c r="F1052" s="60">
        <v>44545</v>
      </c>
      <c r="G1052" s="61">
        <v>2021</v>
      </c>
      <c r="H1052" s="97" t="s">
        <v>14</v>
      </c>
      <c r="I1052" s="97" t="str">
        <f t="shared" si="60"/>
        <v>MS</v>
      </c>
      <c r="J1052" s="97" t="str">
        <f t="shared" si="61"/>
        <v>MS</v>
      </c>
      <c r="K1052" s="104" t="str">
        <f t="shared" si="63"/>
        <v>South Central</v>
      </c>
      <c r="L1052" s="97" t="str">
        <f>INDEX('State '!$A$1:$C$62,MATCH($I1052,'State '!$B:$B,0),3)</f>
        <v>South Central</v>
      </c>
      <c r="M1052" s="97" t="str">
        <f>INDEX('State '!$A$1:$C$62,MATCH($J1052,'State '!$B:$B,0),3)</f>
        <v>South Central</v>
      </c>
      <c r="N1052" s="97"/>
      <c r="O1052" s="156">
        <f>36.8+17.6</f>
        <v>54.4</v>
      </c>
      <c r="P1052" s="156">
        <v>3.4</v>
      </c>
      <c r="Q1052" s="145">
        <v>200</v>
      </c>
      <c r="R1052" s="98">
        <v>20</v>
      </c>
      <c r="S1052" s="97" t="s">
        <v>135</v>
      </c>
      <c r="T1052" s="97" t="s">
        <v>381</v>
      </c>
      <c r="U1052" s="97" t="s">
        <v>2843</v>
      </c>
      <c r="V1052" s="97" t="s">
        <v>2174</v>
      </c>
      <c r="W1052" s="79" t="s">
        <v>2844</v>
      </c>
      <c r="X1052" s="79" t="s">
        <v>2817</v>
      </c>
      <c r="Y1052" s="136"/>
      <c r="Z1052" s="17"/>
      <c r="AA1052" s="17"/>
      <c r="AB1052" s="17"/>
    </row>
    <row r="1053" spans="1:28" ht="25.5" x14ac:dyDescent="0.2">
      <c r="A1053" s="97">
        <v>44568</v>
      </c>
      <c r="B1053" s="79" t="s">
        <v>2097</v>
      </c>
      <c r="C1053" s="79" t="s">
        <v>1875</v>
      </c>
      <c r="D1053" s="79" t="s">
        <v>140</v>
      </c>
      <c r="E1053" s="79" t="s">
        <v>143</v>
      </c>
      <c r="F1053" s="60">
        <v>44545</v>
      </c>
      <c r="G1053" s="61">
        <v>2021</v>
      </c>
      <c r="H1053" s="97" t="s">
        <v>7</v>
      </c>
      <c r="I1053" s="97" t="str">
        <f t="shared" si="60"/>
        <v>PA</v>
      </c>
      <c r="J1053" s="97" t="str">
        <f t="shared" si="61"/>
        <v>PA</v>
      </c>
      <c r="K1053" s="104" t="str">
        <f t="shared" si="63"/>
        <v>Northeast</v>
      </c>
      <c r="L1053" s="97" t="str">
        <f>INDEX('State '!$A$1:$C$62,MATCH($I1053,'State '!$B:$B,0),3)</f>
        <v>Northeast</v>
      </c>
      <c r="M1053" s="97" t="str">
        <f>INDEX('State '!$A$1:$C$62,MATCH($J1053,'State '!$B:$B,0),3)</f>
        <v>Northeast</v>
      </c>
      <c r="N1053" s="97"/>
      <c r="O1053" s="156">
        <v>531</v>
      </c>
      <c r="P1053" s="156">
        <v>12.2</v>
      </c>
      <c r="Q1053" s="145">
        <v>580</v>
      </c>
      <c r="R1053" s="98" t="s">
        <v>550</v>
      </c>
      <c r="S1053" s="97" t="s">
        <v>135</v>
      </c>
      <c r="T1053" s="97" t="s">
        <v>381</v>
      </c>
      <c r="U1053" s="97" t="s">
        <v>2805</v>
      </c>
      <c r="V1053" s="97" t="s">
        <v>2174</v>
      </c>
      <c r="W1053" s="79" t="s">
        <v>3178</v>
      </c>
      <c r="X1053" s="79"/>
      <c r="Y1053" s="192"/>
      <c r="Z1053" s="17"/>
      <c r="AA1053" s="17"/>
      <c r="AB1053" s="17"/>
    </row>
    <row r="1054" spans="1:28" ht="25.5" x14ac:dyDescent="0.2">
      <c r="A1054" s="194">
        <v>44344</v>
      </c>
      <c r="B1054" s="191" t="s">
        <v>3113</v>
      </c>
      <c r="C1054" s="191" t="s">
        <v>3114</v>
      </c>
      <c r="D1054" s="191" t="s">
        <v>140</v>
      </c>
      <c r="E1054" s="191" t="s">
        <v>143</v>
      </c>
      <c r="F1054" s="193">
        <v>44561</v>
      </c>
      <c r="G1054" s="195">
        <v>2021</v>
      </c>
      <c r="H1054" s="194" t="s">
        <v>29</v>
      </c>
      <c r="I1054" s="97" t="str">
        <f t="shared" si="60"/>
        <v>WY</v>
      </c>
      <c r="J1054" s="97" t="str">
        <f t="shared" si="61"/>
        <v>WY</v>
      </c>
      <c r="K1054" s="104" t="s">
        <v>2459</v>
      </c>
      <c r="L1054" s="97" t="s">
        <v>2459</v>
      </c>
      <c r="M1054" s="97" t="s">
        <v>2459</v>
      </c>
      <c r="N1054" s="97"/>
      <c r="O1054" s="156">
        <v>4.8</v>
      </c>
      <c r="P1054" s="205">
        <v>0.17</v>
      </c>
      <c r="Q1054" s="197">
        <v>130</v>
      </c>
      <c r="R1054" s="195"/>
      <c r="S1054" s="194" t="s">
        <v>135</v>
      </c>
      <c r="T1054" s="194" t="s">
        <v>381</v>
      </c>
      <c r="U1054" s="194" t="s">
        <v>3116</v>
      </c>
      <c r="V1054" s="97" t="s">
        <v>2174</v>
      </c>
      <c r="W1054" s="79" t="s">
        <v>3115</v>
      </c>
      <c r="X1054" s="79"/>
      <c r="Y1054" s="136"/>
      <c r="Z1054" s="17"/>
      <c r="AA1054" s="17"/>
      <c r="AB1054" s="17"/>
    </row>
    <row r="1055" spans="1:28" s="95" customFormat="1" ht="25.5" x14ac:dyDescent="0.2">
      <c r="A1055" s="96">
        <v>44519</v>
      </c>
      <c r="B1055" s="79" t="s">
        <v>2911</v>
      </c>
      <c r="C1055" s="79" t="s">
        <v>1725</v>
      </c>
      <c r="D1055" s="79" t="s">
        <v>140</v>
      </c>
      <c r="E1055" s="79" t="s">
        <v>143</v>
      </c>
      <c r="F1055" s="60">
        <v>44512</v>
      </c>
      <c r="G1055" s="61">
        <v>2022</v>
      </c>
      <c r="H1055" s="97" t="s">
        <v>0</v>
      </c>
      <c r="I1055" s="97" t="str">
        <f t="shared" si="60"/>
        <v>LA</v>
      </c>
      <c r="J1055" s="97" t="str">
        <f t="shared" si="61"/>
        <v>LA</v>
      </c>
      <c r="K1055" s="104" t="str">
        <f t="shared" ref="K1055:K1066" si="64">IF($L1055=$M1055,L1055,CONCATENATE($L1055,", ",IF(ISBLANK(N1055),"",CONCATENATE(N1055,", ")),$M1055))</f>
        <v>South Central</v>
      </c>
      <c r="L1055" s="97" t="str">
        <f>INDEX('State '!$A$1:$C$62,MATCH($I1055,'State '!$B:$B,0),3)</f>
        <v>South Central</v>
      </c>
      <c r="M1055" s="97" t="str">
        <f>INDEX('State '!$A$1:$C$62,MATCH($J1055,'State '!$B:$B,0),3)</f>
        <v>South Central</v>
      </c>
      <c r="N1055" s="97"/>
      <c r="O1055" s="156">
        <v>200</v>
      </c>
      <c r="P1055" s="156"/>
      <c r="Q1055" s="145">
        <v>420</v>
      </c>
      <c r="R1055" s="98"/>
      <c r="S1055" s="97" t="s">
        <v>135</v>
      </c>
      <c r="T1055" s="97" t="s">
        <v>381</v>
      </c>
      <c r="U1055" s="97" t="s">
        <v>2912</v>
      </c>
      <c r="V1055" s="97" t="s">
        <v>2174</v>
      </c>
      <c r="W1055" s="79" t="s">
        <v>2913</v>
      </c>
      <c r="X1055" s="79"/>
      <c r="Y1055" s="136"/>
    </row>
    <row r="1056" spans="1:28" s="95" customFormat="1" ht="51" x14ac:dyDescent="0.2">
      <c r="A1056" s="96">
        <v>44729</v>
      </c>
      <c r="B1056" s="191" t="s">
        <v>3164</v>
      </c>
      <c r="C1056" s="191" t="s">
        <v>235</v>
      </c>
      <c r="D1056" s="191" t="s">
        <v>140</v>
      </c>
      <c r="E1056" s="191" t="s">
        <v>143</v>
      </c>
      <c r="F1056" s="193">
        <v>44573</v>
      </c>
      <c r="G1056" s="106">
        <v>2022</v>
      </c>
      <c r="H1056" s="194" t="s">
        <v>483</v>
      </c>
      <c r="I1056" s="97" t="str">
        <f t="shared" si="60"/>
        <v>MS</v>
      </c>
      <c r="J1056" s="97" t="str">
        <f t="shared" si="61"/>
        <v>AL</v>
      </c>
      <c r="K1056" s="104" t="str">
        <f t="shared" si="64"/>
        <v>South Central</v>
      </c>
      <c r="L1056" s="97" t="str">
        <f>INDEX('State '!$A$1:$C$62,MATCH($I1056,'State '!$B:$B,0),3)</f>
        <v>South Central</v>
      </c>
      <c r="M1056" s="97" t="str">
        <f>INDEX('State '!$A$1:$C$62,MATCH($J1056,'State '!$B:$B,0),3)</f>
        <v>South Central</v>
      </c>
      <c r="N1056" s="97"/>
      <c r="O1056" s="156">
        <v>2.2000000000000002</v>
      </c>
      <c r="P1056" s="198"/>
      <c r="Q1056" s="145">
        <v>100</v>
      </c>
      <c r="R1056" s="195"/>
      <c r="S1056" s="194" t="s">
        <v>135</v>
      </c>
      <c r="T1056" s="194" t="s">
        <v>381</v>
      </c>
      <c r="U1056" s="194" t="s">
        <v>3165</v>
      </c>
      <c r="V1056" s="97" t="s">
        <v>2177</v>
      </c>
      <c r="W1056" s="231" t="s">
        <v>3166</v>
      </c>
      <c r="X1056" s="231" t="s">
        <v>2817</v>
      </c>
      <c r="Y1056" s="192"/>
    </row>
    <row r="1057" spans="1:28" ht="25.5" x14ac:dyDescent="0.2">
      <c r="A1057" s="96">
        <v>44589</v>
      </c>
      <c r="B1057" s="79" t="s">
        <v>2854</v>
      </c>
      <c r="C1057" s="79" t="s">
        <v>1729</v>
      </c>
      <c r="D1057" s="79" t="s">
        <v>136</v>
      </c>
      <c r="E1057" s="79" t="s">
        <v>143</v>
      </c>
      <c r="F1057" s="60">
        <v>44587</v>
      </c>
      <c r="G1057" s="61">
        <v>2022</v>
      </c>
      <c r="H1057" s="97" t="s">
        <v>11</v>
      </c>
      <c r="I1057" s="97" t="str">
        <f t="shared" si="60"/>
        <v>ND</v>
      </c>
      <c r="J1057" s="97" t="str">
        <f t="shared" si="61"/>
        <v>ND</v>
      </c>
      <c r="K1057" s="104" t="str">
        <f t="shared" si="64"/>
        <v>Mountain</v>
      </c>
      <c r="L1057" s="97" t="str">
        <f>INDEX('State '!$A$1:$C$62,MATCH($I1057,'State '!$B:$B,0),3)</f>
        <v>Mountain</v>
      </c>
      <c r="M1057" s="97" t="str">
        <f>INDEX('State '!$A$1:$C$62,MATCH($J1057,'State '!$B:$B,0),3)</f>
        <v>Mountain</v>
      </c>
      <c r="N1057" s="97"/>
      <c r="O1057" s="156">
        <v>260.5</v>
      </c>
      <c r="P1057" s="199">
        <v>62</v>
      </c>
      <c r="Q1057" s="145">
        <v>245</v>
      </c>
      <c r="R1057" s="98">
        <v>20</v>
      </c>
      <c r="S1057" s="97" t="s">
        <v>135</v>
      </c>
      <c r="T1057" s="97" t="s">
        <v>381</v>
      </c>
      <c r="U1057" s="97" t="s">
        <v>2988</v>
      </c>
      <c r="V1057" s="97" t="s">
        <v>2174</v>
      </c>
      <c r="W1057" s="79" t="s">
        <v>2855</v>
      </c>
      <c r="X1057" s="79" t="s">
        <v>2819</v>
      </c>
      <c r="Y1057" s="146" t="s">
        <v>2856</v>
      </c>
    </row>
    <row r="1058" spans="1:28" ht="38.25" x14ac:dyDescent="0.2">
      <c r="A1058" s="96">
        <v>44923</v>
      </c>
      <c r="B1058" s="191" t="s">
        <v>3161</v>
      </c>
      <c r="C1058" s="191" t="s">
        <v>235</v>
      </c>
      <c r="D1058" s="191" t="s">
        <v>140</v>
      </c>
      <c r="E1058" s="191" t="s">
        <v>143</v>
      </c>
      <c r="F1058" s="193">
        <v>44592</v>
      </c>
      <c r="G1058" s="106">
        <v>2022</v>
      </c>
      <c r="H1058" s="194" t="s">
        <v>483</v>
      </c>
      <c r="I1058" s="97" t="str">
        <f t="shared" si="60"/>
        <v>MS</v>
      </c>
      <c r="J1058" s="97" t="str">
        <f t="shared" si="61"/>
        <v>AL</v>
      </c>
      <c r="K1058" s="104" t="str">
        <f t="shared" si="64"/>
        <v>South Central</v>
      </c>
      <c r="L1058" s="97" t="str">
        <f>INDEX('State '!$A$1:$C$62,MATCH($I1058,'State '!$B:$B,0),3)</f>
        <v>South Central</v>
      </c>
      <c r="M1058" s="97" t="str">
        <f>INDEX('State '!$A$1:$C$62,MATCH($J1058,'State '!$B:$B,0),3)</f>
        <v>South Central</v>
      </c>
      <c r="N1058" s="97"/>
      <c r="O1058" s="156">
        <v>0.32</v>
      </c>
      <c r="P1058" s="198"/>
      <c r="Q1058" s="197">
        <v>175</v>
      </c>
      <c r="R1058" s="195"/>
      <c r="S1058" s="194" t="s">
        <v>135</v>
      </c>
      <c r="T1058" s="194" t="s">
        <v>381</v>
      </c>
      <c r="U1058" s="194" t="s">
        <v>3162</v>
      </c>
      <c r="V1058" s="97" t="s">
        <v>2177</v>
      </c>
      <c r="W1058" s="79" t="s">
        <v>3163</v>
      </c>
      <c r="X1058" s="79"/>
      <c r="Y1058" s="192"/>
      <c r="AA1058" s="17"/>
      <c r="AB1058" s="17"/>
    </row>
    <row r="1059" spans="1:28" ht="25.5" x14ac:dyDescent="0.2">
      <c r="A1059" s="96">
        <v>44680</v>
      </c>
      <c r="B1059" s="80" t="s">
        <v>2799</v>
      </c>
      <c r="C1059" s="80" t="s">
        <v>235</v>
      </c>
      <c r="D1059" s="80" t="s">
        <v>140</v>
      </c>
      <c r="E1059" s="102" t="s">
        <v>143</v>
      </c>
      <c r="F1059" s="62">
        <v>44617</v>
      </c>
      <c r="G1059" s="109">
        <v>2022</v>
      </c>
      <c r="H1059" s="97" t="s">
        <v>18</v>
      </c>
      <c r="I1059" s="97" t="str">
        <f t="shared" si="60"/>
        <v>FL</v>
      </c>
      <c r="J1059" s="97" t="str">
        <f t="shared" si="61"/>
        <v>FL</v>
      </c>
      <c r="K1059" s="104" t="str">
        <f t="shared" si="64"/>
        <v>Southeast</v>
      </c>
      <c r="L1059" s="97" t="str">
        <f>INDEX('State '!$A$1:$C$62,MATCH($I1059,'State '!$B:$B,0),3)</f>
        <v>Southeast</v>
      </c>
      <c r="M1059" s="97" t="str">
        <f>INDEX('State '!$A$1:$C$62,MATCH($J1059,'State '!$B:$B,0),3)</f>
        <v>Southeast</v>
      </c>
      <c r="N1059" s="97"/>
      <c r="O1059" s="156">
        <v>102.6</v>
      </c>
      <c r="P1059" s="202">
        <f>13.7+7</f>
        <v>20.7</v>
      </c>
      <c r="Q1059" s="108">
        <v>169</v>
      </c>
      <c r="R1059" s="63">
        <v>30</v>
      </c>
      <c r="S1059" s="103" t="s">
        <v>135</v>
      </c>
      <c r="T1059" s="104" t="s">
        <v>381</v>
      </c>
      <c r="U1059" s="105" t="s">
        <v>2800</v>
      </c>
      <c r="V1059" s="97" t="s">
        <v>2174</v>
      </c>
      <c r="W1059" s="79" t="s">
        <v>2801</v>
      </c>
      <c r="X1059" s="79" t="s">
        <v>2817</v>
      </c>
      <c r="Y1059" s="192"/>
      <c r="Z1059" s="17"/>
      <c r="AA1059" s="17"/>
      <c r="AB1059" s="17"/>
    </row>
    <row r="1060" spans="1:28" ht="25.5" x14ac:dyDescent="0.2">
      <c r="A1060" s="96">
        <v>44638</v>
      </c>
      <c r="B1060" s="80" t="s">
        <v>2741</v>
      </c>
      <c r="C1060" s="80" t="s">
        <v>200</v>
      </c>
      <c r="D1060" s="80" t="s">
        <v>140</v>
      </c>
      <c r="E1060" s="102" t="s">
        <v>143</v>
      </c>
      <c r="F1060" s="62">
        <v>44630</v>
      </c>
      <c r="G1060" s="109">
        <v>2022</v>
      </c>
      <c r="H1060" s="97" t="s">
        <v>10</v>
      </c>
      <c r="I1060" s="97" t="str">
        <f t="shared" si="60"/>
        <v>NY</v>
      </c>
      <c r="J1060" s="97" t="str">
        <f t="shared" si="61"/>
        <v>NY</v>
      </c>
      <c r="K1060" s="104" t="str">
        <f t="shared" si="64"/>
        <v>Northeast</v>
      </c>
      <c r="L1060" s="97" t="str">
        <f>INDEX('State '!$A$1:$C$62,MATCH($I1060,'State '!$B:$B,0),3)</f>
        <v>Northeast</v>
      </c>
      <c r="M1060" s="97" t="str">
        <f>INDEX('State '!$A$1:$C$62,MATCH($J1060,'State '!$B:$B,0),3)</f>
        <v>Northeast</v>
      </c>
      <c r="N1060" s="97"/>
      <c r="O1060" s="156">
        <v>13</v>
      </c>
      <c r="P1060" s="156"/>
      <c r="Q1060" s="108">
        <v>18</v>
      </c>
      <c r="R1060" s="63"/>
      <c r="S1060" s="103" t="s">
        <v>135</v>
      </c>
      <c r="T1060" s="104" t="s">
        <v>381</v>
      </c>
      <c r="U1060" s="105" t="s">
        <v>2742</v>
      </c>
      <c r="V1060" s="97" t="s">
        <v>2174</v>
      </c>
      <c r="W1060" s="79" t="s">
        <v>2743</v>
      </c>
      <c r="X1060" s="79" t="s">
        <v>2822</v>
      </c>
      <c r="Y1060" s="192"/>
      <c r="AA1060" s="17"/>
      <c r="AB1060" s="17"/>
    </row>
    <row r="1061" spans="1:28" ht="25.5" x14ac:dyDescent="0.2">
      <c r="A1061" s="96">
        <v>44923</v>
      </c>
      <c r="B1061" s="79" t="s">
        <v>2723</v>
      </c>
      <c r="C1061" s="80" t="s">
        <v>2724</v>
      </c>
      <c r="D1061" s="79" t="s">
        <v>140</v>
      </c>
      <c r="E1061" s="79" t="s">
        <v>143</v>
      </c>
      <c r="F1061" s="60">
        <v>44634</v>
      </c>
      <c r="G1061" s="61">
        <v>2022</v>
      </c>
      <c r="H1061" s="97" t="s">
        <v>8</v>
      </c>
      <c r="I1061" s="97" t="str">
        <f t="shared" si="60"/>
        <v>OH</v>
      </c>
      <c r="J1061" s="97" t="str">
        <f t="shared" si="61"/>
        <v>OH</v>
      </c>
      <c r="K1061" s="104" t="str">
        <f t="shared" si="64"/>
        <v>Northeast</v>
      </c>
      <c r="L1061" s="97" t="str">
        <f>INDEX('State '!$A$1:$C$62,MATCH($I1061,'State '!$B:$B,0),3)</f>
        <v>Northeast</v>
      </c>
      <c r="M1061" s="97" t="str">
        <f>INDEX('State '!$A$1:$C$62,MATCH($J1061,'State '!$B:$B,0),3)</f>
        <v>Northeast</v>
      </c>
      <c r="N1061" s="97"/>
      <c r="O1061" s="156"/>
      <c r="P1061" s="156">
        <v>12</v>
      </c>
      <c r="Q1061" s="145">
        <v>1.032</v>
      </c>
      <c r="R1061" s="98">
        <v>20</v>
      </c>
      <c r="S1061" s="97" t="s">
        <v>138</v>
      </c>
      <c r="T1061" s="97" t="s">
        <v>2725</v>
      </c>
      <c r="U1061" s="97"/>
      <c r="V1061" s="97" t="s">
        <v>2174</v>
      </c>
      <c r="W1061" s="79" t="s">
        <v>2726</v>
      </c>
      <c r="X1061" s="79" t="s">
        <v>2817</v>
      </c>
      <c r="Y1061" s="146" t="s">
        <v>2858</v>
      </c>
      <c r="AA1061" s="17"/>
      <c r="AB1061" s="17"/>
    </row>
    <row r="1062" spans="1:28" ht="25.5" x14ac:dyDescent="0.2">
      <c r="A1062" s="96">
        <v>44754</v>
      </c>
      <c r="B1062" s="79" t="s">
        <v>2778</v>
      </c>
      <c r="C1062" s="79" t="s">
        <v>2779</v>
      </c>
      <c r="D1062" s="79" t="s">
        <v>140</v>
      </c>
      <c r="E1062" s="79" t="s">
        <v>143</v>
      </c>
      <c r="F1062" s="60">
        <v>44754</v>
      </c>
      <c r="G1062" s="98">
        <v>2022</v>
      </c>
      <c r="H1062" s="97" t="s">
        <v>513</v>
      </c>
      <c r="I1062" s="97" t="str">
        <f t="shared" si="60"/>
        <v>AL</v>
      </c>
      <c r="J1062" s="97" t="str">
        <f t="shared" si="61"/>
        <v>FL</v>
      </c>
      <c r="K1062" s="104" t="str">
        <f t="shared" si="64"/>
        <v>South Central, Southeast</v>
      </c>
      <c r="L1062" s="97" t="str">
        <f>INDEX('State '!$A$1:$C$62,MATCH($I1062,'State '!$B:$B,0),3)</f>
        <v>South Central</v>
      </c>
      <c r="M1062" s="97" t="str">
        <f>INDEX('State '!$A$1:$C$62,MATCH($J1062,'State '!$B:$B,0),3)</f>
        <v>Southeast</v>
      </c>
      <c r="N1062" s="97"/>
      <c r="O1062" s="156">
        <v>154.6</v>
      </c>
      <c r="P1062" s="110">
        <v>4</v>
      </c>
      <c r="Q1062" s="145">
        <v>78</v>
      </c>
      <c r="R1062" s="98">
        <v>36</v>
      </c>
      <c r="S1062" s="97" t="s">
        <v>135</v>
      </c>
      <c r="T1062" s="97" t="s">
        <v>381</v>
      </c>
      <c r="U1062" s="97" t="s">
        <v>2780</v>
      </c>
      <c r="V1062" s="97" t="s">
        <v>2177</v>
      </c>
      <c r="W1062" s="79" t="s">
        <v>2781</v>
      </c>
      <c r="X1062" s="79" t="s">
        <v>2817</v>
      </c>
      <c r="Y1062" s="136"/>
      <c r="AA1062" s="17"/>
      <c r="AB1062" s="17"/>
    </row>
    <row r="1063" spans="1:28" ht="25.5" x14ac:dyDescent="0.2">
      <c r="A1063" s="96">
        <v>44923</v>
      </c>
      <c r="B1063" s="79" t="s">
        <v>2952</v>
      </c>
      <c r="C1063" s="79" t="s">
        <v>1725</v>
      </c>
      <c r="D1063" s="79" t="s">
        <v>134</v>
      </c>
      <c r="E1063" s="79" t="s">
        <v>143</v>
      </c>
      <c r="F1063" s="60">
        <v>44755</v>
      </c>
      <c r="G1063" s="61">
        <v>2022</v>
      </c>
      <c r="H1063" s="97" t="s">
        <v>41</v>
      </c>
      <c r="I1063" s="97" t="str">
        <f t="shared" si="60"/>
        <v>MI</v>
      </c>
      <c r="J1063" s="97" t="str">
        <f t="shared" si="61"/>
        <v>MI</v>
      </c>
      <c r="K1063" s="104" t="str">
        <f t="shared" si="64"/>
        <v>Midwest</v>
      </c>
      <c r="L1063" s="97" t="str">
        <f>INDEX('State '!$A$1:$C$62,MATCH($I1063,'State '!$B:$B,0),3)</f>
        <v>Midwest</v>
      </c>
      <c r="M1063" s="97" t="str">
        <f>INDEX('State '!$A$1:$C$62,MATCH($J1063,'State '!$B:$B,0),3)</f>
        <v>Midwest</v>
      </c>
      <c r="N1063" s="97"/>
      <c r="O1063" s="156"/>
      <c r="P1063" s="175"/>
      <c r="Q1063" s="145"/>
      <c r="R1063" s="98"/>
      <c r="S1063" s="97" t="s">
        <v>135</v>
      </c>
      <c r="T1063" s="97" t="s">
        <v>381</v>
      </c>
      <c r="U1063" s="97"/>
      <c r="V1063" s="97" t="s">
        <v>2174</v>
      </c>
      <c r="W1063" s="79" t="s">
        <v>2953</v>
      </c>
      <c r="X1063" s="79" t="s">
        <v>2817</v>
      </c>
      <c r="Y1063" s="232"/>
      <c r="Z1063" s="17"/>
      <c r="AA1063" s="17"/>
      <c r="AB1063" s="17"/>
    </row>
    <row r="1064" spans="1:28" ht="25.5" x14ac:dyDescent="0.2">
      <c r="A1064" s="96">
        <v>44923</v>
      </c>
      <c r="B1064" s="79" t="s">
        <v>2870</v>
      </c>
      <c r="C1064" s="79" t="s">
        <v>1980</v>
      </c>
      <c r="D1064" s="79" t="s">
        <v>134</v>
      </c>
      <c r="E1064" s="102" t="s">
        <v>143</v>
      </c>
      <c r="F1064" s="60">
        <v>44773</v>
      </c>
      <c r="G1064" s="61">
        <v>2022</v>
      </c>
      <c r="H1064" s="97" t="s">
        <v>17</v>
      </c>
      <c r="I1064" s="97" t="str">
        <f t="shared" si="60"/>
        <v>AL</v>
      </c>
      <c r="J1064" s="97" t="str">
        <f t="shared" si="61"/>
        <v>AL</v>
      </c>
      <c r="K1064" s="104" t="str">
        <f t="shared" si="64"/>
        <v>South Central</v>
      </c>
      <c r="L1064" s="97" t="str">
        <f>INDEX('State '!$A$1:$C$62,MATCH($I1064,'State '!$B:$B,0),3)</f>
        <v>South Central</v>
      </c>
      <c r="M1064" s="97" t="str">
        <f>INDEX('State '!$A$1:$C$62,MATCH($J1064,'State '!$B:$B,0),3)</f>
        <v>South Central</v>
      </c>
      <c r="N1064" s="97"/>
      <c r="O1064" s="156"/>
      <c r="P1064" s="110">
        <v>50</v>
      </c>
      <c r="Q1064" s="145"/>
      <c r="R1064" s="98">
        <v>16</v>
      </c>
      <c r="S1064" s="97" t="s">
        <v>138</v>
      </c>
      <c r="T1064" s="97" t="s">
        <v>2872</v>
      </c>
      <c r="U1064" s="97"/>
      <c r="V1064" s="97" t="s">
        <v>2174</v>
      </c>
      <c r="W1064" s="79" t="s">
        <v>2871</v>
      </c>
      <c r="X1064" s="79" t="s">
        <v>2817</v>
      </c>
      <c r="Y1064" s="192"/>
      <c r="Z1064" s="17"/>
      <c r="AA1064" s="17"/>
      <c r="AB1064" s="17"/>
    </row>
    <row r="1065" spans="1:28" ht="25.5" x14ac:dyDescent="0.2">
      <c r="A1065" s="96">
        <v>44860</v>
      </c>
      <c r="B1065" s="79" t="s">
        <v>2796</v>
      </c>
      <c r="C1065" s="79" t="s">
        <v>1954</v>
      </c>
      <c r="D1065" s="79" t="s">
        <v>140</v>
      </c>
      <c r="E1065" s="102" t="s">
        <v>143</v>
      </c>
      <c r="F1065" s="60">
        <v>44825</v>
      </c>
      <c r="G1065" s="61">
        <v>2022</v>
      </c>
      <c r="H1065" s="97" t="s">
        <v>1992</v>
      </c>
      <c r="I1065" s="97" t="str">
        <f t="shared" si="60"/>
        <v>KY</v>
      </c>
      <c r="J1065" s="97" t="str">
        <f t="shared" si="61"/>
        <v>LA</v>
      </c>
      <c r="K1065" s="104" t="str">
        <f t="shared" si="64"/>
        <v>Midwest, South Central</v>
      </c>
      <c r="L1065" s="97" t="str">
        <f>INDEX('State '!$A$1:$C$62,MATCH($I1065,'State '!$B:$B,0),3)</f>
        <v>Midwest</v>
      </c>
      <c r="M1065" s="97" t="str">
        <f>INDEX('State '!$A$1:$C$62,MATCH($J1065,'State '!$B:$B,0),3)</f>
        <v>South Central</v>
      </c>
      <c r="N1065" s="97"/>
      <c r="O1065" s="156">
        <v>472</v>
      </c>
      <c r="P1065" s="156"/>
      <c r="Q1065" s="145">
        <v>493</v>
      </c>
      <c r="R1065" s="98"/>
      <c r="S1065" s="97" t="s">
        <v>135</v>
      </c>
      <c r="T1065" s="97" t="s">
        <v>381</v>
      </c>
      <c r="U1065" s="97" t="s">
        <v>2797</v>
      </c>
      <c r="V1065" s="97" t="s">
        <v>2177</v>
      </c>
      <c r="W1065" s="79" t="s">
        <v>2798</v>
      </c>
      <c r="X1065" s="79"/>
      <c r="Y1065" s="192"/>
      <c r="Z1065" s="17"/>
      <c r="AA1065" s="17"/>
      <c r="AB1065" s="17"/>
    </row>
    <row r="1066" spans="1:28" ht="51" x14ac:dyDescent="0.2">
      <c r="A1066" s="196">
        <v>44923</v>
      </c>
      <c r="B1066" s="191" t="s">
        <v>3263</v>
      </c>
      <c r="C1066" s="191" t="s">
        <v>3264</v>
      </c>
      <c r="D1066" s="191" t="s">
        <v>140</v>
      </c>
      <c r="E1066" s="191" t="s">
        <v>143</v>
      </c>
      <c r="F1066" s="193">
        <v>44834</v>
      </c>
      <c r="G1066" s="195">
        <v>2022</v>
      </c>
      <c r="H1066" s="194" t="s">
        <v>53</v>
      </c>
      <c r="I1066" s="97" t="str">
        <f t="shared" ref="I1066:I1097" si="65">LEFT($H1066,2)</f>
        <v>SC</v>
      </c>
      <c r="J1066" s="97" t="str">
        <f t="shared" ref="J1066:J1097" si="66">RIGHT($H1066,2)</f>
        <v>SC</v>
      </c>
      <c r="K1066" s="104" t="str">
        <f t="shared" si="64"/>
        <v>Southeast</v>
      </c>
      <c r="L1066" s="97" t="str">
        <f>INDEX('State '!$A$1:$C$62,MATCH($I1066,'State '!$B:$B,0),3)</f>
        <v>Southeast</v>
      </c>
      <c r="M1066" s="97" t="str">
        <f>INDEX('State '!$A$1:$C$62,MATCH($J1066,'State '!$B:$B,0),3)</f>
        <v>Southeast</v>
      </c>
      <c r="N1066" s="97"/>
      <c r="O1066" s="156">
        <v>5.5</v>
      </c>
      <c r="P1066" s="203"/>
      <c r="Q1066" s="197">
        <v>10</v>
      </c>
      <c r="R1066" s="195"/>
      <c r="S1066" s="194" t="s">
        <v>135</v>
      </c>
      <c r="T1066" s="194" t="s">
        <v>381</v>
      </c>
      <c r="U1066" s="194" t="s">
        <v>3265</v>
      </c>
      <c r="V1066" s="97" t="s">
        <v>2174</v>
      </c>
      <c r="W1066" s="79" t="s">
        <v>3266</v>
      </c>
      <c r="X1066" s="79" t="s">
        <v>2819</v>
      </c>
      <c r="Y1066" s="192"/>
      <c r="Z1066" s="17"/>
      <c r="AA1066" s="17"/>
      <c r="AB1066" s="17"/>
    </row>
    <row r="1067" spans="1:28" ht="51" x14ac:dyDescent="0.2">
      <c r="A1067" s="96">
        <v>44631</v>
      </c>
      <c r="B1067" s="79" t="s">
        <v>3060</v>
      </c>
      <c r="C1067" s="79" t="s">
        <v>260</v>
      </c>
      <c r="D1067" s="79" t="s">
        <v>142</v>
      </c>
      <c r="E1067" s="79" t="s">
        <v>143</v>
      </c>
      <c r="F1067" s="60">
        <v>44835</v>
      </c>
      <c r="G1067" s="98">
        <v>2022</v>
      </c>
      <c r="H1067" s="97" t="s">
        <v>42</v>
      </c>
      <c r="I1067" s="97" t="str">
        <f t="shared" si="65"/>
        <v>IA</v>
      </c>
      <c r="J1067" s="97" t="str">
        <f t="shared" si="66"/>
        <v>IA</v>
      </c>
      <c r="K1067" s="97" t="s">
        <v>9</v>
      </c>
      <c r="L1067" s="97" t="str">
        <f>INDEX('State '!$A$1:$C$62,MATCH($I1067,'State '!$B:$B,0),3)</f>
        <v>Midwest</v>
      </c>
      <c r="M1067" s="97" t="str">
        <f>INDEX('State '!$A$1:$C$62,MATCH($J1067,'State '!$B:$B,0),3)</f>
        <v>Midwest</v>
      </c>
      <c r="N1067" s="97"/>
      <c r="O1067" s="156">
        <v>19.8</v>
      </c>
      <c r="P1067" s="199">
        <v>9.1999999999999993</v>
      </c>
      <c r="Q1067" s="145">
        <v>0</v>
      </c>
      <c r="R1067" s="98">
        <v>6</v>
      </c>
      <c r="S1067" s="97" t="s">
        <v>135</v>
      </c>
      <c r="T1067" s="97" t="s">
        <v>381</v>
      </c>
      <c r="U1067" s="97" t="s">
        <v>3061</v>
      </c>
      <c r="V1067" s="97" t="s">
        <v>2174</v>
      </c>
      <c r="W1067" s="80" t="s">
        <v>3399</v>
      </c>
      <c r="X1067" s="80"/>
      <c r="Y1067" s="221" t="s">
        <v>3370</v>
      </c>
      <c r="Z1067" s="17"/>
      <c r="AA1067" s="17"/>
      <c r="AB1067" s="17"/>
    </row>
    <row r="1068" spans="1:28" ht="25.5" x14ac:dyDescent="0.2">
      <c r="A1068" s="96">
        <v>44923</v>
      </c>
      <c r="B1068" s="79" t="s">
        <v>3258</v>
      </c>
      <c r="C1068" s="79" t="s">
        <v>2896</v>
      </c>
      <c r="D1068" s="79" t="s">
        <v>134</v>
      </c>
      <c r="E1068" s="79" t="s">
        <v>143</v>
      </c>
      <c r="F1068" s="60">
        <v>44836</v>
      </c>
      <c r="G1068" s="61">
        <v>2022</v>
      </c>
      <c r="H1068" s="97" t="s">
        <v>41</v>
      </c>
      <c r="I1068" s="97" t="str">
        <f t="shared" si="65"/>
        <v>MI</v>
      </c>
      <c r="J1068" s="97" t="str">
        <f t="shared" si="66"/>
        <v>MI</v>
      </c>
      <c r="K1068" s="104" t="str">
        <f>IF($L1068=$M1068,L1068,CONCATENATE($L1068,", ",IF(ISBLANK(N1068),"",CONCATENATE(N1068,", ")),$M1068))</f>
        <v>Midwest</v>
      </c>
      <c r="L1068" s="97" t="str">
        <f>INDEX('State '!$A$1:$C$62,MATCH($I1068,'State '!$B:$B,0),3)</f>
        <v>Midwest</v>
      </c>
      <c r="M1068" s="97" t="str">
        <f>INDEX('State '!$A$1:$C$62,MATCH($J1068,'State '!$B:$B,0),3)</f>
        <v>Midwest</v>
      </c>
      <c r="N1068" s="97"/>
      <c r="O1068" s="156">
        <v>1.6</v>
      </c>
      <c r="P1068" s="200">
        <v>0.01</v>
      </c>
      <c r="Q1068" s="208">
        <v>1.6</v>
      </c>
      <c r="R1068" s="98">
        <v>2</v>
      </c>
      <c r="S1068" s="97" t="s">
        <v>135</v>
      </c>
      <c r="T1068" s="97" t="s">
        <v>381</v>
      </c>
      <c r="U1068" s="97" t="s">
        <v>3260</v>
      </c>
      <c r="V1068" s="97" t="s">
        <v>2174</v>
      </c>
      <c r="W1068" s="79" t="s">
        <v>3271</v>
      </c>
      <c r="X1068" s="79" t="s">
        <v>3259</v>
      </c>
      <c r="Y1068" s="192"/>
      <c r="Z1068" s="17"/>
      <c r="AA1068" s="17"/>
      <c r="AB1068" s="17"/>
    </row>
    <row r="1069" spans="1:28" ht="25.5" x14ac:dyDescent="0.2">
      <c r="A1069" s="196">
        <v>44923</v>
      </c>
      <c r="B1069" s="191" t="s">
        <v>3065</v>
      </c>
      <c r="C1069" s="191" t="s">
        <v>199</v>
      </c>
      <c r="D1069" s="191" t="s">
        <v>142</v>
      </c>
      <c r="E1069" s="191" t="s">
        <v>143</v>
      </c>
      <c r="F1069" s="193">
        <v>44860</v>
      </c>
      <c r="G1069" s="195">
        <v>2022</v>
      </c>
      <c r="H1069" s="194" t="s">
        <v>33</v>
      </c>
      <c r="I1069" s="97" t="str">
        <f t="shared" si="65"/>
        <v>WV</v>
      </c>
      <c r="J1069" s="97" t="str">
        <f t="shared" si="66"/>
        <v>WV</v>
      </c>
      <c r="K1069" s="104" t="s">
        <v>5</v>
      </c>
      <c r="L1069" s="97" t="s">
        <v>5</v>
      </c>
      <c r="M1069" s="97" t="s">
        <v>5</v>
      </c>
      <c r="N1069" s="97"/>
      <c r="O1069" s="156">
        <v>77</v>
      </c>
      <c r="P1069" s="156"/>
      <c r="Q1069" s="197"/>
      <c r="R1069" s="195" t="s">
        <v>1179</v>
      </c>
      <c r="S1069" s="103" t="s">
        <v>138</v>
      </c>
      <c r="T1069" s="104" t="s">
        <v>381</v>
      </c>
      <c r="U1069" s="194" t="s">
        <v>3066</v>
      </c>
      <c r="V1069" s="97" t="s">
        <v>2174</v>
      </c>
      <c r="W1069" s="79" t="s">
        <v>3067</v>
      </c>
      <c r="X1069" s="79"/>
      <c r="Y1069" s="146"/>
      <c r="AA1069" s="17"/>
      <c r="AB1069" s="17"/>
    </row>
    <row r="1070" spans="1:28" ht="25.5" x14ac:dyDescent="0.2">
      <c r="A1070" s="96">
        <v>45288</v>
      </c>
      <c r="B1070" s="80" t="s">
        <v>3049</v>
      </c>
      <c r="C1070" s="80" t="s">
        <v>2882</v>
      </c>
      <c r="D1070" s="80" t="s">
        <v>142</v>
      </c>
      <c r="E1070" s="80" t="s">
        <v>143</v>
      </c>
      <c r="F1070" s="163">
        <v>44866</v>
      </c>
      <c r="G1070" s="61">
        <v>2022</v>
      </c>
      <c r="H1070" s="97" t="s">
        <v>28</v>
      </c>
      <c r="I1070" s="97" t="str">
        <f t="shared" si="65"/>
        <v>IL</v>
      </c>
      <c r="J1070" s="97" t="str">
        <f t="shared" si="66"/>
        <v>IL</v>
      </c>
      <c r="K1070" s="104" t="s">
        <v>9</v>
      </c>
      <c r="L1070" s="104" t="s">
        <v>9</v>
      </c>
      <c r="M1070" s="104" t="s">
        <v>9</v>
      </c>
      <c r="N1070" s="104"/>
      <c r="O1070" s="156">
        <v>400</v>
      </c>
      <c r="P1070" s="156"/>
      <c r="Q1070" s="145">
        <v>125</v>
      </c>
      <c r="R1070" s="98"/>
      <c r="S1070" s="97" t="s">
        <v>138</v>
      </c>
      <c r="T1070" s="104"/>
      <c r="U1070" s="104"/>
      <c r="V1070" s="104" t="s">
        <v>2174</v>
      </c>
      <c r="W1070" s="80" t="s">
        <v>3050</v>
      </c>
      <c r="X1070" s="80" t="s">
        <v>2817</v>
      </c>
      <c r="Y1070" s="146" t="s">
        <v>3402</v>
      </c>
      <c r="Z1070" s="17"/>
      <c r="AA1070" s="17"/>
      <c r="AB1070" s="17"/>
    </row>
    <row r="1071" spans="1:28" ht="25.5" x14ac:dyDescent="0.2">
      <c r="A1071" s="96">
        <v>44890</v>
      </c>
      <c r="B1071" s="79" t="s">
        <v>3068</v>
      </c>
      <c r="C1071" s="79" t="s">
        <v>1725</v>
      </c>
      <c r="D1071" s="79" t="s">
        <v>140</v>
      </c>
      <c r="E1071" s="102" t="s">
        <v>143</v>
      </c>
      <c r="F1071" s="60">
        <v>44866</v>
      </c>
      <c r="G1071" s="61">
        <v>2022</v>
      </c>
      <c r="H1071" s="97" t="s">
        <v>1295</v>
      </c>
      <c r="I1071" s="97" t="str">
        <f t="shared" si="65"/>
        <v>IL</v>
      </c>
      <c r="J1071" s="97" t="str">
        <f t="shared" si="66"/>
        <v>WI</v>
      </c>
      <c r="K1071" s="104" t="s">
        <v>9</v>
      </c>
      <c r="L1071" s="97" t="s">
        <v>9</v>
      </c>
      <c r="M1071" s="97" t="s">
        <v>9</v>
      </c>
      <c r="N1071" s="97"/>
      <c r="O1071" s="156">
        <v>5.5</v>
      </c>
      <c r="P1071" s="156"/>
      <c r="Q1071" s="207">
        <v>50.7</v>
      </c>
      <c r="R1071" s="98"/>
      <c r="S1071" s="97" t="s">
        <v>135</v>
      </c>
      <c r="T1071" s="97" t="s">
        <v>381</v>
      </c>
      <c r="U1071" s="97" t="s">
        <v>3307</v>
      </c>
      <c r="V1071" s="97" t="s">
        <v>2177</v>
      </c>
      <c r="W1071" s="79" t="s">
        <v>3272</v>
      </c>
      <c r="X1071" s="79" t="s">
        <v>2819</v>
      </c>
      <c r="Y1071" s="192"/>
      <c r="Z1071" s="17"/>
      <c r="AA1071" s="17"/>
      <c r="AB1071" s="17"/>
    </row>
    <row r="1072" spans="1:28" ht="25.5" x14ac:dyDescent="0.2">
      <c r="A1072" s="96">
        <v>44929</v>
      </c>
      <c r="B1072" s="79" t="s">
        <v>3174</v>
      </c>
      <c r="C1072" s="79" t="s">
        <v>3145</v>
      </c>
      <c r="D1072" s="79" t="s">
        <v>142</v>
      </c>
      <c r="E1072" s="79" t="s">
        <v>143</v>
      </c>
      <c r="F1072" s="60">
        <v>44882</v>
      </c>
      <c r="G1072" s="110">
        <v>2022</v>
      </c>
      <c r="H1072" s="97" t="s">
        <v>8</v>
      </c>
      <c r="I1072" s="97" t="str">
        <f t="shared" si="65"/>
        <v>OH</v>
      </c>
      <c r="J1072" s="97" t="str">
        <f t="shared" si="66"/>
        <v>OH</v>
      </c>
      <c r="K1072" s="104" t="str">
        <f>IF($L1072=$M1072,L1072,CONCATENATE($L1072,", ",IF(ISBLANK(N1072),"",CONCATENATE(N1072,", ")),$M1072))</f>
        <v>Northeast</v>
      </c>
      <c r="L1072" s="97" t="str">
        <f>INDEX('State '!$A$1:$C$62,MATCH($I1072,'State '!$B:$B,0),3)</f>
        <v>Northeast</v>
      </c>
      <c r="M1072" s="97" t="str">
        <f>INDEX('State '!$A$1:$C$62,MATCH($J1072,'State '!$B:$B,0),3)</f>
        <v>Northeast</v>
      </c>
      <c r="N1072" s="97"/>
      <c r="O1072" s="156">
        <v>2.15</v>
      </c>
      <c r="P1072" s="175">
        <v>1.2878799999999999E-2</v>
      </c>
      <c r="Q1072" s="145">
        <v>0</v>
      </c>
      <c r="R1072" s="98" t="s">
        <v>2580</v>
      </c>
      <c r="S1072" s="97" t="s">
        <v>135</v>
      </c>
      <c r="T1072" s="97" t="s">
        <v>381</v>
      </c>
      <c r="U1072" s="97" t="s">
        <v>3175</v>
      </c>
      <c r="V1072" s="97" t="s">
        <v>2174</v>
      </c>
      <c r="W1072" s="79" t="s">
        <v>3176</v>
      </c>
      <c r="X1072" s="79"/>
      <c r="Y1072" s="192"/>
      <c r="Z1072" s="17"/>
      <c r="AA1072" s="17"/>
      <c r="AB1072" s="17"/>
    </row>
    <row r="1073" spans="1:28" ht="25.5" x14ac:dyDescent="0.2">
      <c r="A1073" s="96">
        <v>44923</v>
      </c>
      <c r="B1073" s="80" t="s">
        <v>3125</v>
      </c>
      <c r="C1073" s="189" t="s">
        <v>199</v>
      </c>
      <c r="D1073" s="189" t="s">
        <v>142</v>
      </c>
      <c r="E1073" s="189" t="s">
        <v>143</v>
      </c>
      <c r="F1073" s="60">
        <v>44894</v>
      </c>
      <c r="G1073" s="61">
        <v>2022</v>
      </c>
      <c r="H1073" s="97" t="s">
        <v>33</v>
      </c>
      <c r="I1073" s="97" t="str">
        <f t="shared" si="65"/>
        <v>WV</v>
      </c>
      <c r="J1073" s="97" t="str">
        <f t="shared" si="66"/>
        <v>WV</v>
      </c>
      <c r="K1073" s="104" t="s">
        <v>5</v>
      </c>
      <c r="L1073" s="97" t="str">
        <f>INDEX('State '!$A$1:$C$62,MATCH($I1073,'State '!$B:$B,0),3)</f>
        <v>Northeast</v>
      </c>
      <c r="M1073" s="97" t="str">
        <f>INDEX('State '!$A$1:$C$62,MATCH($J1073,'State '!$B:$B,0),3)</f>
        <v>Northeast</v>
      </c>
      <c r="N1073" s="175"/>
      <c r="O1073" s="156">
        <v>30.5</v>
      </c>
      <c r="P1073" s="199">
        <v>1.47</v>
      </c>
      <c r="Q1073" s="145">
        <v>0</v>
      </c>
      <c r="R1073" s="98" t="s">
        <v>535</v>
      </c>
      <c r="S1073" s="97" t="s">
        <v>135</v>
      </c>
      <c r="T1073" s="97" t="s">
        <v>381</v>
      </c>
      <c r="U1073" s="97" t="s">
        <v>3126</v>
      </c>
      <c r="V1073" s="97" t="s">
        <v>2174</v>
      </c>
      <c r="W1073" s="79" t="s">
        <v>3127</v>
      </c>
      <c r="X1073" s="80"/>
      <c r="Y1073" s="146"/>
      <c r="Z1073" s="17"/>
      <c r="AA1073" s="17"/>
      <c r="AB1073" s="17"/>
    </row>
    <row r="1074" spans="1:28" ht="25.5" x14ac:dyDescent="0.2">
      <c r="A1074" s="96">
        <v>44923</v>
      </c>
      <c r="B1074" s="79" t="s">
        <v>2909</v>
      </c>
      <c r="C1074" s="79" t="s">
        <v>260</v>
      </c>
      <c r="D1074" s="79" t="s">
        <v>140</v>
      </c>
      <c r="E1074" s="79" t="s">
        <v>143</v>
      </c>
      <c r="F1074" s="60">
        <v>44908</v>
      </c>
      <c r="G1074" s="98">
        <v>2022</v>
      </c>
      <c r="H1074" s="97" t="s">
        <v>30</v>
      </c>
      <c r="I1074" s="97" t="str">
        <f t="shared" si="65"/>
        <v>MN</v>
      </c>
      <c r="J1074" s="97" t="str">
        <f t="shared" si="66"/>
        <v>MN</v>
      </c>
      <c r="K1074" s="104" t="str">
        <f t="shared" ref="K1074:K1094" si="67">IF($L1074=$M1074,L1074,CONCATENATE($L1074,", ",IF(ISBLANK(N1074),"",CONCATENATE(N1074,", ")),$M1074))</f>
        <v>Midwest</v>
      </c>
      <c r="L1074" s="97" t="str">
        <f>INDEX('State '!$A$1:$C$62,MATCH($I1074,'State '!$B:$B,0),3)</f>
        <v>Midwest</v>
      </c>
      <c r="M1074" s="97" t="str">
        <f>INDEX('State '!$A$1:$C$62,MATCH($J1074,'State '!$B:$B,0),3)</f>
        <v>Midwest</v>
      </c>
      <c r="N1074" s="97"/>
      <c r="O1074" s="156">
        <v>57.4</v>
      </c>
      <c r="P1074" s="199">
        <f>8.3+13.3</f>
        <v>21.6</v>
      </c>
      <c r="Q1074" s="145">
        <v>45.7</v>
      </c>
      <c r="R1074" s="98" t="s">
        <v>3183</v>
      </c>
      <c r="S1074" s="97" t="s">
        <v>135</v>
      </c>
      <c r="T1074" s="97" t="s">
        <v>381</v>
      </c>
      <c r="U1074" s="97" t="s">
        <v>3232</v>
      </c>
      <c r="V1074" s="97" t="s">
        <v>2174</v>
      </c>
      <c r="W1074" s="79" t="s">
        <v>2910</v>
      </c>
      <c r="X1074" s="79"/>
      <c r="Y1074" s="146" t="s">
        <v>3118</v>
      </c>
      <c r="Z1074" s="17"/>
      <c r="AA1074" s="17"/>
      <c r="AB1074" s="17"/>
    </row>
    <row r="1075" spans="1:28" ht="25.5" x14ac:dyDescent="0.2">
      <c r="A1075" s="96">
        <v>44922</v>
      </c>
      <c r="B1075" s="79" t="s">
        <v>2643</v>
      </c>
      <c r="C1075" s="80" t="s">
        <v>2396</v>
      </c>
      <c r="D1075" s="80" t="s">
        <v>136</v>
      </c>
      <c r="E1075" s="79" t="s">
        <v>143</v>
      </c>
      <c r="F1075" s="60">
        <v>44909</v>
      </c>
      <c r="G1075" s="61">
        <v>2022</v>
      </c>
      <c r="H1075" s="97" t="s">
        <v>0</v>
      </c>
      <c r="I1075" s="97" t="str">
        <f t="shared" si="65"/>
        <v>LA</v>
      </c>
      <c r="J1075" s="97" t="str">
        <f t="shared" si="66"/>
        <v>LA</v>
      </c>
      <c r="K1075" s="104" t="str">
        <f t="shared" si="67"/>
        <v>South Central</v>
      </c>
      <c r="L1075" s="97" t="str">
        <f>INDEX('State '!$A$1:$C$62,MATCH($I1075,'State '!$B:$B,0),3)</f>
        <v>South Central</v>
      </c>
      <c r="M1075" s="97" t="str">
        <f>INDEX('State '!$A$1:$C$62,MATCH($J1075,'State '!$B:$B,0),3)</f>
        <v>South Central</v>
      </c>
      <c r="N1075" s="97"/>
      <c r="O1075" s="156">
        <v>540</v>
      </c>
      <c r="P1075" s="110">
        <v>134</v>
      </c>
      <c r="Q1075" s="145">
        <v>1650</v>
      </c>
      <c r="R1075" s="98"/>
      <c r="S1075" s="97" t="s">
        <v>135</v>
      </c>
      <c r="T1075" s="97" t="s">
        <v>381</v>
      </c>
      <c r="U1075" s="97" t="s">
        <v>2958</v>
      </c>
      <c r="V1075" s="97" t="s">
        <v>2174</v>
      </c>
      <c r="W1075" s="79" t="s">
        <v>2644</v>
      </c>
      <c r="X1075" s="79" t="s">
        <v>2816</v>
      </c>
      <c r="Y1075" s="136" t="s">
        <v>2765</v>
      </c>
      <c r="Z1075" s="17"/>
      <c r="AA1075" s="17"/>
      <c r="AB1075" s="17"/>
    </row>
    <row r="1076" spans="1:28" ht="51" x14ac:dyDescent="0.2">
      <c r="A1076" s="96">
        <v>45114</v>
      </c>
      <c r="B1076" s="79" t="s">
        <v>2385</v>
      </c>
      <c r="C1076" s="79" t="s">
        <v>2386</v>
      </c>
      <c r="D1076" s="79" t="s">
        <v>141</v>
      </c>
      <c r="E1076" s="79" t="s">
        <v>143</v>
      </c>
      <c r="F1076" s="60">
        <v>44911</v>
      </c>
      <c r="G1076" s="61">
        <v>2022</v>
      </c>
      <c r="H1076" s="97" t="s">
        <v>7</v>
      </c>
      <c r="I1076" s="97" t="str">
        <f t="shared" si="65"/>
        <v>PA</v>
      </c>
      <c r="J1076" s="97" t="str">
        <f t="shared" si="66"/>
        <v>PA</v>
      </c>
      <c r="K1076" s="104" t="str">
        <f t="shared" si="67"/>
        <v>Northeast</v>
      </c>
      <c r="L1076" s="97" t="str">
        <f>INDEX('State '!$A$1:$C$62,MATCH($I1076,'State '!$B:$B,0),3)</f>
        <v>Northeast</v>
      </c>
      <c r="M1076" s="97" t="str">
        <f>INDEX('State '!$A$1:$C$62,MATCH($J1076,'State '!$B:$B,0),3)</f>
        <v>Northeast</v>
      </c>
      <c r="N1076" s="97"/>
      <c r="O1076" s="156">
        <v>143</v>
      </c>
      <c r="P1076" s="156">
        <v>4.75</v>
      </c>
      <c r="Q1076" s="145">
        <v>850</v>
      </c>
      <c r="R1076" s="98" t="s">
        <v>2393</v>
      </c>
      <c r="S1076" s="97" t="s">
        <v>135</v>
      </c>
      <c r="T1076" s="97" t="s">
        <v>381</v>
      </c>
      <c r="U1076" s="97" t="s">
        <v>2392</v>
      </c>
      <c r="V1076" s="97" t="s">
        <v>2174</v>
      </c>
      <c r="W1076" s="79" t="s">
        <v>3342</v>
      </c>
      <c r="X1076" s="79" t="s">
        <v>2824</v>
      </c>
      <c r="Y1076" s="146" t="s">
        <v>2823</v>
      </c>
      <c r="Z1076" s="17"/>
      <c r="AA1076" s="17"/>
      <c r="AB1076" s="17"/>
    </row>
    <row r="1077" spans="1:28" ht="51" x14ac:dyDescent="0.2">
      <c r="A1077" s="96">
        <v>44923</v>
      </c>
      <c r="B1077" s="79" t="s">
        <v>3256</v>
      </c>
      <c r="C1077" s="79" t="s">
        <v>2896</v>
      </c>
      <c r="D1077" s="79" t="s">
        <v>134</v>
      </c>
      <c r="E1077" s="79" t="s">
        <v>143</v>
      </c>
      <c r="F1077" s="60">
        <v>44911</v>
      </c>
      <c r="G1077" s="61">
        <v>2022</v>
      </c>
      <c r="H1077" s="97" t="s">
        <v>8</v>
      </c>
      <c r="I1077" s="97" t="str">
        <f t="shared" si="65"/>
        <v>OH</v>
      </c>
      <c r="J1077" s="97" t="str">
        <f t="shared" si="66"/>
        <v>OH</v>
      </c>
      <c r="K1077" s="104" t="str">
        <f t="shared" si="67"/>
        <v>Northeast</v>
      </c>
      <c r="L1077" s="97" t="str">
        <f>INDEX('State '!$A$1:$C$62,MATCH($I1077,'State '!$B:$B,0),3)</f>
        <v>Northeast</v>
      </c>
      <c r="M1077" s="97" t="str">
        <f>INDEX('State '!$A$1:$C$62,MATCH($J1077,'State '!$B:$B,0),3)</f>
        <v>Northeast</v>
      </c>
      <c r="N1077" s="97"/>
      <c r="O1077" s="156">
        <v>0.78</v>
      </c>
      <c r="P1077" s="200">
        <v>0.02</v>
      </c>
      <c r="Q1077" s="145">
        <v>108</v>
      </c>
      <c r="R1077" s="98">
        <v>6</v>
      </c>
      <c r="S1077" s="97" t="s">
        <v>135</v>
      </c>
      <c r="T1077" s="97" t="s">
        <v>381</v>
      </c>
      <c r="U1077" s="97" t="s">
        <v>3257</v>
      </c>
      <c r="V1077" s="97" t="s">
        <v>2174</v>
      </c>
      <c r="W1077" s="79" t="s">
        <v>3289</v>
      </c>
      <c r="X1077" s="79"/>
      <c r="Y1077" s="192"/>
      <c r="Z1077" s="17"/>
      <c r="AA1077" s="17"/>
      <c r="AB1077" s="17"/>
    </row>
    <row r="1078" spans="1:28" ht="51" x14ac:dyDescent="0.2">
      <c r="A1078" s="96">
        <v>45296</v>
      </c>
      <c r="B1078" s="79" t="s">
        <v>3082</v>
      </c>
      <c r="C1078" s="80" t="s">
        <v>2882</v>
      </c>
      <c r="D1078" s="80" t="s">
        <v>142</v>
      </c>
      <c r="E1078" s="79" t="s">
        <v>143</v>
      </c>
      <c r="F1078" s="60">
        <v>44785</v>
      </c>
      <c r="G1078" s="61">
        <v>2023</v>
      </c>
      <c r="H1078" s="97" t="s">
        <v>54</v>
      </c>
      <c r="I1078" s="97" t="str">
        <f t="shared" si="65"/>
        <v>MD</v>
      </c>
      <c r="J1078" s="97" t="str">
        <f t="shared" si="66"/>
        <v>MD</v>
      </c>
      <c r="K1078" s="104" t="str">
        <f t="shared" si="67"/>
        <v>Northeast</v>
      </c>
      <c r="L1078" s="97" t="str">
        <f>INDEX('State '!$A$1:$C$62,MATCH($I1078,'State '!$B:$B,0),3)</f>
        <v>Northeast</v>
      </c>
      <c r="M1078" s="97" t="str">
        <f>INDEX('State '!$A$1:$C$62,MATCH($J1078,'State '!$B:$B,0),3)</f>
        <v>Northeast</v>
      </c>
      <c r="N1078" s="97"/>
      <c r="O1078" s="144"/>
      <c r="P1078" s="201">
        <v>14.2</v>
      </c>
      <c r="Q1078" s="145">
        <v>0</v>
      </c>
      <c r="R1078" s="98" t="s">
        <v>3083</v>
      </c>
      <c r="S1078" s="97" t="s">
        <v>135</v>
      </c>
      <c r="T1078" s="97" t="s">
        <v>381</v>
      </c>
      <c r="U1078" s="97" t="s">
        <v>3084</v>
      </c>
      <c r="V1078" s="97" t="s">
        <v>2174</v>
      </c>
      <c r="W1078" s="79" t="s">
        <v>3085</v>
      </c>
      <c r="X1078" s="79"/>
      <c r="Y1078" s="136"/>
      <c r="Z1078" s="17"/>
      <c r="AA1078" s="17"/>
      <c r="AB1078" s="17"/>
    </row>
    <row r="1079" spans="1:28" ht="38.25" x14ac:dyDescent="0.2">
      <c r="A1079" s="96">
        <v>45576</v>
      </c>
      <c r="B1079" s="79" t="s">
        <v>3322</v>
      </c>
      <c r="C1079" s="79" t="s">
        <v>3170</v>
      </c>
      <c r="D1079" s="79" t="s">
        <v>140</v>
      </c>
      <c r="E1079" s="79" t="s">
        <v>143</v>
      </c>
      <c r="F1079" s="60">
        <v>44885</v>
      </c>
      <c r="G1079" s="98">
        <v>2023</v>
      </c>
      <c r="H1079" s="97" t="s">
        <v>3323</v>
      </c>
      <c r="I1079" s="97" t="str">
        <f t="shared" si="65"/>
        <v>AL</v>
      </c>
      <c r="J1079" s="97" t="str">
        <f t="shared" si="66"/>
        <v>GA</v>
      </c>
      <c r="K1079" s="104" t="str">
        <f t="shared" si="67"/>
        <v>South Central, Southeast</v>
      </c>
      <c r="L1079" s="97" t="str">
        <f>INDEX('State '!$A$1:$C$62,MATCH($I1079,'State '!$B:$B,0),3)</f>
        <v>South Central</v>
      </c>
      <c r="M1079" s="97" t="str">
        <f>INDEX('State '!$A$1:$C$62,MATCH($J1079,'State '!$B:$B,0),3)</f>
        <v>Southeast</v>
      </c>
      <c r="N1079" s="97"/>
      <c r="O1079" s="144">
        <v>14.3</v>
      </c>
      <c r="P1079" s="110">
        <v>3</v>
      </c>
      <c r="Q1079" s="145">
        <v>25.5</v>
      </c>
      <c r="R1079" s="98">
        <v>36</v>
      </c>
      <c r="S1079" s="97" t="s">
        <v>135</v>
      </c>
      <c r="T1079" s="97" t="s">
        <v>381</v>
      </c>
      <c r="U1079" s="97" t="s">
        <v>3325</v>
      </c>
      <c r="V1079" s="97" t="s">
        <v>2177</v>
      </c>
      <c r="W1079" s="79" t="s">
        <v>3324</v>
      </c>
      <c r="X1079" s="79"/>
      <c r="Y1079" s="232"/>
      <c r="AA1079" s="17"/>
      <c r="AB1079" s="17"/>
    </row>
    <row r="1080" spans="1:28" ht="38.25" x14ac:dyDescent="0.2">
      <c r="A1080" s="96">
        <v>44923</v>
      </c>
      <c r="B1080" s="79" t="s">
        <v>3169</v>
      </c>
      <c r="C1080" s="79" t="s">
        <v>3170</v>
      </c>
      <c r="D1080" s="79" t="s">
        <v>140</v>
      </c>
      <c r="E1080" s="79" t="s">
        <v>497</v>
      </c>
      <c r="F1080" s="60">
        <v>44896</v>
      </c>
      <c r="G1080" s="61">
        <v>2023</v>
      </c>
      <c r="H1080" s="97" t="s">
        <v>17</v>
      </c>
      <c r="I1080" s="97" t="str">
        <f t="shared" si="65"/>
        <v>AL</v>
      </c>
      <c r="J1080" s="97" t="str">
        <f t="shared" si="66"/>
        <v>AL</v>
      </c>
      <c r="K1080" s="104" t="str">
        <f t="shared" si="67"/>
        <v>South Central</v>
      </c>
      <c r="L1080" s="97" t="str">
        <f>INDEX('State '!$A$1:$C$62,MATCH($I1080,'State '!$B:$B,0),3)</f>
        <v>South Central</v>
      </c>
      <c r="M1080" s="97" t="str">
        <f>INDEX('State '!$A$1:$C$62,MATCH($J1080,'State '!$B:$B,0),3)</f>
        <v>South Central</v>
      </c>
      <c r="N1080" s="97"/>
      <c r="O1080" s="156">
        <v>15.1</v>
      </c>
      <c r="P1080" s="156">
        <v>2.2000000000000002</v>
      </c>
      <c r="Q1080" s="145">
        <v>25</v>
      </c>
      <c r="R1080" s="98">
        <v>8</v>
      </c>
      <c r="S1080" s="97" t="s">
        <v>135</v>
      </c>
      <c r="T1080" s="97" t="s">
        <v>381</v>
      </c>
      <c r="U1080" s="97" t="s">
        <v>3171</v>
      </c>
      <c r="V1080" s="97" t="s">
        <v>2174</v>
      </c>
      <c r="W1080" s="79" t="s">
        <v>3398</v>
      </c>
      <c r="X1080" s="79" t="s">
        <v>2819</v>
      </c>
      <c r="Y1080" s="192"/>
      <c r="AA1080" s="17"/>
      <c r="AB1080" s="17"/>
    </row>
    <row r="1081" spans="1:28" ht="38.25" x14ac:dyDescent="0.2">
      <c r="A1081" s="96">
        <v>45098</v>
      </c>
      <c r="B1081" s="191" t="s">
        <v>3290</v>
      </c>
      <c r="C1081" s="191" t="s">
        <v>3291</v>
      </c>
      <c r="D1081" s="191" t="s">
        <v>140</v>
      </c>
      <c r="E1081" s="191" t="s">
        <v>143</v>
      </c>
      <c r="F1081" s="193">
        <v>44896</v>
      </c>
      <c r="G1081" s="195">
        <v>2023</v>
      </c>
      <c r="H1081" s="194" t="s">
        <v>6</v>
      </c>
      <c r="I1081" s="97" t="str">
        <f t="shared" si="65"/>
        <v>TX</v>
      </c>
      <c r="J1081" s="97" t="str">
        <f t="shared" si="66"/>
        <v>TX</v>
      </c>
      <c r="K1081" s="104" t="str">
        <f t="shared" si="67"/>
        <v>South Central</v>
      </c>
      <c r="L1081" s="97" t="str">
        <f>INDEX('State '!$A$1:$C$62,MATCH($I1081,'State '!$B:$B,0),3)</f>
        <v>South Central</v>
      </c>
      <c r="M1081" s="97" t="str">
        <f>INDEX('State '!$A$1:$C$62,MATCH($J1081,'State '!$B:$B,0),3)</f>
        <v>South Central</v>
      </c>
      <c r="N1081" s="97"/>
      <c r="O1081" s="144"/>
      <c r="P1081" s="156">
        <v>0</v>
      </c>
      <c r="Q1081" s="197">
        <v>60</v>
      </c>
      <c r="R1081" s="195"/>
      <c r="S1081" s="194" t="s">
        <v>138</v>
      </c>
      <c r="T1081" s="194" t="s">
        <v>2594</v>
      </c>
      <c r="U1081" s="194"/>
      <c r="V1081" s="97" t="s">
        <v>2174</v>
      </c>
      <c r="W1081" s="79" t="s">
        <v>3292</v>
      </c>
      <c r="X1081" s="79"/>
      <c r="Y1081" s="217" t="s">
        <v>3353</v>
      </c>
      <c r="AA1081" s="17"/>
      <c r="AB1081" s="17"/>
    </row>
    <row r="1082" spans="1:28" ht="51" x14ac:dyDescent="0.2">
      <c r="A1082" s="96">
        <v>44923</v>
      </c>
      <c r="B1082" s="80" t="s">
        <v>2956</v>
      </c>
      <c r="C1082" s="80" t="s">
        <v>2882</v>
      </c>
      <c r="D1082" s="80" t="s">
        <v>140</v>
      </c>
      <c r="E1082" s="102" t="s">
        <v>143</v>
      </c>
      <c r="F1082" s="62">
        <v>44937</v>
      </c>
      <c r="G1082" s="107">
        <v>2023</v>
      </c>
      <c r="H1082" s="97" t="s">
        <v>2957</v>
      </c>
      <c r="I1082" s="97" t="str">
        <f t="shared" si="65"/>
        <v>MI</v>
      </c>
      <c r="J1082" s="97" t="str">
        <f t="shared" si="66"/>
        <v>LA</v>
      </c>
      <c r="K1082" s="104" t="str">
        <f t="shared" si="67"/>
        <v>Midwest, South Central</v>
      </c>
      <c r="L1082" s="97" t="str">
        <f>INDEX('State '!$A$1:$C$62,MATCH($I1082,'State '!$B:$B,0),3)</f>
        <v>Midwest</v>
      </c>
      <c r="M1082" s="97" t="str">
        <f>INDEX('State '!$A$1:$C$62,MATCH($J1082,'State '!$B:$B,0),3)</f>
        <v>South Central</v>
      </c>
      <c r="N1082" s="97"/>
      <c r="O1082" s="156">
        <v>81.099999999999994</v>
      </c>
      <c r="P1082" s="156"/>
      <c r="Q1082" s="108">
        <v>165</v>
      </c>
      <c r="R1082" s="63"/>
      <c r="S1082" s="103" t="s">
        <v>135</v>
      </c>
      <c r="T1082" s="104" t="s">
        <v>381</v>
      </c>
      <c r="U1082" s="105" t="s">
        <v>3019</v>
      </c>
      <c r="V1082" s="97" t="s">
        <v>2177</v>
      </c>
      <c r="W1082" s="79" t="s">
        <v>3407</v>
      </c>
      <c r="X1082" s="79" t="s">
        <v>2816</v>
      </c>
      <c r="Y1082" s="136"/>
      <c r="AA1082" s="17"/>
      <c r="AB1082" s="17"/>
    </row>
    <row r="1083" spans="1:28" s="99" customFormat="1" ht="25.5" x14ac:dyDescent="0.2">
      <c r="A1083" s="96">
        <v>45572</v>
      </c>
      <c r="B1083" s="79" t="s">
        <v>3141</v>
      </c>
      <c r="C1083" s="80" t="s">
        <v>3142</v>
      </c>
      <c r="D1083" s="79" t="s">
        <v>141</v>
      </c>
      <c r="E1083" s="79" t="s">
        <v>143</v>
      </c>
      <c r="F1083" s="60">
        <v>44972</v>
      </c>
      <c r="G1083" s="61">
        <v>2023</v>
      </c>
      <c r="H1083" s="97" t="s">
        <v>41</v>
      </c>
      <c r="I1083" s="97" t="str">
        <f t="shared" si="65"/>
        <v>MI</v>
      </c>
      <c r="J1083" s="97" t="str">
        <f t="shared" si="66"/>
        <v>MI</v>
      </c>
      <c r="K1083" s="104" t="str">
        <f t="shared" si="67"/>
        <v>Midwest</v>
      </c>
      <c r="L1083" s="97" t="str">
        <f>INDEX('State '!$A$1:$C$62,MATCH($I1083,'State '!$B:$B,0),3)</f>
        <v>Midwest</v>
      </c>
      <c r="M1083" s="97" t="str">
        <f>INDEX('State '!$A$1:$C$62,MATCH($J1083,'State '!$B:$B,0),3)</f>
        <v>Midwest</v>
      </c>
      <c r="N1083" s="97"/>
      <c r="O1083" s="144">
        <v>28</v>
      </c>
      <c r="P1083" s="199"/>
      <c r="Q1083" s="145"/>
      <c r="R1083" s="98"/>
      <c r="S1083" s="97" t="s">
        <v>138</v>
      </c>
      <c r="T1083" s="97" t="s">
        <v>3137</v>
      </c>
      <c r="U1083" s="97" t="s">
        <v>3140</v>
      </c>
      <c r="V1083" s="97" t="s">
        <v>2174</v>
      </c>
      <c r="W1083" s="79" t="s">
        <v>3138</v>
      </c>
      <c r="X1083" s="79"/>
      <c r="Y1083" s="136"/>
      <c r="Z1083" s="5"/>
    </row>
    <row r="1084" spans="1:28" ht="156.6" customHeight="1" x14ac:dyDescent="0.2">
      <c r="A1084" s="96">
        <v>45113</v>
      </c>
      <c r="B1084" s="79" t="s">
        <v>3246</v>
      </c>
      <c r="C1084" s="79" t="s">
        <v>206</v>
      </c>
      <c r="D1084" s="79" t="s">
        <v>140</v>
      </c>
      <c r="E1084" s="79" t="s">
        <v>143</v>
      </c>
      <c r="F1084" s="60">
        <v>45047</v>
      </c>
      <c r="G1084" s="61">
        <v>2023</v>
      </c>
      <c r="H1084" s="97" t="s">
        <v>6</v>
      </c>
      <c r="I1084" s="97" t="str">
        <f t="shared" si="65"/>
        <v>TX</v>
      </c>
      <c r="J1084" s="97" t="str">
        <f t="shared" si="66"/>
        <v>TX</v>
      </c>
      <c r="K1084" s="104" t="str">
        <f t="shared" si="67"/>
        <v>South Central</v>
      </c>
      <c r="L1084" s="97" t="str">
        <f>INDEX('State '!$A$1:$C$62,MATCH($I1084,'State '!$B:$B,0),3)</f>
        <v>South Central</v>
      </c>
      <c r="M1084" s="97" t="str">
        <f>INDEX('State '!$A$1:$C$62,MATCH($J1084,'State '!$B:$B,0),3)</f>
        <v>South Central</v>
      </c>
      <c r="N1084" s="97"/>
      <c r="O1084" s="156">
        <v>23.2</v>
      </c>
      <c r="P1084" s="156"/>
      <c r="Q1084" s="145">
        <v>69</v>
      </c>
      <c r="R1084" s="98"/>
      <c r="S1084" s="97" t="s">
        <v>135</v>
      </c>
      <c r="T1084" s="97" t="s">
        <v>381</v>
      </c>
      <c r="U1084" s="97" t="s">
        <v>3248</v>
      </c>
      <c r="V1084" s="97" t="s">
        <v>2174</v>
      </c>
      <c r="W1084" s="79" t="s">
        <v>3247</v>
      </c>
      <c r="X1084" s="79"/>
      <c r="Y1084" s="192"/>
      <c r="Z1084" s="17"/>
      <c r="AA1084" s="17"/>
      <c r="AB1084" s="17"/>
    </row>
    <row r="1085" spans="1:28" ht="25.5" x14ac:dyDescent="0.2">
      <c r="A1085" s="96">
        <v>45113</v>
      </c>
      <c r="B1085" s="79" t="s">
        <v>2951</v>
      </c>
      <c r="C1085" s="79" t="s">
        <v>2882</v>
      </c>
      <c r="D1085" s="79" t="s">
        <v>140</v>
      </c>
      <c r="E1085" s="79" t="s">
        <v>143</v>
      </c>
      <c r="F1085" s="60">
        <v>45071</v>
      </c>
      <c r="G1085" s="61">
        <v>2023</v>
      </c>
      <c r="H1085" s="97" t="s">
        <v>1305</v>
      </c>
      <c r="I1085" s="97" t="str">
        <f t="shared" si="65"/>
        <v>AZ</v>
      </c>
      <c r="J1085" s="97" t="str">
        <f t="shared" si="66"/>
        <v>MX</v>
      </c>
      <c r="K1085" s="104" t="str">
        <f t="shared" si="67"/>
        <v>Mountain, Pacific, Mexico</v>
      </c>
      <c r="L1085" s="97" t="str">
        <f>INDEX('State '!$A$1:$C$62,MATCH($I1085,'State '!$B:$B,0),3)</f>
        <v>Mountain</v>
      </c>
      <c r="M1085" s="97" t="str">
        <f>INDEX('State '!$A$1:$C$62,MATCH($J1085,'State '!$B:$B,0),3)</f>
        <v>Mexico</v>
      </c>
      <c r="N1085" s="97" t="s">
        <v>2460</v>
      </c>
      <c r="O1085" s="156">
        <v>127.2</v>
      </c>
      <c r="P1085" s="156"/>
      <c r="Q1085" s="145">
        <v>495</v>
      </c>
      <c r="R1085" s="98"/>
      <c r="S1085" s="97" t="s">
        <v>135</v>
      </c>
      <c r="T1085" s="97" t="s">
        <v>381</v>
      </c>
      <c r="U1085" s="97" t="s">
        <v>2954</v>
      </c>
      <c r="V1085" s="97" t="s">
        <v>2177</v>
      </c>
      <c r="W1085" s="79" t="s">
        <v>2955</v>
      </c>
      <c r="X1085" s="79" t="s">
        <v>2816</v>
      </c>
      <c r="Y1085" s="146" t="s">
        <v>2987</v>
      </c>
      <c r="Z1085" s="17"/>
      <c r="AA1085" s="17"/>
      <c r="AB1085" s="17"/>
    </row>
    <row r="1086" spans="1:28" s="99" customFormat="1" ht="63.75" x14ac:dyDescent="0.2">
      <c r="A1086" s="96">
        <v>45078</v>
      </c>
      <c r="B1086" s="191" t="s">
        <v>502</v>
      </c>
      <c r="C1086" s="191" t="s">
        <v>233</v>
      </c>
      <c r="D1086" s="191" t="s">
        <v>140</v>
      </c>
      <c r="E1086" s="191" t="s">
        <v>143</v>
      </c>
      <c r="F1086" s="60">
        <v>45077</v>
      </c>
      <c r="G1086" s="195">
        <v>2023</v>
      </c>
      <c r="H1086" s="194" t="s">
        <v>0</v>
      </c>
      <c r="I1086" s="97" t="str">
        <f t="shared" si="65"/>
        <v>LA</v>
      </c>
      <c r="J1086" s="97" t="str">
        <f t="shared" si="66"/>
        <v>LA</v>
      </c>
      <c r="K1086" s="104" t="str">
        <f t="shared" si="67"/>
        <v>South Central</v>
      </c>
      <c r="L1086" s="97" t="str">
        <f>INDEX('State '!$A$1:$C$62,MATCH($I1086,'State '!$B:$B,0),3)</f>
        <v>South Central</v>
      </c>
      <c r="M1086" s="97" t="str">
        <f>INDEX('State '!$A$1:$C$62,MATCH($J1086,'State '!$B:$B,0),3)</f>
        <v>South Central</v>
      </c>
      <c r="N1086" s="97"/>
      <c r="O1086" s="156">
        <v>3800</v>
      </c>
      <c r="P1086" s="156">
        <v>275</v>
      </c>
      <c r="Q1086" s="197">
        <v>400</v>
      </c>
      <c r="R1086" s="195"/>
      <c r="S1086" s="194" t="s">
        <v>138</v>
      </c>
      <c r="T1086" s="194"/>
      <c r="U1086" s="194"/>
      <c r="V1086" s="97" t="s">
        <v>2174</v>
      </c>
      <c r="W1086" s="79" t="s">
        <v>3340</v>
      </c>
      <c r="X1086" s="79" t="s">
        <v>3338</v>
      </c>
      <c r="Y1086" s="204" t="s">
        <v>3339</v>
      </c>
      <c r="Z1086" s="5"/>
    </row>
    <row r="1087" spans="1:28" ht="38.25" x14ac:dyDescent="0.2">
      <c r="A1087" s="96">
        <v>45288</v>
      </c>
      <c r="B1087" s="79" t="s">
        <v>3261</v>
      </c>
      <c r="C1087" s="79" t="s">
        <v>199</v>
      </c>
      <c r="D1087" s="79" t="s">
        <v>142</v>
      </c>
      <c r="E1087" s="79" t="s">
        <v>143</v>
      </c>
      <c r="F1087" s="60">
        <v>45146</v>
      </c>
      <c r="G1087" s="61">
        <v>2023</v>
      </c>
      <c r="H1087" s="97" t="s">
        <v>7</v>
      </c>
      <c r="I1087" s="97" t="str">
        <f t="shared" si="65"/>
        <v>PA</v>
      </c>
      <c r="J1087" s="97" t="str">
        <f t="shared" si="66"/>
        <v>PA</v>
      </c>
      <c r="K1087" s="104" t="str">
        <f t="shared" si="67"/>
        <v>Northeast</v>
      </c>
      <c r="L1087" s="97" t="str">
        <f>INDEX('State '!$A$1:$C$62,MATCH($I1087,'State '!$B:$B,0),3)</f>
        <v>Northeast</v>
      </c>
      <c r="M1087" s="97" t="str">
        <f>INDEX('State '!$A$1:$C$62,MATCH($J1087,'State '!$B:$B,0),3)</f>
        <v>Northeast</v>
      </c>
      <c r="N1087" s="97"/>
      <c r="O1087" s="156">
        <v>15</v>
      </c>
      <c r="P1087" s="199">
        <v>0.5</v>
      </c>
      <c r="Q1087" s="145">
        <v>0</v>
      </c>
      <c r="R1087" s="98">
        <v>24</v>
      </c>
      <c r="S1087" s="97" t="s">
        <v>135</v>
      </c>
      <c r="T1087" s="97" t="s">
        <v>381</v>
      </c>
      <c r="U1087" s="97" t="s">
        <v>3314</v>
      </c>
      <c r="V1087" s="97" t="s">
        <v>2174</v>
      </c>
      <c r="W1087" s="79" t="s">
        <v>3262</v>
      </c>
      <c r="X1087" s="79"/>
      <c r="Y1087" s="206"/>
    </row>
    <row r="1088" spans="1:28" ht="63.75" x14ac:dyDescent="0.2">
      <c r="A1088" s="96">
        <v>45296</v>
      </c>
      <c r="B1088" s="191" t="s">
        <v>3235</v>
      </c>
      <c r="C1088" s="80" t="s">
        <v>2268</v>
      </c>
      <c r="D1088" s="80" t="s">
        <v>140</v>
      </c>
      <c r="E1088" s="191" t="s">
        <v>143</v>
      </c>
      <c r="F1088" s="62">
        <v>45163</v>
      </c>
      <c r="G1088" s="107">
        <v>2023</v>
      </c>
      <c r="H1088" s="97" t="s">
        <v>0</v>
      </c>
      <c r="I1088" s="97" t="str">
        <f t="shared" si="65"/>
        <v>LA</v>
      </c>
      <c r="J1088" s="97" t="str">
        <f t="shared" si="66"/>
        <v>LA</v>
      </c>
      <c r="K1088" s="104" t="str">
        <f t="shared" si="67"/>
        <v>South Central</v>
      </c>
      <c r="L1088" s="97" t="str">
        <f>INDEX('State '!$A$1:$C$62,MATCH($I1088,'State '!$B:$B,0),3)</f>
        <v>South Central</v>
      </c>
      <c r="M1088" s="97" t="str">
        <f>INDEX('State '!$A$1:$C$62,MATCH($J1088,'State '!$B:$B,0),3)</f>
        <v>South Central</v>
      </c>
      <c r="N1088" s="97"/>
      <c r="O1088" s="156">
        <v>30.6</v>
      </c>
      <c r="P1088" s="202">
        <v>0.2</v>
      </c>
      <c r="Q1088" s="108"/>
      <c r="R1088" s="63"/>
      <c r="S1088" s="103" t="s">
        <v>135</v>
      </c>
      <c r="T1088" s="194" t="s">
        <v>381</v>
      </c>
      <c r="U1088" s="194" t="s">
        <v>3236</v>
      </c>
      <c r="V1088" s="97" t="s">
        <v>2174</v>
      </c>
      <c r="W1088" s="79" t="s">
        <v>3387</v>
      </c>
      <c r="X1088" s="79" t="s">
        <v>2816</v>
      </c>
      <c r="Y1088" s="146"/>
    </row>
    <row r="1089" spans="1:28" ht="51" x14ac:dyDescent="0.2">
      <c r="A1089" s="96">
        <v>45170</v>
      </c>
      <c r="B1089" s="79" t="s">
        <v>3326</v>
      </c>
      <c r="C1089" s="79" t="s">
        <v>2970</v>
      </c>
      <c r="D1089" s="79" t="s">
        <v>140</v>
      </c>
      <c r="E1089" s="79" t="s">
        <v>143</v>
      </c>
      <c r="F1089" s="60">
        <v>45168</v>
      </c>
      <c r="G1089" s="98">
        <v>2023</v>
      </c>
      <c r="H1089" s="97" t="s">
        <v>0</v>
      </c>
      <c r="I1089" s="97" t="str">
        <f t="shared" si="65"/>
        <v>LA</v>
      </c>
      <c r="J1089" s="97" t="str">
        <f t="shared" si="66"/>
        <v>LA</v>
      </c>
      <c r="K1089" s="104" t="str">
        <f t="shared" si="67"/>
        <v>South Central</v>
      </c>
      <c r="L1089" s="97" t="str">
        <f>INDEX('State '!$A$1:$C$62,MATCH($I1089,'State '!$B:$B,0),3)</f>
        <v>South Central</v>
      </c>
      <c r="M1089" s="97" t="str">
        <f>INDEX('State '!$A$1:$C$62,MATCH($J1089,'State '!$B:$B,0),3)</f>
        <v>South Central</v>
      </c>
      <c r="N1089" s="97"/>
      <c r="O1089" s="144"/>
      <c r="P1089" s="156"/>
      <c r="Q1089" s="145">
        <v>300</v>
      </c>
      <c r="R1089" s="98"/>
      <c r="S1089" s="97" t="s">
        <v>138</v>
      </c>
      <c r="T1089" s="97"/>
      <c r="U1089" s="97"/>
      <c r="V1089" s="97" t="s">
        <v>2174</v>
      </c>
      <c r="W1089" s="79" t="s">
        <v>3366</v>
      </c>
      <c r="X1089" s="79" t="s">
        <v>2816</v>
      </c>
      <c r="Y1089" s="192"/>
      <c r="Z1089" s="17"/>
      <c r="AA1089" s="17"/>
      <c r="AB1089" s="17"/>
    </row>
    <row r="1090" spans="1:28" ht="25.5" x14ac:dyDescent="0.2">
      <c r="A1090" s="96">
        <v>45251</v>
      </c>
      <c r="B1090" s="79" t="s">
        <v>3274</v>
      </c>
      <c r="C1090" s="79" t="s">
        <v>3337</v>
      </c>
      <c r="D1090" s="79" t="s">
        <v>140</v>
      </c>
      <c r="E1090" s="79" t="s">
        <v>143</v>
      </c>
      <c r="F1090" s="60">
        <v>45199</v>
      </c>
      <c r="G1090" s="61">
        <v>2023</v>
      </c>
      <c r="H1090" s="97" t="s">
        <v>6</v>
      </c>
      <c r="I1090" s="97" t="str">
        <f t="shared" si="65"/>
        <v>TX</v>
      </c>
      <c r="J1090" s="97" t="str">
        <f t="shared" si="66"/>
        <v>TX</v>
      </c>
      <c r="K1090" s="104" t="str">
        <f t="shared" si="67"/>
        <v>South Central</v>
      </c>
      <c r="L1090" s="97" t="str">
        <f>INDEX('State '!$A$1:$C$62,MATCH($I1090,'State '!$B:$B,0),3)</f>
        <v>South Central</v>
      </c>
      <c r="M1090" s="97" t="str">
        <f>INDEX('State '!$A$1:$C$62,MATCH($J1090,'State '!$B:$B,0),3)</f>
        <v>South Central</v>
      </c>
      <c r="N1090" s="97"/>
      <c r="O1090" s="144"/>
      <c r="P1090" s="156"/>
      <c r="Q1090" s="145">
        <v>500</v>
      </c>
      <c r="R1090" s="98"/>
      <c r="S1090" s="97" t="s">
        <v>138</v>
      </c>
      <c r="T1090" s="97" t="s">
        <v>2594</v>
      </c>
      <c r="U1090" s="97"/>
      <c r="V1090" s="97" t="s">
        <v>2174</v>
      </c>
      <c r="W1090" s="79" t="s">
        <v>3275</v>
      </c>
      <c r="X1090" s="79"/>
      <c r="Y1090" s="192" t="s">
        <v>3396</v>
      </c>
      <c r="Z1090" s="17"/>
      <c r="AA1090" s="17"/>
      <c r="AB1090" s="17"/>
    </row>
    <row r="1091" spans="1:28" s="99" customFormat="1" ht="25.5" x14ac:dyDescent="0.2">
      <c r="A1091" s="96">
        <v>45002</v>
      </c>
      <c r="B1091" s="191" t="s">
        <v>3330</v>
      </c>
      <c r="C1091" s="191" t="s">
        <v>201</v>
      </c>
      <c r="D1091" s="80" t="s">
        <v>142</v>
      </c>
      <c r="E1091" s="191" t="s">
        <v>143</v>
      </c>
      <c r="F1091" s="193">
        <v>45205</v>
      </c>
      <c r="G1091" s="195">
        <v>2023</v>
      </c>
      <c r="H1091" s="194" t="s">
        <v>7</v>
      </c>
      <c r="I1091" s="97" t="str">
        <f t="shared" si="65"/>
        <v>PA</v>
      </c>
      <c r="J1091" s="97" t="str">
        <f t="shared" si="66"/>
        <v>PA</v>
      </c>
      <c r="K1091" s="104" t="str">
        <f t="shared" si="67"/>
        <v>Northeast</v>
      </c>
      <c r="L1091" s="97" t="str">
        <f>INDEX('State '!$A$1:$C$62,MATCH($I1091,'State '!$B:$B,0),3)</f>
        <v>Northeast</v>
      </c>
      <c r="M1091" s="97" t="str">
        <f>INDEX('State '!$A$1:$C$62,MATCH($J1091,'State '!$B:$B,0),3)</f>
        <v>Northeast</v>
      </c>
      <c r="N1091" s="97"/>
      <c r="O1091" s="156">
        <v>33.4</v>
      </c>
      <c r="P1091" s="203">
        <v>11.55</v>
      </c>
      <c r="Q1091" s="197">
        <v>15</v>
      </c>
      <c r="R1091" s="195">
        <v>20</v>
      </c>
      <c r="S1091" s="194" t="s">
        <v>135</v>
      </c>
      <c r="T1091" s="194" t="s">
        <v>381</v>
      </c>
      <c r="U1091" s="194" t="s">
        <v>3400</v>
      </c>
      <c r="V1091" s="97" t="s">
        <v>2174</v>
      </c>
      <c r="W1091" s="79" t="s">
        <v>3331</v>
      </c>
      <c r="X1091" s="79"/>
      <c r="Y1091" s="136" t="s">
        <v>3401</v>
      </c>
      <c r="Z1091" s="5"/>
    </row>
    <row r="1092" spans="1:28" ht="38.25" x14ac:dyDescent="0.2">
      <c r="A1092" s="96">
        <v>45288</v>
      </c>
      <c r="B1092" s="80" t="s">
        <v>3233</v>
      </c>
      <c r="C1092" s="79" t="s">
        <v>260</v>
      </c>
      <c r="D1092" s="79" t="s">
        <v>142</v>
      </c>
      <c r="E1092" s="102" t="s">
        <v>143</v>
      </c>
      <c r="F1092" s="60">
        <v>45222</v>
      </c>
      <c r="G1092" s="61">
        <v>2023</v>
      </c>
      <c r="H1092" s="97" t="s">
        <v>42</v>
      </c>
      <c r="I1092" s="97" t="str">
        <f t="shared" si="65"/>
        <v>IA</v>
      </c>
      <c r="J1092" s="97" t="str">
        <f t="shared" si="66"/>
        <v>IA</v>
      </c>
      <c r="K1092" s="104" t="str">
        <f t="shared" si="67"/>
        <v>Midwest</v>
      </c>
      <c r="L1092" s="97" t="str">
        <f>INDEX('State '!$A$1:$C$62,MATCH($I1092,'State '!$B:$B,0),3)</f>
        <v>Midwest</v>
      </c>
      <c r="M1092" s="97" t="str">
        <f>INDEX('State '!$A$1:$C$62,MATCH($J1092,'State '!$B:$B,0),3)</f>
        <v>Midwest</v>
      </c>
      <c r="N1092" s="97"/>
      <c r="O1092" s="156">
        <v>31.2</v>
      </c>
      <c r="P1092" s="199">
        <v>1.5</v>
      </c>
      <c r="Q1092" s="145">
        <v>0</v>
      </c>
      <c r="R1092" s="98"/>
      <c r="S1092" s="97" t="s">
        <v>135</v>
      </c>
      <c r="T1092" s="97" t="s">
        <v>381</v>
      </c>
      <c r="U1092" s="97" t="s">
        <v>3234</v>
      </c>
      <c r="V1092" s="97" t="s">
        <v>2174</v>
      </c>
      <c r="W1092" s="79" t="s">
        <v>3343</v>
      </c>
      <c r="X1092" s="79"/>
      <c r="Y1092" s="136"/>
      <c r="Z1092" s="17"/>
      <c r="AA1092" s="17"/>
      <c r="AB1092" s="17"/>
    </row>
    <row r="1093" spans="1:28" ht="38.25" x14ac:dyDescent="0.2">
      <c r="A1093" s="96">
        <v>45288</v>
      </c>
      <c r="B1093" s="79" t="s">
        <v>3172</v>
      </c>
      <c r="C1093" s="79" t="s">
        <v>260</v>
      </c>
      <c r="D1093" s="79" t="s">
        <v>142</v>
      </c>
      <c r="E1093" s="79" t="s">
        <v>143</v>
      </c>
      <c r="F1093" s="60">
        <v>45231</v>
      </c>
      <c r="G1093" s="110">
        <v>2023</v>
      </c>
      <c r="H1093" s="97" t="s">
        <v>42</v>
      </c>
      <c r="I1093" s="97" t="str">
        <f t="shared" si="65"/>
        <v>IA</v>
      </c>
      <c r="J1093" s="97" t="str">
        <f t="shared" si="66"/>
        <v>IA</v>
      </c>
      <c r="K1093" s="104" t="str">
        <f t="shared" si="67"/>
        <v>Midwest</v>
      </c>
      <c r="L1093" s="97" t="str">
        <f>INDEX('State '!$A$1:$C$62,MATCH($I1093,'State '!$B:$B,0),3)</f>
        <v>Midwest</v>
      </c>
      <c r="M1093" s="97" t="str">
        <f>INDEX('State '!$A$1:$C$62,MATCH($J1093,'State '!$B:$B,0),3)</f>
        <v>Midwest</v>
      </c>
      <c r="N1093" s="156"/>
      <c r="O1093" s="156">
        <v>37</v>
      </c>
      <c r="P1093" s="175">
        <v>9.07</v>
      </c>
      <c r="Q1093" s="145">
        <v>0</v>
      </c>
      <c r="R1093" s="98">
        <v>20</v>
      </c>
      <c r="S1093" s="97" t="s">
        <v>135</v>
      </c>
      <c r="T1093" s="97" t="s">
        <v>381</v>
      </c>
      <c r="U1093" s="97" t="s">
        <v>3173</v>
      </c>
      <c r="V1093" s="97" t="s">
        <v>2174</v>
      </c>
      <c r="W1093" s="79" t="s">
        <v>3344</v>
      </c>
      <c r="X1093" s="79"/>
      <c r="Y1093" s="192"/>
      <c r="Z1093" s="17"/>
      <c r="AA1093" s="17"/>
      <c r="AB1093" s="17"/>
    </row>
    <row r="1094" spans="1:28" ht="127.5" x14ac:dyDescent="0.2">
      <c r="A1094" s="96">
        <v>45309</v>
      </c>
      <c r="B1094" s="191" t="s">
        <v>3348</v>
      </c>
      <c r="C1094" s="191" t="s">
        <v>3349</v>
      </c>
      <c r="D1094" s="191" t="s">
        <v>136</v>
      </c>
      <c r="E1094" s="191" t="s">
        <v>143</v>
      </c>
      <c r="F1094" s="193">
        <v>45231</v>
      </c>
      <c r="G1094" s="61">
        <v>2023</v>
      </c>
      <c r="H1094" s="194" t="s">
        <v>6</v>
      </c>
      <c r="I1094" s="97" t="str">
        <f t="shared" si="65"/>
        <v>TX</v>
      </c>
      <c r="J1094" s="97" t="str">
        <f t="shared" si="66"/>
        <v>TX</v>
      </c>
      <c r="K1094" s="104" t="str">
        <f t="shared" si="67"/>
        <v>South Central</v>
      </c>
      <c r="L1094" s="97" t="str">
        <f>INDEX('State '!$A$1:$C$62,MATCH($I1094,'State '!$B:$B,0),3)</f>
        <v>South Central</v>
      </c>
      <c r="M1094" s="97" t="str">
        <f>INDEX('State '!$A$1:$C$62,MATCH($J1094,'State '!$B:$B,0),3)</f>
        <v>South Central</v>
      </c>
      <c r="N1094" s="97"/>
      <c r="O1094" s="156">
        <v>251</v>
      </c>
      <c r="P1094" s="198">
        <v>67</v>
      </c>
      <c r="Q1094" s="145">
        <v>2000</v>
      </c>
      <c r="R1094" s="98">
        <v>42</v>
      </c>
      <c r="S1094" s="194" t="s">
        <v>138</v>
      </c>
      <c r="T1094" s="194"/>
      <c r="U1094" s="194"/>
      <c r="V1094" s="97" t="s">
        <v>2174</v>
      </c>
      <c r="W1094" s="79" t="s">
        <v>3350</v>
      </c>
      <c r="X1094" s="79" t="s">
        <v>3351</v>
      </c>
      <c r="Y1094" s="206" t="s">
        <v>3352</v>
      </c>
      <c r="Z1094" s="17"/>
      <c r="AA1094" s="17"/>
      <c r="AB1094" s="17"/>
    </row>
    <row r="1095" spans="1:28" ht="127.5" x14ac:dyDescent="0.2">
      <c r="A1095" s="96">
        <v>45321</v>
      </c>
      <c r="B1095" s="191" t="s">
        <v>3355</v>
      </c>
      <c r="C1095" s="191" t="s">
        <v>3409</v>
      </c>
      <c r="D1095" s="191" t="s">
        <v>136</v>
      </c>
      <c r="E1095" s="191" t="s">
        <v>143</v>
      </c>
      <c r="F1095" s="193">
        <v>45240</v>
      </c>
      <c r="G1095" s="61">
        <v>2023</v>
      </c>
      <c r="H1095" s="194" t="s">
        <v>6</v>
      </c>
      <c r="I1095" s="97" t="str">
        <f t="shared" si="65"/>
        <v>TX</v>
      </c>
      <c r="J1095" s="97" t="str">
        <f t="shared" si="66"/>
        <v>TX</v>
      </c>
      <c r="K1095" s="104" t="s">
        <v>2461</v>
      </c>
      <c r="L1095" s="97" t="s">
        <v>2461</v>
      </c>
      <c r="M1095" s="97" t="s">
        <v>2461</v>
      </c>
      <c r="N1095" s="97"/>
      <c r="O1095" s="144"/>
      <c r="P1095" s="198">
        <v>51</v>
      </c>
      <c r="Q1095" s="145">
        <v>1000</v>
      </c>
      <c r="R1095" s="98">
        <v>36</v>
      </c>
      <c r="S1095" s="194" t="s">
        <v>138</v>
      </c>
      <c r="T1095" s="194"/>
      <c r="U1095" s="194"/>
      <c r="V1095" s="97" t="s">
        <v>2174</v>
      </c>
      <c r="W1095" s="79" t="s">
        <v>3410</v>
      </c>
      <c r="X1095" s="79" t="s">
        <v>3351</v>
      </c>
      <c r="Y1095" s="206" t="s">
        <v>3356</v>
      </c>
      <c r="Z1095" s="17"/>
      <c r="AA1095" s="17"/>
      <c r="AB1095" s="17"/>
    </row>
    <row r="1096" spans="1:28" ht="76.5" x14ac:dyDescent="0.2">
      <c r="A1096" s="96">
        <v>45251</v>
      </c>
      <c r="B1096" s="79" t="s">
        <v>3253</v>
      </c>
      <c r="C1096" s="79" t="s">
        <v>206</v>
      </c>
      <c r="D1096" s="79" t="s">
        <v>142</v>
      </c>
      <c r="E1096" s="79" t="s">
        <v>143</v>
      </c>
      <c r="F1096" s="60">
        <v>45246</v>
      </c>
      <c r="G1096" s="61">
        <v>2023</v>
      </c>
      <c r="H1096" s="97" t="s">
        <v>399</v>
      </c>
      <c r="I1096" s="97" t="str">
        <f t="shared" si="65"/>
        <v>PA</v>
      </c>
      <c r="J1096" s="97" t="str">
        <f t="shared" si="66"/>
        <v>NJ</v>
      </c>
      <c r="K1096" s="104" t="str">
        <f t="shared" ref="K1096:K1108" si="68">IF($L1096=$M1096,L1096,CONCATENATE($L1096,", ",IF(ISBLANK(N1096),"",CONCATENATE(N1096,", ")),$M1096))</f>
        <v>Northeast</v>
      </c>
      <c r="L1096" s="97" t="str">
        <f>INDEX('State '!$A$1:$C$62,MATCH($I1096,'State '!$B:$B,0),3)</f>
        <v>Northeast</v>
      </c>
      <c r="M1096" s="97" t="str">
        <f>INDEX('State '!$A$1:$C$62,MATCH($J1096,'State '!$B:$B,0),3)</f>
        <v>Northeast</v>
      </c>
      <c r="N1096" s="97"/>
      <c r="O1096" s="156">
        <v>246.3</v>
      </c>
      <c r="P1096" s="156"/>
      <c r="Q1096" s="145">
        <v>115</v>
      </c>
      <c r="R1096" s="98"/>
      <c r="S1096" s="97" t="s">
        <v>135</v>
      </c>
      <c r="T1096" s="97" t="s">
        <v>381</v>
      </c>
      <c r="U1096" s="97" t="s">
        <v>3255</v>
      </c>
      <c r="V1096" s="97" t="s">
        <v>2177</v>
      </c>
      <c r="W1096" s="79" t="s">
        <v>3254</v>
      </c>
      <c r="X1096" s="79"/>
      <c r="Y1096" s="192"/>
      <c r="AA1096" s="17"/>
      <c r="AB1096" s="17"/>
    </row>
    <row r="1097" spans="1:28" ht="76.5" x14ac:dyDescent="0.2">
      <c r="A1097" s="96">
        <v>45272</v>
      </c>
      <c r="B1097" s="79" t="s">
        <v>3285</v>
      </c>
      <c r="C1097" s="79" t="s">
        <v>221</v>
      </c>
      <c r="D1097" s="79" t="s">
        <v>140</v>
      </c>
      <c r="E1097" s="79" t="s">
        <v>143</v>
      </c>
      <c r="F1097" s="60">
        <v>45261</v>
      </c>
      <c r="G1097" s="61">
        <v>2023</v>
      </c>
      <c r="H1097" s="97" t="s">
        <v>6</v>
      </c>
      <c r="I1097" s="97" t="str">
        <f t="shared" si="65"/>
        <v>TX</v>
      </c>
      <c r="J1097" s="97" t="str">
        <f t="shared" si="66"/>
        <v>TX</v>
      </c>
      <c r="K1097" s="104" t="str">
        <f t="shared" si="68"/>
        <v>South Central</v>
      </c>
      <c r="L1097" s="97" t="str">
        <f>INDEX('State '!$A$1:$C$62,MATCH($I1097,'State '!$B:$B,0),3)</f>
        <v>South Central</v>
      </c>
      <c r="M1097" s="97" t="str">
        <f>INDEX('State '!$A$1:$C$62,MATCH($J1097,'State '!$B:$B,0),3)</f>
        <v>South Central</v>
      </c>
      <c r="N1097" s="97"/>
      <c r="O1097" s="144"/>
      <c r="P1097" s="156">
        <v>15</v>
      </c>
      <c r="Q1097" s="145">
        <v>550</v>
      </c>
      <c r="R1097" s="98"/>
      <c r="S1097" s="97" t="s">
        <v>138</v>
      </c>
      <c r="T1097" s="97" t="s">
        <v>2594</v>
      </c>
      <c r="U1097" s="97"/>
      <c r="V1097" s="97" t="s">
        <v>2174</v>
      </c>
      <c r="W1097" s="79" t="s">
        <v>3354</v>
      </c>
      <c r="X1097" s="79"/>
      <c r="Y1097" s="204" t="s">
        <v>3397</v>
      </c>
      <c r="Z1097" s="17"/>
      <c r="AA1097" s="17"/>
      <c r="AB1097" s="17"/>
    </row>
    <row r="1098" spans="1:28" ht="51" x14ac:dyDescent="0.2">
      <c r="A1098" s="96">
        <v>45296</v>
      </c>
      <c r="B1098" s="79" t="s">
        <v>3312</v>
      </c>
      <c r="C1098" s="79" t="s">
        <v>2024</v>
      </c>
      <c r="D1098" s="79" t="s">
        <v>134</v>
      </c>
      <c r="E1098" s="79" t="s">
        <v>143</v>
      </c>
      <c r="F1098" s="60">
        <v>45281</v>
      </c>
      <c r="G1098" s="61">
        <v>2023</v>
      </c>
      <c r="H1098" s="97" t="s">
        <v>3408</v>
      </c>
      <c r="I1098" s="97" t="str">
        <f t="shared" ref="I1098:I1129" si="69">LEFT($H1098,2)</f>
        <v>ND</v>
      </c>
      <c r="J1098" s="97" t="str">
        <f t="shared" ref="J1098:J1129" si="70">RIGHT($H1098,2)</f>
        <v>WY</v>
      </c>
      <c r="K1098" s="104" t="str">
        <f t="shared" si="68"/>
        <v>Mountain</v>
      </c>
      <c r="L1098" s="97" t="str">
        <f>INDEX('State '!$A$1:$C$62,MATCH($I1098,'State '!$B:$B,0),3)</f>
        <v>Mountain</v>
      </c>
      <c r="M1098" s="97" t="str">
        <f>INDEX('State '!$A$1:$C$62,MATCH($J1098,'State '!$B:$B,0),3)</f>
        <v>Mountain</v>
      </c>
      <c r="N1098" s="97"/>
      <c r="O1098" s="156">
        <v>30.7</v>
      </c>
      <c r="P1098" s="175">
        <v>15.3</v>
      </c>
      <c r="Q1098" s="145">
        <v>94</v>
      </c>
      <c r="R1098" s="98">
        <v>12</v>
      </c>
      <c r="S1098" s="97" t="s">
        <v>135</v>
      </c>
      <c r="T1098" s="97" t="s">
        <v>381</v>
      </c>
      <c r="U1098" s="97" t="s">
        <v>3313</v>
      </c>
      <c r="V1098" s="97" t="s">
        <v>2177</v>
      </c>
      <c r="W1098" s="79" t="s">
        <v>3382</v>
      </c>
      <c r="X1098" s="79"/>
      <c r="Y1098" s="136"/>
      <c r="AA1098" s="17"/>
      <c r="AB1098" s="17"/>
    </row>
    <row r="1099" spans="1:28" ht="91.9" customHeight="1" x14ac:dyDescent="0.2">
      <c r="A1099" s="96">
        <v>45405</v>
      </c>
      <c r="B1099" s="79" t="s">
        <v>3385</v>
      </c>
      <c r="C1099" s="79" t="s">
        <v>340</v>
      </c>
      <c r="D1099" s="79" t="s">
        <v>140</v>
      </c>
      <c r="E1099" s="79" t="s">
        <v>143</v>
      </c>
      <c r="F1099" s="60"/>
      <c r="G1099" s="61">
        <v>2023</v>
      </c>
      <c r="H1099" s="97" t="s">
        <v>6</v>
      </c>
      <c r="I1099" s="97" t="str">
        <f t="shared" si="69"/>
        <v>TX</v>
      </c>
      <c r="J1099" s="97" t="str">
        <f t="shared" si="70"/>
        <v>TX</v>
      </c>
      <c r="K1099" s="104" t="str">
        <f t="shared" si="68"/>
        <v>South Central</v>
      </c>
      <c r="L1099" s="97" t="str">
        <f>INDEX('State '!$A$1:$C$62,MATCH($I1099,'State '!$B:$B,0),3)</f>
        <v>South Central</v>
      </c>
      <c r="M1099" s="97" t="str">
        <f>INDEX('State '!$A$1:$C$62,MATCH($J1099,'State '!$B:$B,0),3)</f>
        <v>South Central</v>
      </c>
      <c r="N1099" s="97"/>
      <c r="O1099" s="144">
        <v>180</v>
      </c>
      <c r="P1099" s="110">
        <v>30</v>
      </c>
      <c r="Q1099" s="145">
        <v>500</v>
      </c>
      <c r="R1099" s="98">
        <v>30</v>
      </c>
      <c r="S1099" s="97" t="s">
        <v>138</v>
      </c>
      <c r="T1099" s="97"/>
      <c r="U1099" s="97"/>
      <c r="V1099" s="97" t="s">
        <v>2174</v>
      </c>
      <c r="W1099" s="79" t="s">
        <v>3644</v>
      </c>
      <c r="X1099" s="79"/>
      <c r="Y1099" s="220" t="s">
        <v>3386</v>
      </c>
      <c r="Z1099" s="17"/>
      <c r="AA1099" s="17"/>
      <c r="AB1099" s="17"/>
    </row>
    <row r="1100" spans="1:28" ht="89.25" x14ac:dyDescent="0.2">
      <c r="A1100" s="96">
        <v>45569</v>
      </c>
      <c r="B1100" s="191" t="s">
        <v>2940</v>
      </c>
      <c r="C1100" s="79" t="s">
        <v>2941</v>
      </c>
      <c r="D1100" s="79" t="s">
        <v>140</v>
      </c>
      <c r="E1100" s="79" t="s">
        <v>3422</v>
      </c>
      <c r="F1100" s="60">
        <v>45214</v>
      </c>
      <c r="G1100" s="61">
        <v>2024</v>
      </c>
      <c r="H1100" s="97" t="s">
        <v>13</v>
      </c>
      <c r="I1100" s="97" t="str">
        <f t="shared" si="69"/>
        <v>CA</v>
      </c>
      <c r="J1100" s="97" t="str">
        <f t="shared" si="70"/>
        <v>CA</v>
      </c>
      <c r="K1100" s="104" t="str">
        <f t="shared" si="68"/>
        <v>Pacific</v>
      </c>
      <c r="L1100" s="97" t="str">
        <f>INDEX('State '!$A$1:$C$62,MATCH($I1100,'State '!$B:$B,0),3)</f>
        <v>Pacific</v>
      </c>
      <c r="M1100" s="97" t="str">
        <f>INDEX('State '!$A$1:$C$62,MATCH($J1100,'State '!$B:$B,0),3)</f>
        <v>Pacific</v>
      </c>
      <c r="N1100" s="97"/>
      <c r="O1100" s="156">
        <v>677</v>
      </c>
      <c r="P1100" s="110">
        <v>49</v>
      </c>
      <c r="Q1100" s="145">
        <v>200</v>
      </c>
      <c r="R1100" s="98">
        <v>36</v>
      </c>
      <c r="S1100" s="97" t="s">
        <v>138</v>
      </c>
      <c r="T1100" s="97" t="s">
        <v>2373</v>
      </c>
      <c r="U1100" s="97"/>
      <c r="V1100" s="97" t="s">
        <v>2174</v>
      </c>
      <c r="W1100" s="79" t="s">
        <v>3373</v>
      </c>
      <c r="X1100" s="79"/>
      <c r="Y1100" s="204" t="s">
        <v>3481</v>
      </c>
      <c r="Z1100" s="17"/>
      <c r="AA1100" s="17"/>
      <c r="AB1100" s="17"/>
    </row>
    <row r="1101" spans="1:28" ht="89.25" x14ac:dyDescent="0.2">
      <c r="A1101" s="96">
        <v>45272</v>
      </c>
      <c r="B1101" s="79" t="s">
        <v>3327</v>
      </c>
      <c r="C1101" s="79" t="s">
        <v>2970</v>
      </c>
      <c r="D1101" s="79" t="s">
        <v>140</v>
      </c>
      <c r="E1101" s="79" t="s">
        <v>143</v>
      </c>
      <c r="F1101" s="60">
        <v>45266</v>
      </c>
      <c r="G1101" s="98">
        <v>2024</v>
      </c>
      <c r="H1101" s="97" t="s">
        <v>0</v>
      </c>
      <c r="I1101" s="97" t="str">
        <f t="shared" si="69"/>
        <v>LA</v>
      </c>
      <c r="J1101" s="97" t="str">
        <f t="shared" si="70"/>
        <v>LA</v>
      </c>
      <c r="K1101" s="104" t="str">
        <f t="shared" si="68"/>
        <v>South Central</v>
      </c>
      <c r="L1101" s="97" t="str">
        <f>INDEX('State '!$A$1:$C$62,MATCH($I1101,'State '!$B:$B,0),3)</f>
        <v>South Central</v>
      </c>
      <c r="M1101" s="97" t="str">
        <f>INDEX('State '!$A$1:$C$62,MATCH($J1101,'State '!$B:$B,0),3)</f>
        <v>South Central</v>
      </c>
      <c r="N1101" s="97"/>
      <c r="O1101" s="144"/>
      <c r="P1101" s="156"/>
      <c r="Q1101" s="145">
        <v>400</v>
      </c>
      <c r="R1101" s="98"/>
      <c r="S1101" s="97" t="s">
        <v>138</v>
      </c>
      <c r="T1101" s="97"/>
      <c r="U1101" s="97"/>
      <c r="V1101" s="97" t="s">
        <v>2174</v>
      </c>
      <c r="W1101" s="79" t="s">
        <v>3388</v>
      </c>
      <c r="X1101" s="79" t="s">
        <v>3389</v>
      </c>
      <c r="Y1101" s="204" t="s">
        <v>3390</v>
      </c>
      <c r="Z1101" s="17"/>
      <c r="AA1101" s="17"/>
      <c r="AB1101" s="17"/>
    </row>
    <row r="1102" spans="1:28" ht="38.25" x14ac:dyDescent="0.2">
      <c r="A1102" s="96">
        <v>45372</v>
      </c>
      <c r="B1102" s="79" t="s">
        <v>3144</v>
      </c>
      <c r="C1102" s="79" t="s">
        <v>3145</v>
      </c>
      <c r="D1102" s="79" t="s">
        <v>140</v>
      </c>
      <c r="E1102" s="79" t="s">
        <v>3422</v>
      </c>
      <c r="F1102" s="60">
        <v>45323</v>
      </c>
      <c r="G1102" s="98">
        <v>2024</v>
      </c>
      <c r="H1102" s="97" t="s">
        <v>19</v>
      </c>
      <c r="I1102" s="97" t="str">
        <f t="shared" si="69"/>
        <v>VA</v>
      </c>
      <c r="J1102" s="97" t="str">
        <f t="shared" si="70"/>
        <v>VA</v>
      </c>
      <c r="K1102" s="104" t="str">
        <f t="shared" si="68"/>
        <v>Northeast</v>
      </c>
      <c r="L1102" s="97" t="str">
        <f>INDEX('State '!$A$1:$C$62,MATCH($I1102,'State '!$B:$B,0),3)</f>
        <v>Northeast</v>
      </c>
      <c r="M1102" s="97" t="str">
        <f>INDEX('State '!$A$1:$C$62,MATCH($J1102,'State '!$B:$B,0),3)</f>
        <v>Northeast</v>
      </c>
      <c r="N1102" s="97"/>
      <c r="O1102" s="156">
        <v>142.69999999999999</v>
      </c>
      <c r="P1102" s="110"/>
      <c r="Q1102" s="145">
        <v>350</v>
      </c>
      <c r="R1102" s="98"/>
      <c r="S1102" s="97" t="s">
        <v>135</v>
      </c>
      <c r="T1102" s="97" t="s">
        <v>381</v>
      </c>
      <c r="U1102" s="97" t="s">
        <v>3146</v>
      </c>
      <c r="V1102" s="97" t="s">
        <v>2174</v>
      </c>
      <c r="W1102" s="79" t="s">
        <v>3147</v>
      </c>
      <c r="X1102" s="79"/>
      <c r="Y1102" s="192"/>
      <c r="Z1102" s="17"/>
      <c r="AA1102" s="17"/>
      <c r="AB1102" s="17"/>
    </row>
    <row r="1103" spans="1:28" ht="38.25" x14ac:dyDescent="0.2">
      <c r="A1103" s="96">
        <v>45551</v>
      </c>
      <c r="B1103" s="79" t="s">
        <v>3304</v>
      </c>
      <c r="C1103" s="79" t="s">
        <v>2882</v>
      </c>
      <c r="D1103" s="79" t="s">
        <v>136</v>
      </c>
      <c r="E1103" s="79" t="s">
        <v>3422</v>
      </c>
      <c r="F1103" s="60">
        <v>45337</v>
      </c>
      <c r="G1103" s="61">
        <v>2024</v>
      </c>
      <c r="H1103" s="97" t="s">
        <v>0</v>
      </c>
      <c r="I1103" s="97" t="str">
        <f t="shared" si="69"/>
        <v>LA</v>
      </c>
      <c r="J1103" s="97" t="str">
        <f t="shared" si="70"/>
        <v>LA</v>
      </c>
      <c r="K1103" s="104" t="str">
        <f t="shared" si="68"/>
        <v>South Central</v>
      </c>
      <c r="L1103" s="97" t="str">
        <f>INDEX('State '!$A$1:$C$62,MATCH($I1103,'State '!$B:$B,0),3)</f>
        <v>South Central</v>
      </c>
      <c r="M1103" s="97" t="str">
        <f>INDEX('State '!$A$1:$C$62,MATCH($J1103,'State '!$B:$B,0),3)</f>
        <v>South Central</v>
      </c>
      <c r="N1103" s="97"/>
      <c r="O1103" s="156">
        <v>400</v>
      </c>
      <c r="P1103" s="61">
        <v>42</v>
      </c>
      <c r="Q1103" s="145">
        <v>1500</v>
      </c>
      <c r="R1103" s="98"/>
      <c r="S1103" s="97" t="s">
        <v>138</v>
      </c>
      <c r="T1103" s="97"/>
      <c r="U1103" s="97"/>
      <c r="V1103" s="97" t="s">
        <v>2174</v>
      </c>
      <c r="W1103" s="79" t="s">
        <v>3305</v>
      </c>
      <c r="X1103" s="79" t="s">
        <v>2816</v>
      </c>
      <c r="Y1103" s="136" t="s">
        <v>3477</v>
      </c>
      <c r="Z1103" s="17"/>
      <c r="AA1103" s="17"/>
      <c r="AB1103" s="17"/>
    </row>
    <row r="1104" spans="1:28" ht="102" x14ac:dyDescent="0.2">
      <c r="A1104" s="96">
        <v>45569</v>
      </c>
      <c r="B1104" s="79" t="s">
        <v>3361</v>
      </c>
      <c r="C1104" s="79" t="s">
        <v>1875</v>
      </c>
      <c r="D1104" s="79" t="s">
        <v>136</v>
      </c>
      <c r="E1104" s="79" t="s">
        <v>3422</v>
      </c>
      <c r="F1104" s="60">
        <v>45351</v>
      </c>
      <c r="G1104" s="110">
        <v>2024</v>
      </c>
      <c r="H1104" s="97" t="s">
        <v>16</v>
      </c>
      <c r="I1104" s="97" t="str">
        <f t="shared" si="69"/>
        <v>NC</v>
      </c>
      <c r="J1104" s="97" t="str">
        <f t="shared" si="70"/>
        <v>NC</v>
      </c>
      <c r="K1104" s="104" t="str">
        <f t="shared" si="68"/>
        <v>Southeast</v>
      </c>
      <c r="L1104" s="97" t="str">
        <f>INDEX('State '!$A$1:$C$62,MATCH($I1104,'State '!$B:$B,0),3)</f>
        <v>Southeast</v>
      </c>
      <c r="M1104" s="97" t="str">
        <f>INDEX('State '!$A$1:$C$62,MATCH($J1104,'State '!$B:$B,0),3)</f>
        <v>Southeast</v>
      </c>
      <c r="N1104" s="97"/>
      <c r="O1104" s="156">
        <v>32.6</v>
      </c>
      <c r="P1104" s="156">
        <v>2.0099999999999998</v>
      </c>
      <c r="Q1104" s="145">
        <v>78</v>
      </c>
      <c r="R1104" s="98">
        <v>42</v>
      </c>
      <c r="S1104" s="97" t="s">
        <v>135</v>
      </c>
      <c r="T1104" s="97" t="s">
        <v>381</v>
      </c>
      <c r="U1104" s="97" t="s">
        <v>3362</v>
      </c>
      <c r="V1104" s="97" t="s">
        <v>2174</v>
      </c>
      <c r="W1104" s="79" t="s">
        <v>3363</v>
      </c>
      <c r="X1104" s="79" t="s">
        <v>3302</v>
      </c>
      <c r="Y1104" s="192"/>
      <c r="AA1104" s="17"/>
      <c r="AB1104" s="17"/>
    </row>
    <row r="1105" spans="1:28" ht="76.5" x14ac:dyDescent="0.2">
      <c r="A1105" s="96">
        <v>45656</v>
      </c>
      <c r="B1105" s="79" t="s">
        <v>3300</v>
      </c>
      <c r="C1105" s="79" t="s">
        <v>2024</v>
      </c>
      <c r="D1105" s="79" t="s">
        <v>140</v>
      </c>
      <c r="E1105" s="102" t="s">
        <v>3422</v>
      </c>
      <c r="F1105" s="60">
        <v>45366</v>
      </c>
      <c r="G1105" s="61">
        <v>2024</v>
      </c>
      <c r="H1105" s="97" t="s">
        <v>11</v>
      </c>
      <c r="I1105" s="97" t="str">
        <f t="shared" si="69"/>
        <v>ND</v>
      </c>
      <c r="J1105" s="97" t="str">
        <f t="shared" si="70"/>
        <v>ND</v>
      </c>
      <c r="K1105" s="104" t="str">
        <f t="shared" si="68"/>
        <v>Mountain</v>
      </c>
      <c r="L1105" s="97" t="str">
        <f>INDEX('State '!$A$1:$C$62,MATCH($I1105,'State '!$B:$B,0),3)</f>
        <v>Mountain</v>
      </c>
      <c r="M1105" s="97" t="str">
        <f>INDEX('State '!$A$1:$C$62,MATCH($J1105,'State '!$B:$B,0),3)</f>
        <v>Mountain</v>
      </c>
      <c r="N1105" s="97"/>
      <c r="O1105" s="144">
        <v>32.6</v>
      </c>
      <c r="P1105" s="199"/>
      <c r="Q1105" s="145">
        <v>175</v>
      </c>
      <c r="R1105" s="98">
        <v>24</v>
      </c>
      <c r="S1105" s="97" t="s">
        <v>135</v>
      </c>
      <c r="T1105" s="97" t="s">
        <v>381</v>
      </c>
      <c r="U1105" s="97" t="s">
        <v>3301</v>
      </c>
      <c r="V1105" s="97" t="s">
        <v>2174</v>
      </c>
      <c r="W1105" s="79" t="s">
        <v>3502</v>
      </c>
      <c r="X1105" s="79"/>
      <c r="Y1105" s="136" t="s">
        <v>3503</v>
      </c>
      <c r="AA1105" s="17"/>
      <c r="AB1105" s="17"/>
    </row>
    <row r="1106" spans="1:28" ht="25.5" x14ac:dyDescent="0.2">
      <c r="A1106" s="96">
        <v>45595</v>
      </c>
      <c r="B1106" s="191" t="s">
        <v>2270</v>
      </c>
      <c r="C1106" s="80" t="s">
        <v>2268</v>
      </c>
      <c r="D1106" s="80" t="s">
        <v>134</v>
      </c>
      <c r="E1106" s="191" t="s">
        <v>3422</v>
      </c>
      <c r="F1106" s="62">
        <v>45378</v>
      </c>
      <c r="G1106" s="107">
        <v>2024</v>
      </c>
      <c r="H1106" s="97" t="s">
        <v>0</v>
      </c>
      <c r="I1106" s="97" t="str">
        <f t="shared" si="69"/>
        <v>LA</v>
      </c>
      <c r="J1106" s="97" t="str">
        <f t="shared" si="70"/>
        <v>LA</v>
      </c>
      <c r="K1106" s="104" t="str">
        <f t="shared" si="68"/>
        <v>South Central</v>
      </c>
      <c r="L1106" s="97" t="str">
        <f>INDEX('State '!$A$1:$C$62,MATCH($I1106,'State '!$B:$B,0),3)</f>
        <v>South Central</v>
      </c>
      <c r="M1106" s="97" t="str">
        <f>INDEX('State '!$A$1:$C$62,MATCH($J1106,'State '!$B:$B,0),3)</f>
        <v>South Central</v>
      </c>
      <c r="N1106" s="97"/>
      <c r="O1106" s="144"/>
      <c r="P1106" s="61">
        <v>12</v>
      </c>
      <c r="Q1106" s="108">
        <v>1970</v>
      </c>
      <c r="R1106" s="63">
        <v>42</v>
      </c>
      <c r="S1106" s="103" t="s">
        <v>135</v>
      </c>
      <c r="T1106" s="194" t="s">
        <v>381</v>
      </c>
      <c r="U1106" s="194" t="s">
        <v>2271</v>
      </c>
      <c r="V1106" s="97" t="s">
        <v>2174</v>
      </c>
      <c r="W1106" s="79" t="s">
        <v>2803</v>
      </c>
      <c r="X1106" s="79" t="s">
        <v>2816</v>
      </c>
      <c r="Y1106" s="206" t="s">
        <v>2802</v>
      </c>
      <c r="AA1106" s="17"/>
      <c r="AB1106" s="17"/>
    </row>
    <row r="1107" spans="1:28" ht="25.5" x14ac:dyDescent="0.2">
      <c r="A1107" s="96">
        <v>45656</v>
      </c>
      <c r="B1107" s="79" t="s">
        <v>3249</v>
      </c>
      <c r="C1107" s="79" t="s">
        <v>3250</v>
      </c>
      <c r="D1107" s="79" t="s">
        <v>142</v>
      </c>
      <c r="E1107" s="79" t="s">
        <v>3422</v>
      </c>
      <c r="F1107" s="60">
        <v>45382</v>
      </c>
      <c r="G1107" s="61">
        <v>2024</v>
      </c>
      <c r="H1107" s="97" t="s">
        <v>31</v>
      </c>
      <c r="I1107" s="97" t="str">
        <f t="shared" si="69"/>
        <v>NV</v>
      </c>
      <c r="J1107" s="97" t="str">
        <f t="shared" si="70"/>
        <v>NV</v>
      </c>
      <c r="K1107" s="104" t="str">
        <f t="shared" si="68"/>
        <v>Mountain</v>
      </c>
      <c r="L1107" s="97" t="str">
        <f>INDEX('State '!$A$1:$C$62,MATCH($I1107,'State '!$B:$B,0),3)</f>
        <v>Mountain</v>
      </c>
      <c r="M1107" s="97" t="str">
        <f>INDEX('State '!$A$1:$C$62,MATCH($J1107,'State '!$B:$B,0),3)</f>
        <v>Mountain</v>
      </c>
      <c r="N1107" s="97"/>
      <c r="O1107" s="144">
        <v>47.1</v>
      </c>
      <c r="P1107" s="156">
        <v>20.36</v>
      </c>
      <c r="Q1107" s="145"/>
      <c r="R1107" s="98">
        <v>16</v>
      </c>
      <c r="S1107" s="97" t="s">
        <v>135</v>
      </c>
      <c r="T1107" s="97" t="s">
        <v>381</v>
      </c>
      <c r="U1107" s="97" t="s">
        <v>3252</v>
      </c>
      <c r="V1107" s="97" t="s">
        <v>2174</v>
      </c>
      <c r="W1107" s="79" t="s">
        <v>3251</v>
      </c>
      <c r="X1107" s="79"/>
      <c r="Y1107" s="192"/>
      <c r="Z1107" s="17"/>
      <c r="AA1107" s="17"/>
      <c r="AB1107" s="17"/>
    </row>
    <row r="1108" spans="1:28" ht="38.25" x14ac:dyDescent="0.2">
      <c r="A1108" s="96">
        <v>45566</v>
      </c>
      <c r="B1108" s="79" t="s">
        <v>553</v>
      </c>
      <c r="C1108" s="79" t="s">
        <v>3026</v>
      </c>
      <c r="D1108" s="79" t="s">
        <v>134</v>
      </c>
      <c r="E1108" s="79" t="s">
        <v>3422</v>
      </c>
      <c r="F1108" s="60">
        <v>45383</v>
      </c>
      <c r="G1108" s="61">
        <v>2024</v>
      </c>
      <c r="H1108" s="97" t="s">
        <v>21</v>
      </c>
      <c r="I1108" s="97" t="str">
        <f t="shared" si="69"/>
        <v>UT</v>
      </c>
      <c r="J1108" s="97" t="str">
        <f t="shared" si="70"/>
        <v>UT</v>
      </c>
      <c r="K1108" s="104" t="str">
        <f t="shared" si="68"/>
        <v>Mountain</v>
      </c>
      <c r="L1108" s="97" t="str">
        <f>INDEX('State '!$A$1:$C$62,MATCH($I1108,'State '!$B:$B,0),3)</f>
        <v>Mountain</v>
      </c>
      <c r="M1108" s="97" t="str">
        <f>INDEX('State '!$A$1:$C$62,MATCH($J1108,'State '!$B:$B,0),3)</f>
        <v>Mountain</v>
      </c>
      <c r="N1108" s="97"/>
      <c r="O1108" s="156">
        <v>93.1</v>
      </c>
      <c r="P1108" s="156">
        <v>35</v>
      </c>
      <c r="Q1108" s="145">
        <v>140</v>
      </c>
      <c r="R1108" s="98">
        <v>24</v>
      </c>
      <c r="S1108" s="97" t="s">
        <v>135</v>
      </c>
      <c r="T1108" s="97" t="s">
        <v>381</v>
      </c>
      <c r="U1108" s="97" t="s">
        <v>3372</v>
      </c>
      <c r="V1108" s="97" t="s">
        <v>2174</v>
      </c>
      <c r="W1108" s="79" t="s">
        <v>3155</v>
      </c>
      <c r="X1108" s="79" t="s">
        <v>2817</v>
      </c>
      <c r="Y1108" s="136" t="s">
        <v>3154</v>
      </c>
      <c r="AA1108" s="17"/>
      <c r="AB1108" s="17"/>
    </row>
    <row r="1109" spans="1:28" ht="25.5" x14ac:dyDescent="0.2">
      <c r="A1109" s="96">
        <v>45569</v>
      </c>
      <c r="B1109" s="79" t="s">
        <v>3128</v>
      </c>
      <c r="C1109" s="80" t="s">
        <v>1939</v>
      </c>
      <c r="D1109" s="79" t="s">
        <v>134</v>
      </c>
      <c r="E1109" s="102" t="s">
        <v>3422</v>
      </c>
      <c r="F1109" s="60">
        <v>45413</v>
      </c>
      <c r="G1109" s="61">
        <v>2024</v>
      </c>
      <c r="H1109" s="97" t="s">
        <v>2013</v>
      </c>
      <c r="I1109" s="97" t="str">
        <f t="shared" si="69"/>
        <v>KY</v>
      </c>
      <c r="J1109" s="97" t="str">
        <f t="shared" si="70"/>
        <v>IN</v>
      </c>
      <c r="K1109" s="104" t="s">
        <v>9</v>
      </c>
      <c r="L1109" s="97" t="str">
        <f>INDEX('State '!$A$1:$C$62,MATCH($I1109,'State '!$B:$B,0),3)</f>
        <v>Midwest</v>
      </c>
      <c r="M1109" s="97" t="str">
        <f>INDEX('State '!$A$1:$C$62,MATCH($J1109,'State '!$B:$B,0),3)</f>
        <v>Midwest</v>
      </c>
      <c r="N1109" s="97"/>
      <c r="O1109" s="144"/>
      <c r="P1109" s="156">
        <v>24</v>
      </c>
      <c r="Q1109" s="145">
        <v>220</v>
      </c>
      <c r="R1109" s="98">
        <v>20</v>
      </c>
      <c r="S1109" s="97" t="s">
        <v>135</v>
      </c>
      <c r="T1109" s="97" t="s">
        <v>381</v>
      </c>
      <c r="U1109" s="97" t="s">
        <v>3129</v>
      </c>
      <c r="V1109" s="97" t="s">
        <v>2177</v>
      </c>
      <c r="W1109" s="79" t="s">
        <v>3130</v>
      </c>
      <c r="X1109" s="79" t="s">
        <v>2817</v>
      </c>
      <c r="Y1109" s="206" t="s">
        <v>3479</v>
      </c>
      <c r="AA1109" s="17"/>
      <c r="AB1109" s="17"/>
    </row>
    <row r="1110" spans="1:28" ht="89.25" x14ac:dyDescent="0.2">
      <c r="A1110" s="96">
        <v>45551</v>
      </c>
      <c r="B1110" s="79" t="s">
        <v>3565</v>
      </c>
      <c r="C1110" s="79" t="s">
        <v>2970</v>
      </c>
      <c r="D1110" s="79" t="s">
        <v>140</v>
      </c>
      <c r="E1110" s="79" t="s">
        <v>3422</v>
      </c>
      <c r="F1110" s="60">
        <v>45443</v>
      </c>
      <c r="G1110" s="98">
        <v>2024</v>
      </c>
      <c r="H1110" s="97" t="s">
        <v>0</v>
      </c>
      <c r="I1110" s="97" t="str">
        <f t="shared" si="69"/>
        <v>LA</v>
      </c>
      <c r="J1110" s="97" t="str">
        <f t="shared" si="70"/>
        <v>LA</v>
      </c>
      <c r="K1110" s="104" t="str">
        <f t="shared" ref="K1110:K1117" si="71">IF($L1110=$M1110,L1110,CONCATENATE($L1110,", ",IF(ISBLANK(N1110),"",CONCATENATE(N1110,", ")),$M1110))</f>
        <v>South Central</v>
      </c>
      <c r="L1110" s="97" t="str">
        <f>INDEX('State '!$A$1:$C$62,MATCH($I1110,'State '!$B:$B,0),3)</f>
        <v>South Central</v>
      </c>
      <c r="M1110" s="97" t="str">
        <f>INDEX('State '!$A$1:$C$62,MATCH($J1110,'State '!$B:$B,0),3)</f>
        <v>South Central</v>
      </c>
      <c r="N1110" s="97"/>
      <c r="O1110" s="144"/>
      <c r="P1110" s="156"/>
      <c r="Q1110" s="145">
        <v>200</v>
      </c>
      <c r="R1110" s="98"/>
      <c r="S1110" s="97" t="s">
        <v>138</v>
      </c>
      <c r="T1110" s="97"/>
      <c r="U1110" s="97"/>
      <c r="V1110" s="97" t="s">
        <v>2174</v>
      </c>
      <c r="W1110" s="79" t="s">
        <v>3388</v>
      </c>
      <c r="X1110" s="79" t="s">
        <v>3389</v>
      </c>
      <c r="Y1110" s="204" t="s">
        <v>3484</v>
      </c>
      <c r="Z1110" s="17"/>
      <c r="AA1110" s="17"/>
      <c r="AB1110" s="17"/>
    </row>
    <row r="1111" spans="1:28" x14ac:dyDescent="0.2">
      <c r="A1111" s="96">
        <v>45455</v>
      </c>
      <c r="B1111" s="79" t="s">
        <v>1973</v>
      </c>
      <c r="C1111" s="79" t="s">
        <v>2451</v>
      </c>
      <c r="D1111" s="79" t="s">
        <v>136</v>
      </c>
      <c r="E1111" s="102" t="s">
        <v>3422</v>
      </c>
      <c r="F1111" s="60">
        <v>45454</v>
      </c>
      <c r="G1111" s="61">
        <v>2024</v>
      </c>
      <c r="H1111" s="97" t="s">
        <v>2390</v>
      </c>
      <c r="I1111" s="97" t="str">
        <f t="shared" si="69"/>
        <v>WV</v>
      </c>
      <c r="J1111" s="97" t="str">
        <f t="shared" si="70"/>
        <v>VA</v>
      </c>
      <c r="K1111" s="104" t="str">
        <f t="shared" si="71"/>
        <v>Northeast</v>
      </c>
      <c r="L1111" s="97" t="str">
        <f>INDEX('State '!$A$1:$C$62,MATCH($I1111,'State '!$B:$B,0),3)</f>
        <v>Northeast</v>
      </c>
      <c r="M1111" s="97" t="str">
        <f>INDEX('State '!$A$1:$C$62,MATCH($J1111,'State '!$B:$B,0),3)</f>
        <v>Northeast</v>
      </c>
      <c r="N1111" s="97"/>
      <c r="O1111" s="156">
        <v>6600</v>
      </c>
      <c r="P1111" s="156">
        <v>303.5</v>
      </c>
      <c r="Q1111" s="145">
        <v>2000</v>
      </c>
      <c r="R1111" s="98">
        <v>42</v>
      </c>
      <c r="S1111" s="97" t="s">
        <v>135</v>
      </c>
      <c r="T1111" s="97" t="s">
        <v>381</v>
      </c>
      <c r="U1111" s="97" t="s">
        <v>2094</v>
      </c>
      <c r="V1111" s="97" t="s">
        <v>2177</v>
      </c>
      <c r="W1111" s="79" t="s">
        <v>2416</v>
      </c>
      <c r="X1111" s="79"/>
      <c r="Y1111" s="136" t="s">
        <v>2496</v>
      </c>
      <c r="Z1111" s="17"/>
      <c r="AA1111" s="17"/>
      <c r="AB1111" s="17"/>
    </row>
    <row r="1112" spans="1:28" ht="76.5" x14ac:dyDescent="0.2">
      <c r="A1112" s="96">
        <v>45568</v>
      </c>
      <c r="B1112" s="79" t="s">
        <v>2776</v>
      </c>
      <c r="C1112" s="79" t="s">
        <v>2451</v>
      </c>
      <c r="D1112" s="79" t="s">
        <v>140</v>
      </c>
      <c r="E1112" s="79" t="s">
        <v>3422</v>
      </c>
      <c r="F1112" s="60">
        <v>45457</v>
      </c>
      <c r="G1112" s="61">
        <v>2024</v>
      </c>
      <c r="H1112" s="97" t="s">
        <v>33</v>
      </c>
      <c r="I1112" s="97" t="str">
        <f t="shared" si="69"/>
        <v>WV</v>
      </c>
      <c r="J1112" s="97" t="str">
        <f t="shared" si="70"/>
        <v>WV</v>
      </c>
      <c r="K1112" s="104" t="str">
        <f t="shared" si="71"/>
        <v>Northeast</v>
      </c>
      <c r="L1112" s="97" t="str">
        <f>INDEX('State '!$A$1:$C$62,MATCH($I1112,'State '!$B:$B,0),3)</f>
        <v>Northeast</v>
      </c>
      <c r="M1112" s="97" t="str">
        <f>INDEX('State '!$A$1:$C$62,MATCH($J1112,'State '!$B:$B,0),3)</f>
        <v>Northeast</v>
      </c>
      <c r="N1112" s="97"/>
      <c r="O1112" s="156">
        <v>28</v>
      </c>
      <c r="P1112" s="156"/>
      <c r="Q1112" s="145"/>
      <c r="R1112" s="98"/>
      <c r="S1112" s="97" t="s">
        <v>135</v>
      </c>
      <c r="T1112" s="97" t="s">
        <v>381</v>
      </c>
      <c r="U1112" s="97" t="s">
        <v>2777</v>
      </c>
      <c r="V1112" s="97" t="s">
        <v>2174</v>
      </c>
      <c r="W1112" s="79" t="s">
        <v>3566</v>
      </c>
      <c r="X1112" s="79"/>
      <c r="Y1112" s="136"/>
      <c r="Z1112" s="17"/>
      <c r="AA1112" s="17"/>
      <c r="AB1112" s="17"/>
    </row>
    <row r="1113" spans="1:28" ht="38.25" x14ac:dyDescent="0.2">
      <c r="A1113" s="96">
        <v>45489</v>
      </c>
      <c r="B1113" s="191" t="s">
        <v>3293</v>
      </c>
      <c r="C1113" s="191" t="s">
        <v>3414</v>
      </c>
      <c r="D1113" s="191" t="s">
        <v>136</v>
      </c>
      <c r="E1113" s="191" t="s">
        <v>3422</v>
      </c>
      <c r="F1113" s="60">
        <v>45474</v>
      </c>
      <c r="G1113" s="195">
        <v>2024</v>
      </c>
      <c r="H1113" s="194" t="s">
        <v>6</v>
      </c>
      <c r="I1113" s="97" t="str">
        <f t="shared" si="69"/>
        <v>TX</v>
      </c>
      <c r="J1113" s="97" t="str">
        <f t="shared" si="70"/>
        <v>TX</v>
      </c>
      <c r="K1113" s="104" t="str">
        <f t="shared" si="71"/>
        <v>South Central</v>
      </c>
      <c r="L1113" s="97" t="str">
        <f>INDEX('State '!$A$1:$C$62,MATCH($I1113,'State '!$B:$B,0),3)</f>
        <v>South Central</v>
      </c>
      <c r="M1113" s="97" t="str">
        <f>INDEX('State '!$A$1:$C$62,MATCH($J1113,'State '!$B:$B,0),3)</f>
        <v>South Central</v>
      </c>
      <c r="N1113" s="97"/>
      <c r="O1113" s="144"/>
      <c r="P1113" s="156">
        <v>41</v>
      </c>
      <c r="Q1113" s="197">
        <v>1700</v>
      </c>
      <c r="R1113" s="195">
        <v>42</v>
      </c>
      <c r="S1113" s="194" t="s">
        <v>138</v>
      </c>
      <c r="T1113" s="194" t="s">
        <v>2594</v>
      </c>
      <c r="U1113" s="194"/>
      <c r="V1113" s="97" t="s">
        <v>2174</v>
      </c>
      <c r="W1113" s="79" t="s">
        <v>3341</v>
      </c>
      <c r="X1113" s="79" t="s">
        <v>2816</v>
      </c>
      <c r="Y1113" s="204" t="s">
        <v>3453</v>
      </c>
      <c r="Z1113" s="17"/>
      <c r="AA1113" s="17"/>
      <c r="AB1113" s="17"/>
    </row>
    <row r="1114" spans="1:28" ht="204" x14ac:dyDescent="0.2">
      <c r="A1114" s="96">
        <v>45499</v>
      </c>
      <c r="B1114" s="79" t="s">
        <v>2751</v>
      </c>
      <c r="C1114" s="79" t="s">
        <v>1875</v>
      </c>
      <c r="D1114" s="79" t="s">
        <v>140</v>
      </c>
      <c r="E1114" s="79" t="s">
        <v>3422</v>
      </c>
      <c r="F1114" s="60">
        <v>45485</v>
      </c>
      <c r="G1114" s="98">
        <v>2024</v>
      </c>
      <c r="H1114" s="97" t="s">
        <v>399</v>
      </c>
      <c r="I1114" s="97" t="str">
        <f t="shared" si="69"/>
        <v>PA</v>
      </c>
      <c r="J1114" s="97" t="str">
        <f t="shared" si="70"/>
        <v>NJ</v>
      </c>
      <c r="K1114" s="104" t="str">
        <f t="shared" si="71"/>
        <v>Northeast</v>
      </c>
      <c r="L1114" s="97" t="s">
        <v>5</v>
      </c>
      <c r="M1114" s="97" t="s">
        <v>5</v>
      </c>
      <c r="N1114" s="97"/>
      <c r="O1114" s="144"/>
      <c r="P1114" s="199">
        <f>22+13.8</f>
        <v>35.799999999999997</v>
      </c>
      <c r="Q1114" s="145">
        <v>829</v>
      </c>
      <c r="R1114" s="98" t="s">
        <v>421</v>
      </c>
      <c r="S1114" s="97" t="s">
        <v>135</v>
      </c>
      <c r="T1114" s="97" t="s">
        <v>381</v>
      </c>
      <c r="U1114" s="105" t="s">
        <v>3243</v>
      </c>
      <c r="V1114" s="97" t="s">
        <v>2177</v>
      </c>
      <c r="W1114" s="79" t="s">
        <v>3454</v>
      </c>
      <c r="X1114" s="79" t="s">
        <v>3302</v>
      </c>
      <c r="Y1114" s="218"/>
      <c r="AA1114" s="17"/>
      <c r="AB1114" s="17"/>
    </row>
    <row r="1115" spans="1:28" ht="76.5" x14ac:dyDescent="0.2">
      <c r="A1115" s="96">
        <v>45656</v>
      </c>
      <c r="B1115" s="79" t="s">
        <v>3567</v>
      </c>
      <c r="C1115" s="79" t="s">
        <v>3439</v>
      </c>
      <c r="D1115" s="79" t="s">
        <v>136</v>
      </c>
      <c r="E1115" s="79" t="s">
        <v>3422</v>
      </c>
      <c r="F1115" s="60">
        <v>45536</v>
      </c>
      <c r="G1115" s="98">
        <v>2024</v>
      </c>
      <c r="H1115" s="97" t="s">
        <v>6</v>
      </c>
      <c r="I1115" s="97" t="str">
        <f t="shared" si="69"/>
        <v>TX</v>
      </c>
      <c r="J1115" s="97" t="str">
        <f t="shared" si="70"/>
        <v>TX</v>
      </c>
      <c r="K1115" s="104" t="str">
        <f t="shared" si="71"/>
        <v>South Central</v>
      </c>
      <c r="L1115" s="97" t="str">
        <f>INDEX('State '!$A$1:$C$62,MATCH($I1115,'State '!$B:$B,0),3)</f>
        <v>South Central</v>
      </c>
      <c r="M1115" s="97" t="str">
        <f>INDEX('State '!$A$1:$C$62,MATCH($J1115,'State '!$B:$B,0),3)</f>
        <v>South Central</v>
      </c>
      <c r="N1115" s="97"/>
      <c r="O1115" s="144"/>
      <c r="P1115" s="110">
        <v>41.66</v>
      </c>
      <c r="Q1115" s="145">
        <v>1000</v>
      </c>
      <c r="R1115" s="98">
        <v>36</v>
      </c>
      <c r="S1115" s="97" t="s">
        <v>138</v>
      </c>
      <c r="T1115" s="97"/>
      <c r="U1115" s="97"/>
      <c r="V1115" s="97" t="s">
        <v>2174</v>
      </c>
      <c r="W1115" s="79" t="s">
        <v>3545</v>
      </c>
      <c r="X1115" s="79"/>
      <c r="Y1115" s="204" t="s">
        <v>3440</v>
      </c>
      <c r="Z1115" s="17"/>
      <c r="AA1115" s="17"/>
      <c r="AB1115" s="17"/>
    </row>
    <row r="1116" spans="1:28" ht="63.75" x14ac:dyDescent="0.2">
      <c r="A1116" s="96">
        <v>45580</v>
      </c>
      <c r="B1116" s="79" t="s">
        <v>3277</v>
      </c>
      <c r="C1116" s="150" t="s">
        <v>3414</v>
      </c>
      <c r="D1116" s="79" t="s">
        <v>136</v>
      </c>
      <c r="E1116" s="79" t="s">
        <v>3422</v>
      </c>
      <c r="F1116" s="60">
        <v>45550</v>
      </c>
      <c r="G1116" s="61">
        <v>2024</v>
      </c>
      <c r="H1116" s="97" t="s">
        <v>6</v>
      </c>
      <c r="I1116" s="97" t="str">
        <f t="shared" si="69"/>
        <v>TX</v>
      </c>
      <c r="J1116" s="97" t="str">
        <f t="shared" si="70"/>
        <v>TX</v>
      </c>
      <c r="K1116" s="104" t="str">
        <f t="shared" si="71"/>
        <v>South Central</v>
      </c>
      <c r="L1116" s="97" t="str">
        <f>INDEX('State '!$A$1:$C$62,MATCH($I1116,'State '!$B:$B,0),3)</f>
        <v>South Central</v>
      </c>
      <c r="M1116" s="97" t="str">
        <f>INDEX('State '!$A$1:$C$62,MATCH($J1116,'State '!$B:$B,0),3)</f>
        <v>South Central</v>
      </c>
      <c r="N1116" s="97"/>
      <c r="O1116" s="144"/>
      <c r="P1116" s="156">
        <v>687</v>
      </c>
      <c r="Q1116" s="145">
        <v>2500</v>
      </c>
      <c r="R1116" s="98">
        <v>42</v>
      </c>
      <c r="S1116" s="97" t="s">
        <v>138</v>
      </c>
      <c r="T1116" s="97" t="s">
        <v>2594</v>
      </c>
      <c r="U1116" s="97"/>
      <c r="V1116" s="97" t="s">
        <v>2174</v>
      </c>
      <c r="W1116" s="79" t="s">
        <v>3278</v>
      </c>
      <c r="X1116" s="79"/>
      <c r="Y1116" s="204" t="s">
        <v>3426</v>
      </c>
      <c r="AA1116" s="17"/>
      <c r="AB1116" s="17"/>
    </row>
    <row r="1117" spans="1:28" ht="36.6" customHeight="1" x14ac:dyDescent="0.2">
      <c r="A1117" s="96">
        <v>45686</v>
      </c>
      <c r="B1117" s="80" t="s">
        <v>3560</v>
      </c>
      <c r="C1117" s="80" t="s">
        <v>288</v>
      </c>
      <c r="D1117" s="80" t="s">
        <v>140</v>
      </c>
      <c r="E1117" s="102" t="s">
        <v>143</v>
      </c>
      <c r="F1117" s="60">
        <v>45550</v>
      </c>
      <c r="G1117" s="98">
        <v>2024</v>
      </c>
      <c r="H1117" s="97" t="s">
        <v>0</v>
      </c>
      <c r="I1117" s="97" t="str">
        <f t="shared" si="69"/>
        <v>LA</v>
      </c>
      <c r="J1117" s="97" t="str">
        <f t="shared" si="70"/>
        <v>LA</v>
      </c>
      <c r="K1117" s="104" t="str">
        <f t="shared" si="71"/>
        <v>South Central</v>
      </c>
      <c r="L1117" s="97" t="str">
        <f>INDEX('State '!$A$1:$C$62,MATCH($I1117,'State '!$B:$B,0),3)</f>
        <v>South Central</v>
      </c>
      <c r="M1117" s="97" t="str">
        <f>INDEX('State '!$A$1:$C$62,MATCH($J1117,'State '!$B:$B,0),3)</f>
        <v>South Central</v>
      </c>
      <c r="N1117" s="97"/>
      <c r="O1117" s="156"/>
      <c r="P1117" s="175"/>
      <c r="Q1117" s="108">
        <v>100</v>
      </c>
      <c r="R1117" s="100"/>
      <c r="S1117" s="101" t="s">
        <v>135</v>
      </c>
      <c r="T1117" s="97" t="s">
        <v>381</v>
      </c>
      <c r="U1117" s="97" t="s">
        <v>3561</v>
      </c>
      <c r="V1117" s="97" t="s">
        <v>2174</v>
      </c>
      <c r="W1117" s="79" t="s">
        <v>3562</v>
      </c>
      <c r="X1117" s="79"/>
      <c r="Y1117" s="232"/>
      <c r="Z1117" s="17"/>
      <c r="AA1117" s="17"/>
      <c r="AB1117" s="17"/>
    </row>
    <row r="1118" spans="1:28" ht="63.75" x14ac:dyDescent="0.2">
      <c r="A1118" s="96">
        <v>45576</v>
      </c>
      <c r="B1118" s="79" t="s">
        <v>3110</v>
      </c>
      <c r="C1118" s="79" t="s">
        <v>207</v>
      </c>
      <c r="D1118" s="79" t="s">
        <v>134</v>
      </c>
      <c r="E1118" s="79" t="s">
        <v>3422</v>
      </c>
      <c r="F1118" s="60">
        <v>45551</v>
      </c>
      <c r="G1118" s="61">
        <v>2024</v>
      </c>
      <c r="H1118" s="97" t="s">
        <v>28</v>
      </c>
      <c r="I1118" s="97" t="str">
        <f t="shared" si="69"/>
        <v>IL</v>
      </c>
      <c r="J1118" s="97" t="str">
        <f t="shared" si="70"/>
        <v>IL</v>
      </c>
      <c r="K1118" s="104" t="s">
        <v>9</v>
      </c>
      <c r="L1118" s="97" t="s">
        <v>9</v>
      </c>
      <c r="M1118" s="97" t="s">
        <v>9</v>
      </c>
      <c r="N1118" s="97"/>
      <c r="O1118" s="156">
        <v>27.7</v>
      </c>
      <c r="P1118" s="156">
        <v>2.85</v>
      </c>
      <c r="Q1118" s="145">
        <v>210</v>
      </c>
      <c r="R1118" s="98">
        <v>20</v>
      </c>
      <c r="S1118" s="97" t="s">
        <v>135</v>
      </c>
      <c r="T1118" s="97" t="s">
        <v>381</v>
      </c>
      <c r="U1118" s="97" t="s">
        <v>3111</v>
      </c>
      <c r="V1118" s="97" t="s">
        <v>2174</v>
      </c>
      <c r="W1118" s="79" t="s">
        <v>3449</v>
      </c>
      <c r="X1118" s="79" t="s">
        <v>2817</v>
      </c>
      <c r="Y1118" s="192"/>
      <c r="AA1118" s="17"/>
      <c r="AB1118" s="17"/>
    </row>
    <row r="1119" spans="1:28" ht="38.25" x14ac:dyDescent="0.2">
      <c r="A1119" s="96">
        <v>45593</v>
      </c>
      <c r="B1119" s="80" t="s">
        <v>3498</v>
      </c>
      <c r="C1119" s="79" t="s">
        <v>340</v>
      </c>
      <c r="D1119" s="80" t="s">
        <v>140</v>
      </c>
      <c r="E1119" s="102" t="s">
        <v>3422</v>
      </c>
      <c r="F1119" s="62">
        <v>45565</v>
      </c>
      <c r="G1119" s="107">
        <v>2024</v>
      </c>
      <c r="H1119" s="97" t="s">
        <v>6</v>
      </c>
      <c r="I1119" s="97" t="str">
        <f t="shared" si="69"/>
        <v>TX</v>
      </c>
      <c r="J1119" s="97" t="str">
        <f t="shared" si="70"/>
        <v>TX</v>
      </c>
      <c r="K1119" s="104" t="str">
        <f t="shared" ref="K1119:K1127" si="72">IF($L1119=$M1119,L1119,CONCATENATE($L1119,", ",IF(ISBLANK(N1119),"",CONCATENATE(N1119,", ")),$M1119))</f>
        <v>South Central</v>
      </c>
      <c r="L1119" s="149" t="str">
        <f>INDEX('State '!$A$1:$C$62,MATCH($I1119,'State '!$B:$B,0),3)</f>
        <v>South Central</v>
      </c>
      <c r="M1119" s="149" t="str">
        <f>INDEX('State '!$A$1:$C$62,MATCH($J1119,'State '!$B:$B,0),3)</f>
        <v>South Central</v>
      </c>
      <c r="N1119" s="97"/>
      <c r="O1119" s="156">
        <v>158</v>
      </c>
      <c r="P1119" s="156"/>
      <c r="Q1119" s="108">
        <v>400</v>
      </c>
      <c r="R1119" s="63"/>
      <c r="S1119" s="103" t="s">
        <v>138</v>
      </c>
      <c r="T1119" s="104" t="s">
        <v>3499</v>
      </c>
      <c r="U1119" s="97"/>
      <c r="V1119" s="97" t="s">
        <v>2174</v>
      </c>
      <c r="W1119" s="79" t="s">
        <v>3500</v>
      </c>
      <c r="X1119" s="231"/>
      <c r="Y1119" s="223" t="s">
        <v>3339</v>
      </c>
      <c r="Z1119" s="17"/>
      <c r="AA1119" s="17"/>
      <c r="AB1119" s="17"/>
    </row>
    <row r="1120" spans="1:28" ht="38.25" x14ac:dyDescent="0.2">
      <c r="A1120" s="96">
        <v>45595</v>
      </c>
      <c r="B1120" s="80" t="s">
        <v>3267</v>
      </c>
      <c r="C1120" s="80" t="s">
        <v>260</v>
      </c>
      <c r="D1120" s="80" t="s">
        <v>140</v>
      </c>
      <c r="E1120" s="102" t="s">
        <v>3422</v>
      </c>
      <c r="F1120" s="62">
        <v>45585</v>
      </c>
      <c r="G1120" s="107">
        <v>2024</v>
      </c>
      <c r="H1120" s="97" t="s">
        <v>3282</v>
      </c>
      <c r="I1120" s="97" t="str">
        <f t="shared" si="69"/>
        <v>MN</v>
      </c>
      <c r="J1120" s="97" t="str">
        <f t="shared" si="70"/>
        <v>WI</v>
      </c>
      <c r="K1120" s="104" t="str">
        <f t="shared" si="72"/>
        <v>Midwest</v>
      </c>
      <c r="L1120" s="97" t="str">
        <f>INDEX('State '!$A$1:$C$62,MATCH($I1120,'State '!$B:$B,0),3)</f>
        <v>Midwest</v>
      </c>
      <c r="M1120" s="97" t="str">
        <f>INDEX('State '!$A$1:$C$62,MATCH($J1120,'State '!$B:$B,0),3)</f>
        <v>Midwest</v>
      </c>
      <c r="N1120" s="97"/>
      <c r="O1120" s="156">
        <v>48.7</v>
      </c>
      <c r="P1120" s="156">
        <v>9.4</v>
      </c>
      <c r="Q1120" s="108">
        <v>50.9</v>
      </c>
      <c r="R1120" s="63" t="s">
        <v>3269</v>
      </c>
      <c r="S1120" s="103" t="s">
        <v>135</v>
      </c>
      <c r="T1120" s="104" t="s">
        <v>381</v>
      </c>
      <c r="U1120" s="105" t="s">
        <v>3268</v>
      </c>
      <c r="V1120" s="97" t="s">
        <v>2177</v>
      </c>
      <c r="W1120" s="79" t="s">
        <v>3270</v>
      </c>
      <c r="X1120" s="79"/>
      <c r="Y1120" s="136"/>
      <c r="Z1120" s="17"/>
      <c r="AA1120" s="17"/>
      <c r="AB1120" s="17"/>
    </row>
    <row r="1121" spans="1:28" ht="51" x14ac:dyDescent="0.2">
      <c r="A1121" s="235">
        <v>45656</v>
      </c>
      <c r="B1121" s="236" t="s">
        <v>2269</v>
      </c>
      <c r="C1121" s="6" t="s">
        <v>2268</v>
      </c>
      <c r="D1121" s="236" t="s">
        <v>134</v>
      </c>
      <c r="E1121" s="236" t="s">
        <v>3422</v>
      </c>
      <c r="F1121" s="237">
        <v>45597</v>
      </c>
      <c r="G1121" s="238">
        <v>2024</v>
      </c>
      <c r="H1121" s="239" t="s">
        <v>0</v>
      </c>
      <c r="I1121" s="235" t="str">
        <f t="shared" si="69"/>
        <v>LA</v>
      </c>
      <c r="J1121" s="235" t="str">
        <f t="shared" si="70"/>
        <v>LA</v>
      </c>
      <c r="K1121" s="99" t="str">
        <f t="shared" si="72"/>
        <v>South Central</v>
      </c>
      <c r="L1121" s="235" t="str">
        <f>INDEX('State '!$A$1:$C$62,MATCH($I1121,'State '!$B:$B,0),3)</f>
        <v>South Central</v>
      </c>
      <c r="M1121" s="235" t="str">
        <f>INDEX('State '!$A$1:$C$62,MATCH($J1121,'State '!$B:$B,0),3)</f>
        <v>South Central</v>
      </c>
      <c r="N1121" s="235"/>
      <c r="O1121" s="144"/>
      <c r="P1121" s="203">
        <v>15</v>
      </c>
      <c r="Q1121" s="240">
        <v>1970</v>
      </c>
      <c r="R1121" s="241">
        <v>42</v>
      </c>
      <c r="S1121" s="239" t="s">
        <v>135</v>
      </c>
      <c r="T1121" s="239" t="s">
        <v>381</v>
      </c>
      <c r="U1121" s="239" t="s">
        <v>2271</v>
      </c>
      <c r="V1121" s="235" t="s">
        <v>2174</v>
      </c>
      <c r="W1121" s="231" t="s">
        <v>3514</v>
      </c>
      <c r="X1121" s="231" t="s">
        <v>2816</v>
      </c>
      <c r="Y1121" s="234" t="s">
        <v>3515</v>
      </c>
      <c r="AA1121" s="17"/>
      <c r="AB1121" s="17"/>
    </row>
    <row r="1122" spans="1:28" ht="89.25" x14ac:dyDescent="0.2">
      <c r="A1122" s="96">
        <v>45656</v>
      </c>
      <c r="B1122" s="79" t="s">
        <v>2881</v>
      </c>
      <c r="C1122" s="79" t="s">
        <v>2882</v>
      </c>
      <c r="D1122" s="79" t="s">
        <v>140</v>
      </c>
      <c r="E1122" s="79" t="s">
        <v>3422</v>
      </c>
      <c r="F1122" s="60">
        <v>45597</v>
      </c>
      <c r="G1122" s="61">
        <v>2024</v>
      </c>
      <c r="H1122" s="97" t="s">
        <v>2883</v>
      </c>
      <c r="I1122" s="97" t="str">
        <f t="shared" si="69"/>
        <v>BC</v>
      </c>
      <c r="J1122" s="97" t="str">
        <f t="shared" si="70"/>
        <v>OR</v>
      </c>
      <c r="K1122" s="104" t="str">
        <f t="shared" si="72"/>
        <v>Canada, Mountain, Pacific</v>
      </c>
      <c r="L1122" s="97" t="str">
        <f>INDEX('State '!$A$1:$C$62,MATCH($I1122,'State '!$B:$B,0),3)</f>
        <v>Canada</v>
      </c>
      <c r="M1122" s="97" t="str">
        <f>INDEX('State '!$A$1:$C$62,MATCH($J1122,'State '!$B:$B,0),3)</f>
        <v>Pacific</v>
      </c>
      <c r="N1122" s="97" t="s">
        <v>2459</v>
      </c>
      <c r="O1122" s="156">
        <v>335</v>
      </c>
      <c r="P1122" s="175"/>
      <c r="Q1122" s="145">
        <v>150</v>
      </c>
      <c r="R1122" s="98"/>
      <c r="S1122" s="97" t="s">
        <v>135</v>
      </c>
      <c r="T1122" s="97" t="s">
        <v>381</v>
      </c>
      <c r="U1122" s="97" t="s">
        <v>3148</v>
      </c>
      <c r="V1122" s="97" t="s">
        <v>2177</v>
      </c>
      <c r="W1122" s="79" t="s">
        <v>3516</v>
      </c>
      <c r="X1122" s="79"/>
      <c r="Y1122" s="136" t="s">
        <v>3517</v>
      </c>
      <c r="AA1122" s="17"/>
      <c r="AB1122" s="17"/>
    </row>
    <row r="1123" spans="1:28" ht="89.25" x14ac:dyDescent="0.2">
      <c r="A1123" s="96">
        <v>45656</v>
      </c>
      <c r="B1123" s="80" t="s">
        <v>3143</v>
      </c>
      <c r="C1123" s="79" t="s">
        <v>2024</v>
      </c>
      <c r="D1123" s="80" t="s">
        <v>140</v>
      </c>
      <c r="E1123" s="102" t="s">
        <v>3422</v>
      </c>
      <c r="F1123" s="62">
        <v>45597</v>
      </c>
      <c r="G1123" s="107">
        <v>2024</v>
      </c>
      <c r="H1123" s="97" t="s">
        <v>11</v>
      </c>
      <c r="I1123" s="97" t="str">
        <f t="shared" si="69"/>
        <v>ND</v>
      </c>
      <c r="J1123" s="97" t="str">
        <f t="shared" si="70"/>
        <v>ND</v>
      </c>
      <c r="K1123" s="104" t="str">
        <f t="shared" si="72"/>
        <v>Mountain</v>
      </c>
      <c r="L1123" s="97" t="str">
        <f>INDEX('State '!$A$1:$C$62,MATCH($I1123,'State '!$B:$B,0),3)</f>
        <v>Mountain</v>
      </c>
      <c r="M1123" s="97" t="str">
        <f>INDEX('State '!$A$1:$C$62,MATCH($J1123,'State '!$B:$B,0),3)</f>
        <v>Mountain</v>
      </c>
      <c r="N1123" s="97"/>
      <c r="O1123" s="156">
        <v>75</v>
      </c>
      <c r="P1123" s="156">
        <v>60</v>
      </c>
      <c r="Q1123" s="108">
        <v>20.6</v>
      </c>
      <c r="R1123" s="63">
        <v>12</v>
      </c>
      <c r="S1123" s="103" t="s">
        <v>135</v>
      </c>
      <c r="T1123" s="104" t="s">
        <v>381</v>
      </c>
      <c r="U1123" s="105" t="s">
        <v>3318</v>
      </c>
      <c r="V1123" s="97" t="s">
        <v>2174</v>
      </c>
      <c r="W1123" s="79" t="s">
        <v>3395</v>
      </c>
      <c r="X1123" s="79" t="s">
        <v>2819</v>
      </c>
      <c r="Y1123" s="136" t="s">
        <v>3319</v>
      </c>
      <c r="AA1123" s="17"/>
      <c r="AB1123" s="17"/>
    </row>
    <row r="1124" spans="1:28" ht="229.5" x14ac:dyDescent="0.2">
      <c r="A1124" s="233">
        <v>45664</v>
      </c>
      <c r="B1124" s="209" t="s">
        <v>3286</v>
      </c>
      <c r="C1124" s="209" t="s">
        <v>1875</v>
      </c>
      <c r="D1124" s="209" t="s">
        <v>140</v>
      </c>
      <c r="E1124" s="209" t="s">
        <v>3422</v>
      </c>
      <c r="F1124" s="210">
        <v>45616</v>
      </c>
      <c r="G1124" s="211">
        <v>2024</v>
      </c>
      <c r="H1124" s="212" t="s">
        <v>3287</v>
      </c>
      <c r="I1124" s="212" t="str">
        <f t="shared" si="69"/>
        <v>NC</v>
      </c>
      <c r="J1124" s="212" t="str">
        <f t="shared" si="70"/>
        <v>VA</v>
      </c>
      <c r="K1124" s="213" t="str">
        <f t="shared" si="72"/>
        <v>Southeast, Northeast</v>
      </c>
      <c r="L1124" s="212" t="str">
        <f>INDEX('State '!$A$1:$C$62,MATCH($I1124,'State '!$B:$B,0),3)</f>
        <v>Southeast</v>
      </c>
      <c r="M1124" s="212" t="str">
        <f>INDEX('State '!$A$1:$C$62,MATCH($J1124,'State '!$B:$B,0),3)</f>
        <v>Northeast</v>
      </c>
      <c r="N1124" s="212"/>
      <c r="O1124" s="156">
        <v>212.5</v>
      </c>
      <c r="P1124" s="214">
        <v>88.8</v>
      </c>
      <c r="Q1124" s="145">
        <v>423</v>
      </c>
      <c r="R1124" s="211"/>
      <c r="S1124" s="212" t="s">
        <v>135</v>
      </c>
      <c r="T1124" s="212" t="s">
        <v>381</v>
      </c>
      <c r="U1124" s="212" t="s">
        <v>3288</v>
      </c>
      <c r="V1124" s="212" t="s">
        <v>2177</v>
      </c>
      <c r="W1124" s="209" t="s">
        <v>3568</v>
      </c>
      <c r="X1124" s="209" t="s">
        <v>2819</v>
      </c>
      <c r="Y1124" s="219" t="s">
        <v>3546</v>
      </c>
      <c r="Z1124" s="17"/>
      <c r="AA1124" s="17"/>
      <c r="AB1124" s="17"/>
    </row>
    <row r="1125" spans="1:28" ht="140.25" x14ac:dyDescent="0.2">
      <c r="A1125" s="96">
        <v>45656</v>
      </c>
      <c r="B1125" s="191" t="s">
        <v>3158</v>
      </c>
      <c r="C1125" s="191" t="s">
        <v>199</v>
      </c>
      <c r="D1125" s="191" t="s">
        <v>140</v>
      </c>
      <c r="E1125" s="191" t="s">
        <v>3422</v>
      </c>
      <c r="F1125" s="193">
        <v>45641</v>
      </c>
      <c r="G1125" s="106">
        <v>2025</v>
      </c>
      <c r="H1125" s="194" t="s">
        <v>0</v>
      </c>
      <c r="I1125" s="97" t="str">
        <f t="shared" si="69"/>
        <v>LA</v>
      </c>
      <c r="J1125" s="97" t="str">
        <f t="shared" si="70"/>
        <v>LA</v>
      </c>
      <c r="K1125" s="104" t="str">
        <f t="shared" si="72"/>
        <v>South Central</v>
      </c>
      <c r="L1125" s="97" t="str">
        <f>INDEX('State '!$A$1:$C$62,MATCH($I1125,'State '!$B:$B,0),3)</f>
        <v>South Central</v>
      </c>
      <c r="M1125" s="97" t="str">
        <f>INDEX('State '!$A$1:$C$62,MATCH($J1125,'State '!$B:$B,0),3)</f>
        <v>South Central</v>
      </c>
      <c r="N1125" s="97"/>
      <c r="O1125" s="156">
        <v>360.3</v>
      </c>
      <c r="P1125" s="198">
        <v>3</v>
      </c>
      <c r="Q1125" s="197">
        <v>1260</v>
      </c>
      <c r="R1125" s="195">
        <v>42</v>
      </c>
      <c r="S1125" s="194" t="s">
        <v>135</v>
      </c>
      <c r="T1125" s="194" t="s">
        <v>381</v>
      </c>
      <c r="U1125" s="194" t="s">
        <v>3159</v>
      </c>
      <c r="V1125" s="97" t="s">
        <v>2174</v>
      </c>
      <c r="W1125" s="79" t="s">
        <v>3553</v>
      </c>
      <c r="X1125" s="79" t="s">
        <v>2816</v>
      </c>
      <c r="Y1125" s="204" t="s">
        <v>3552</v>
      </c>
      <c r="AA1125" s="17"/>
      <c r="AB1125" s="17"/>
    </row>
    <row r="1126" spans="1:28" ht="38.25" x14ac:dyDescent="0.2">
      <c r="A1126" s="96">
        <v>44313</v>
      </c>
      <c r="B1126" s="80" t="s">
        <v>2972</v>
      </c>
      <c r="C1126" s="80" t="s">
        <v>1991</v>
      </c>
      <c r="D1126" s="80" t="s">
        <v>140</v>
      </c>
      <c r="E1126" s="102" t="s">
        <v>143</v>
      </c>
      <c r="F1126" s="62">
        <v>44055</v>
      </c>
      <c r="G1126" s="109" t="s">
        <v>382</v>
      </c>
      <c r="H1126" s="97" t="s">
        <v>37</v>
      </c>
      <c r="I1126" s="97" t="str">
        <f t="shared" si="69"/>
        <v>OK</v>
      </c>
      <c r="J1126" s="97" t="str">
        <f t="shared" si="70"/>
        <v>OK</v>
      </c>
      <c r="K1126" s="104" t="str">
        <f t="shared" si="72"/>
        <v>South Central</v>
      </c>
      <c r="L1126" s="97" t="str">
        <f>INDEX('State '!$A$1:$C$62,MATCH($I1126,'State '!$B:$B,0),3)</f>
        <v>South Central</v>
      </c>
      <c r="M1126" s="97" t="str">
        <f>INDEX('State '!$A$1:$C$62,MATCH($J1126,'State '!$B:$B,0),3)</f>
        <v>South Central</v>
      </c>
      <c r="N1126" s="97"/>
      <c r="O1126" s="156">
        <v>13</v>
      </c>
      <c r="P1126" s="176"/>
      <c r="Q1126" s="108">
        <v>40</v>
      </c>
      <c r="R1126" s="63"/>
      <c r="S1126" s="103" t="s">
        <v>135</v>
      </c>
      <c r="T1126" s="104" t="s">
        <v>381</v>
      </c>
      <c r="U1126" s="105" t="s">
        <v>2973</v>
      </c>
      <c r="V1126" s="97" t="s">
        <v>2174</v>
      </c>
      <c r="W1126" s="79" t="s">
        <v>2974</v>
      </c>
      <c r="X1126" s="79"/>
      <c r="Y1126" s="192"/>
      <c r="AA1126" s="17"/>
      <c r="AB1126" s="17"/>
    </row>
    <row r="1127" spans="1:28" ht="25.5" x14ac:dyDescent="0.2">
      <c r="A1127" s="96">
        <v>44018</v>
      </c>
      <c r="B1127" s="79" t="s">
        <v>1950</v>
      </c>
      <c r="C1127" s="79" t="s">
        <v>1950</v>
      </c>
      <c r="D1127" s="79" t="s">
        <v>136</v>
      </c>
      <c r="E1127" s="102" t="s">
        <v>2370</v>
      </c>
      <c r="F1127" s="60"/>
      <c r="G1127" s="61" t="s">
        <v>382</v>
      </c>
      <c r="H1127" s="97" t="s">
        <v>1951</v>
      </c>
      <c r="I1127" s="97" t="str">
        <f t="shared" si="69"/>
        <v>WV</v>
      </c>
      <c r="J1127" s="97" t="str">
        <f t="shared" si="70"/>
        <v>NC</v>
      </c>
      <c r="K1127" s="104" t="str">
        <f t="shared" si="72"/>
        <v>Northeast, Southeast</v>
      </c>
      <c r="L1127" s="97" t="str">
        <f>INDEX('State '!$A$1:$C$62,MATCH($I1127,'State '!$B:$B,0),3)</f>
        <v>Northeast</v>
      </c>
      <c r="M1127" s="97" t="str">
        <f>INDEX('State '!$A$1:$C$62,MATCH($J1127,'State '!$B:$B,0),3)</f>
        <v>Southeast</v>
      </c>
      <c r="N1127" s="97"/>
      <c r="O1127" s="156">
        <v>5100</v>
      </c>
      <c r="P1127" s="156">
        <v>600</v>
      </c>
      <c r="Q1127" s="145">
        <v>1500</v>
      </c>
      <c r="R1127" s="98" t="s">
        <v>3189</v>
      </c>
      <c r="S1127" s="97" t="s">
        <v>135</v>
      </c>
      <c r="T1127" s="97" t="s">
        <v>381</v>
      </c>
      <c r="U1127" s="97" t="s">
        <v>2086</v>
      </c>
      <c r="V1127" s="97" t="s">
        <v>2177</v>
      </c>
      <c r="W1127" s="79" t="s">
        <v>2826</v>
      </c>
      <c r="X1127" s="79" t="s">
        <v>2817</v>
      </c>
      <c r="Y1127" s="234" t="s">
        <v>2825</v>
      </c>
      <c r="Z1127" s="17"/>
      <c r="AA1127" s="17"/>
      <c r="AB1127" s="17"/>
    </row>
    <row r="1128" spans="1:28" ht="25.5" x14ac:dyDescent="0.2">
      <c r="A1128" s="96">
        <v>44645</v>
      </c>
      <c r="B1128" s="79" t="s">
        <v>3098</v>
      </c>
      <c r="C1128" s="80" t="s">
        <v>235</v>
      </c>
      <c r="D1128" s="79" t="s">
        <v>140</v>
      </c>
      <c r="E1128" s="102" t="s">
        <v>2370</v>
      </c>
      <c r="F1128" s="60"/>
      <c r="G1128" s="61" t="s">
        <v>382</v>
      </c>
      <c r="H1128" s="97" t="s">
        <v>18</v>
      </c>
      <c r="I1128" s="97" t="str">
        <f t="shared" si="69"/>
        <v>FL</v>
      </c>
      <c r="J1128" s="97" t="str">
        <f t="shared" si="70"/>
        <v>FL</v>
      </c>
      <c r="K1128" s="104" t="s">
        <v>5</v>
      </c>
      <c r="L1128" s="97" t="str">
        <f>INDEX('State '!$A$1:$C$62,MATCH($I1128,'State '!$B:$B,0),3)</f>
        <v>Southeast</v>
      </c>
      <c r="M1128" s="97" t="str">
        <f>INDEX('State '!$A$1:$C$62,MATCH($J1128,'State '!$B:$B,0),3)</f>
        <v>Southeast</v>
      </c>
      <c r="N1128" s="97"/>
      <c r="O1128" s="156">
        <v>38</v>
      </c>
      <c r="P1128" s="199">
        <v>3.2</v>
      </c>
      <c r="Q1128" s="145">
        <v>29</v>
      </c>
      <c r="R1128" s="98">
        <v>36</v>
      </c>
      <c r="S1128" s="97" t="s">
        <v>138</v>
      </c>
      <c r="T1128" s="97" t="s">
        <v>381</v>
      </c>
      <c r="U1128" s="97" t="s">
        <v>3099</v>
      </c>
      <c r="V1128" s="97" t="s">
        <v>2174</v>
      </c>
      <c r="W1128" s="79" t="s">
        <v>3100</v>
      </c>
      <c r="X1128" s="79" t="s">
        <v>2819</v>
      </c>
      <c r="Y1128" s="146"/>
      <c r="Z1128" s="17"/>
      <c r="AA1128" s="17"/>
      <c r="AB1128" s="17"/>
    </row>
    <row r="1129" spans="1:28" ht="25.5" x14ac:dyDescent="0.2">
      <c r="A1129" s="96">
        <v>43885</v>
      </c>
      <c r="B1129" s="79" t="s">
        <v>387</v>
      </c>
      <c r="C1129" s="79" t="s">
        <v>1792</v>
      </c>
      <c r="D1129" s="79" t="s">
        <v>136</v>
      </c>
      <c r="E1129" s="79" t="s">
        <v>2370</v>
      </c>
      <c r="F1129" s="60"/>
      <c r="G1129" s="110" t="s">
        <v>382</v>
      </c>
      <c r="H1129" s="97" t="s">
        <v>388</v>
      </c>
      <c r="I1129" s="97" t="str">
        <f t="shared" si="69"/>
        <v>PA</v>
      </c>
      <c r="J1129" s="97" t="str">
        <f t="shared" si="70"/>
        <v>NY</v>
      </c>
      <c r="K1129" s="104" t="str">
        <f>IF($L1129=$M1129,L1129,CONCATENATE($L1129,", ",IF(ISBLANK(N1129),"",CONCATENATE(N1129,", ")),$M1129))</f>
        <v>Northeast</v>
      </c>
      <c r="L1129" s="97" t="str">
        <f>INDEX('State '!$A$1:$C$62,MATCH($I1129,'State '!$B:$B,0),3)</f>
        <v>Northeast</v>
      </c>
      <c r="M1129" s="97" t="str">
        <f>INDEX('State '!$A$1:$C$62,MATCH($J1129,'State '!$B:$B,0),3)</f>
        <v>Northeast</v>
      </c>
      <c r="N1129" s="97"/>
      <c r="O1129" s="156">
        <v>683</v>
      </c>
      <c r="P1129" s="110">
        <v>121</v>
      </c>
      <c r="Q1129" s="145">
        <v>650</v>
      </c>
      <c r="R1129" s="98">
        <v>30</v>
      </c>
      <c r="S1129" s="97" t="s">
        <v>135</v>
      </c>
      <c r="T1129" s="97" t="s">
        <v>381</v>
      </c>
      <c r="U1129" s="97" t="s">
        <v>1868</v>
      </c>
      <c r="V1129" s="97" t="s">
        <v>2177</v>
      </c>
      <c r="W1129" s="79" t="s">
        <v>2829</v>
      </c>
      <c r="X1129" s="79"/>
      <c r="Y1129" s="192"/>
      <c r="Z1129" s="17"/>
      <c r="AA1129" s="17"/>
      <c r="AB1129" s="17"/>
    </row>
    <row r="1130" spans="1:28" ht="25.5" x14ac:dyDescent="0.2">
      <c r="A1130" s="96">
        <v>43993</v>
      </c>
      <c r="B1130" s="79" t="s">
        <v>2115</v>
      </c>
      <c r="C1130" s="79" t="s">
        <v>1824</v>
      </c>
      <c r="D1130" s="79" t="s">
        <v>1878</v>
      </c>
      <c r="E1130" s="79" t="s">
        <v>2370</v>
      </c>
      <c r="F1130" s="60"/>
      <c r="G1130" s="61" t="s">
        <v>382</v>
      </c>
      <c r="H1130" s="97" t="s">
        <v>0</v>
      </c>
      <c r="I1130" s="97" t="str">
        <f t="shared" ref="I1130:I1161" si="73">LEFT($H1130,2)</f>
        <v>LA</v>
      </c>
      <c r="J1130" s="97" t="str">
        <f t="shared" ref="J1130:J1161" si="74">RIGHT($H1130,2)</f>
        <v>LA</v>
      </c>
      <c r="K1130" s="104" t="str">
        <f>IF($L1130=$M1130,L1130,CONCATENATE($L1130,", ",IF(ISBLANK(N1130),"",CONCATENATE(N1130,", ")),$M1130))</f>
        <v>South Central</v>
      </c>
      <c r="L1130" s="97" t="str">
        <f>INDEX('State '!$A$1:$C$62,MATCH($I1130,'State '!$B:$B,0),3)</f>
        <v>South Central</v>
      </c>
      <c r="M1130" s="97" t="str">
        <f>INDEX('State '!$A$1:$C$62,MATCH($J1130,'State '!$B:$B,0),3)</f>
        <v>South Central</v>
      </c>
      <c r="N1130" s="97"/>
      <c r="O1130" s="156">
        <v>610</v>
      </c>
      <c r="P1130" s="156">
        <v>104.3</v>
      </c>
      <c r="Q1130" s="145">
        <v>1500</v>
      </c>
      <c r="R1130" s="98">
        <v>42</v>
      </c>
      <c r="S1130" s="97" t="s">
        <v>135</v>
      </c>
      <c r="T1130" s="97" t="s">
        <v>381</v>
      </c>
      <c r="U1130" s="97" t="s">
        <v>2167</v>
      </c>
      <c r="V1130" s="97" t="s">
        <v>2174</v>
      </c>
      <c r="W1130" s="79" t="s">
        <v>2830</v>
      </c>
      <c r="X1130" s="79" t="s">
        <v>2816</v>
      </c>
      <c r="Y1130" s="232"/>
      <c r="Z1130" s="17"/>
      <c r="AA1130" s="17"/>
      <c r="AB1130" s="17"/>
    </row>
    <row r="1131" spans="1:28" ht="25.5" x14ac:dyDescent="0.2">
      <c r="A1131" s="96">
        <v>44729</v>
      </c>
      <c r="B1131" s="191" t="s">
        <v>2942</v>
      </c>
      <c r="C1131" s="80" t="s">
        <v>2945</v>
      </c>
      <c r="D1131" s="80" t="s">
        <v>136</v>
      </c>
      <c r="E1131" s="102" t="s">
        <v>2370</v>
      </c>
      <c r="F1131" s="62"/>
      <c r="G1131" s="98" t="s">
        <v>382</v>
      </c>
      <c r="H1131" s="97" t="s">
        <v>6</v>
      </c>
      <c r="I1131" s="97" t="str">
        <f t="shared" si="73"/>
        <v>TX</v>
      </c>
      <c r="J1131" s="97" t="str">
        <f t="shared" si="74"/>
        <v>TX</v>
      </c>
      <c r="K1131" s="104" t="str">
        <f>IF($L1131=$M1131,L1131,CONCATENATE($L1131,", ",IF(ISBLANK(N1131),"",CONCATENATE(N1131,", ")),$M1131))</f>
        <v>South Central</v>
      </c>
      <c r="L1131" s="97" t="str">
        <f>INDEX('State '!$A$1:$C$62,MATCH($I1131,'State '!$B:$B,0),3)</f>
        <v>South Central</v>
      </c>
      <c r="M1131" s="97" t="str">
        <f>INDEX('State '!$A$1:$C$62,MATCH($J1131,'State '!$B:$B,0),3)</f>
        <v>South Central</v>
      </c>
      <c r="N1131" s="97"/>
      <c r="O1131" s="156"/>
      <c r="P1131" s="176">
        <v>150</v>
      </c>
      <c r="Q1131" s="108">
        <v>1500</v>
      </c>
      <c r="R1131" s="63">
        <v>36</v>
      </c>
      <c r="S1131" s="103" t="s">
        <v>138</v>
      </c>
      <c r="T1131" s="194" t="s">
        <v>2594</v>
      </c>
      <c r="U1131" s="194"/>
      <c r="V1131" s="97" t="s">
        <v>2174</v>
      </c>
      <c r="W1131" s="79" t="s">
        <v>2944</v>
      </c>
      <c r="X1131" s="79"/>
      <c r="Y1131" s="146" t="s">
        <v>2943</v>
      </c>
      <c r="Z1131" s="17"/>
      <c r="AA1131" s="17"/>
      <c r="AB1131" s="17"/>
    </row>
    <row r="1132" spans="1:28" x14ac:dyDescent="0.2">
      <c r="A1132" s="96">
        <v>44313</v>
      </c>
      <c r="B1132" s="79" t="s">
        <v>1832</v>
      </c>
      <c r="C1132" s="79" t="s">
        <v>1833</v>
      </c>
      <c r="D1132" s="79" t="s">
        <v>134</v>
      </c>
      <c r="E1132" s="79" t="s">
        <v>2370</v>
      </c>
      <c r="F1132" s="60"/>
      <c r="G1132" s="61" t="s">
        <v>382</v>
      </c>
      <c r="H1132" s="97" t="s">
        <v>1834</v>
      </c>
      <c r="I1132" s="97" t="str">
        <f t="shared" si="73"/>
        <v>KY</v>
      </c>
      <c r="J1132" s="97" t="str">
        <f t="shared" si="74"/>
        <v>TN</v>
      </c>
      <c r="K1132" s="104" t="str">
        <f>IF($L1132=$M1132,L1132,CONCATENATE($L1132,", ",IF(ISBLANK(N1132),"",CONCATENATE(N1132,", ")),$M1132))</f>
        <v>Midwest</v>
      </c>
      <c r="L1132" s="97" t="str">
        <f>INDEX('State '!$A$1:$C$62,MATCH($I1132,'State '!$B:$B,0),3)</f>
        <v>Midwest</v>
      </c>
      <c r="M1132" s="97" t="str">
        <f>INDEX('State '!$A$1:$C$62,MATCH($J1132,'State '!$B:$B,0),3)</f>
        <v>Midwest</v>
      </c>
      <c r="N1132" s="97"/>
      <c r="O1132" s="144"/>
      <c r="P1132" s="110">
        <v>23</v>
      </c>
      <c r="Q1132" s="145">
        <v>52</v>
      </c>
      <c r="R1132" s="98">
        <v>12</v>
      </c>
      <c r="S1132" s="97" t="s">
        <v>135</v>
      </c>
      <c r="T1132" s="97" t="s">
        <v>381</v>
      </c>
      <c r="U1132" s="97" t="s">
        <v>2053</v>
      </c>
      <c r="V1132" s="97" t="s">
        <v>2177</v>
      </c>
      <c r="W1132" s="79"/>
      <c r="X1132" s="79"/>
      <c r="Y1132" s="192"/>
      <c r="AA1132" s="17"/>
      <c r="AB1132" s="17"/>
    </row>
    <row r="1133" spans="1:28" ht="25.5" x14ac:dyDescent="0.2">
      <c r="A1133" s="96">
        <v>44923</v>
      </c>
      <c r="B1133" s="79" t="s">
        <v>2221</v>
      </c>
      <c r="C1133" s="79" t="s">
        <v>256</v>
      </c>
      <c r="D1133" s="79" t="s">
        <v>134</v>
      </c>
      <c r="E1133" s="79" t="s">
        <v>2370</v>
      </c>
      <c r="F1133" s="60"/>
      <c r="G1133" s="61" t="s">
        <v>382</v>
      </c>
      <c r="H1133" s="97" t="s">
        <v>50</v>
      </c>
      <c r="I1133" s="97" t="str">
        <f t="shared" si="73"/>
        <v>WA</v>
      </c>
      <c r="J1133" s="97" t="str">
        <f t="shared" si="74"/>
        <v>WA</v>
      </c>
      <c r="K1133" s="104" t="str">
        <f>IF($L1133=$M1133,L1133,CONCATENATE($L1133,", ",IF(ISBLANK(N1133),"",CONCATENATE(N1133,", ")),$M1133))</f>
        <v>Pacific</v>
      </c>
      <c r="L1133" s="97" t="str">
        <f>INDEX('State '!$A$1:$C$62,MATCH($I1133,'State '!$B:$B,0),3)</f>
        <v>Pacific</v>
      </c>
      <c r="M1133" s="97" t="str">
        <f>INDEX('State '!$A$1:$C$62,MATCH($J1133,'State '!$B:$B,0),3)</f>
        <v>Pacific</v>
      </c>
      <c r="N1133" s="97"/>
      <c r="O1133" s="156">
        <v>22.8</v>
      </c>
      <c r="P1133" s="156">
        <v>3</v>
      </c>
      <c r="Q1133" s="145"/>
      <c r="R1133" s="98">
        <v>24</v>
      </c>
      <c r="S1133" s="101" t="s">
        <v>135</v>
      </c>
      <c r="T1133" s="97" t="s">
        <v>381</v>
      </c>
      <c r="U1133" s="97" t="s">
        <v>2222</v>
      </c>
      <c r="V1133" s="97" t="s">
        <v>2174</v>
      </c>
      <c r="W1133" s="79" t="s">
        <v>2863</v>
      </c>
      <c r="X1133" s="79"/>
      <c r="Y1133" s="192"/>
      <c r="Z1133" s="17"/>
      <c r="AA1133" s="17"/>
      <c r="AB1133" s="17"/>
    </row>
    <row r="1134" spans="1:28" ht="25.5" x14ac:dyDescent="0.2">
      <c r="A1134" s="96">
        <v>44923</v>
      </c>
      <c r="B1134" s="191" t="s">
        <v>3046</v>
      </c>
      <c r="C1134" s="191" t="s">
        <v>261</v>
      </c>
      <c r="D1134" s="191" t="s">
        <v>142</v>
      </c>
      <c r="E1134" s="102" t="s">
        <v>2370</v>
      </c>
      <c r="F1134" s="193"/>
      <c r="G1134" s="106" t="s">
        <v>382</v>
      </c>
      <c r="H1134" s="194" t="s">
        <v>23</v>
      </c>
      <c r="I1134" s="97" t="str">
        <f t="shared" si="73"/>
        <v>KY</v>
      </c>
      <c r="J1134" s="97" t="str">
        <f t="shared" si="74"/>
        <v>KY</v>
      </c>
      <c r="K1134" s="104" t="s">
        <v>9</v>
      </c>
      <c r="L1134" s="97" t="s">
        <v>9</v>
      </c>
      <c r="M1134" s="97" t="s">
        <v>9</v>
      </c>
      <c r="N1134" s="97"/>
      <c r="O1134" s="156">
        <v>18.899999999999999</v>
      </c>
      <c r="P1134" s="199">
        <v>0.5</v>
      </c>
      <c r="Q1134" s="197"/>
      <c r="R1134" s="195">
        <v>30</v>
      </c>
      <c r="S1134" s="97" t="s">
        <v>138</v>
      </c>
      <c r="T1134" s="97" t="s">
        <v>381</v>
      </c>
      <c r="U1134" s="194" t="s">
        <v>3047</v>
      </c>
      <c r="V1134" s="97" t="s">
        <v>2174</v>
      </c>
      <c r="W1134" s="79" t="s">
        <v>3317</v>
      </c>
      <c r="X1134" s="79"/>
      <c r="Y1134" s="146"/>
      <c r="Z1134" s="17"/>
      <c r="AA1134" s="17"/>
      <c r="AB1134" s="17"/>
    </row>
    <row r="1135" spans="1:28" ht="38.25" x14ac:dyDescent="0.2">
      <c r="A1135" s="96">
        <v>44656</v>
      </c>
      <c r="B1135" s="79" t="s">
        <v>3106</v>
      </c>
      <c r="C1135" s="79" t="s">
        <v>3107</v>
      </c>
      <c r="D1135" s="79" t="s">
        <v>140</v>
      </c>
      <c r="E1135" s="79" t="s">
        <v>2370</v>
      </c>
      <c r="F1135" s="60"/>
      <c r="G1135" s="61" t="s">
        <v>382</v>
      </c>
      <c r="H1135" s="97" t="s">
        <v>3283</v>
      </c>
      <c r="I1135" s="97" t="str">
        <f t="shared" si="73"/>
        <v>PA</v>
      </c>
      <c r="J1135" s="97" t="str">
        <f t="shared" si="74"/>
        <v>VA</v>
      </c>
      <c r="K1135" s="104" t="s">
        <v>5</v>
      </c>
      <c r="L1135" s="97" t="s">
        <v>5</v>
      </c>
      <c r="M1135" s="97" t="s">
        <v>5</v>
      </c>
      <c r="N1135" s="97"/>
      <c r="O1135" s="156"/>
      <c r="P1135" s="156">
        <v>0</v>
      </c>
      <c r="Q1135" s="145">
        <v>25</v>
      </c>
      <c r="R1135" s="98"/>
      <c r="S1135" s="97" t="s">
        <v>135</v>
      </c>
      <c r="T1135" s="97" t="s">
        <v>381</v>
      </c>
      <c r="U1135" s="235" t="s">
        <v>3108</v>
      </c>
      <c r="V1135" s="97" t="s">
        <v>2177</v>
      </c>
      <c r="W1135" s="79" t="s">
        <v>3109</v>
      </c>
      <c r="X1135" s="79"/>
      <c r="Y1135" s="192"/>
      <c r="AA1135" s="17"/>
      <c r="AB1135" s="17"/>
    </row>
    <row r="1136" spans="1:28" ht="38.25" x14ac:dyDescent="0.2">
      <c r="A1136" s="96">
        <v>44575</v>
      </c>
      <c r="B1136" s="79" t="s">
        <v>3134</v>
      </c>
      <c r="C1136" s="79" t="s">
        <v>3107</v>
      </c>
      <c r="D1136" s="79" t="s">
        <v>140</v>
      </c>
      <c r="E1136" s="102" t="s">
        <v>2370</v>
      </c>
      <c r="F1136" s="60"/>
      <c r="G1136" s="61" t="s">
        <v>382</v>
      </c>
      <c r="H1136" s="97" t="s">
        <v>33</v>
      </c>
      <c r="I1136" s="97" t="str">
        <f t="shared" si="73"/>
        <v>WV</v>
      </c>
      <c r="J1136" s="97" t="str">
        <f t="shared" si="74"/>
        <v>WV</v>
      </c>
      <c r="K1136" s="104" t="str">
        <f t="shared" ref="K1136:K1172" si="75">IF($L1136=$M1136,L1136,CONCATENATE($L1136,", ",IF(ISBLANK(N1136),"",CONCATENATE(N1136,", ")),$M1136))</f>
        <v>Northeast</v>
      </c>
      <c r="L1136" s="97" t="str">
        <f>INDEX('State '!$A$1:$C$62,MATCH($I1136,'State '!$B:$B,0),3)</f>
        <v>Northeast</v>
      </c>
      <c r="M1136" s="97" t="str">
        <f>INDEX('State '!$A$1:$C$62,MATCH($J1136,'State '!$B:$B,0),3)</f>
        <v>Northeast</v>
      </c>
      <c r="N1136" s="97"/>
      <c r="O1136" s="156">
        <v>190.8</v>
      </c>
      <c r="P1136" s="175">
        <v>21</v>
      </c>
      <c r="Q1136" s="145">
        <v>240</v>
      </c>
      <c r="R1136" s="98"/>
      <c r="S1136" s="97" t="s">
        <v>135</v>
      </c>
      <c r="T1136" s="97" t="s">
        <v>381</v>
      </c>
      <c r="U1136" s="97" t="s">
        <v>3135</v>
      </c>
      <c r="V1136" s="97" t="s">
        <v>2174</v>
      </c>
      <c r="W1136" s="79" t="s">
        <v>3136</v>
      </c>
      <c r="X1136" s="79"/>
      <c r="Y1136" s="136" t="s">
        <v>3139</v>
      </c>
      <c r="AA1136" s="17"/>
      <c r="AB1136" s="17"/>
    </row>
    <row r="1137" spans="1:28" x14ac:dyDescent="0.2">
      <c r="A1137" s="96">
        <v>43970</v>
      </c>
      <c r="B1137" s="191" t="s">
        <v>2266</v>
      </c>
      <c r="C1137" s="191" t="s">
        <v>1875</v>
      </c>
      <c r="D1137" s="191" t="s">
        <v>136</v>
      </c>
      <c r="E1137" s="191" t="s">
        <v>2370</v>
      </c>
      <c r="F1137" s="193"/>
      <c r="G1137" s="195" t="s">
        <v>382</v>
      </c>
      <c r="H1137" s="194" t="s">
        <v>402</v>
      </c>
      <c r="I1137" s="194" t="str">
        <f t="shared" si="73"/>
        <v>PA</v>
      </c>
      <c r="J1137" s="194" t="str">
        <f t="shared" si="74"/>
        <v>NY</v>
      </c>
      <c r="K1137" s="104" t="str">
        <f t="shared" si="75"/>
        <v>Northeast</v>
      </c>
      <c r="L1137" s="97" t="str">
        <f>INDEX('State '!$A$1:$C$62,MATCH($I1137,'State '!$B:$B,0),3)</f>
        <v>Northeast</v>
      </c>
      <c r="M1137" s="97" t="str">
        <f>INDEX('State '!$A$1:$C$62,MATCH($J1137,'State '!$B:$B,0),3)</f>
        <v>Northeast</v>
      </c>
      <c r="N1137" s="97"/>
      <c r="O1137" s="156">
        <v>926.5</v>
      </c>
      <c r="P1137" s="156">
        <v>37.1</v>
      </c>
      <c r="Q1137" s="197">
        <v>400</v>
      </c>
      <c r="R1137" s="195">
        <v>42</v>
      </c>
      <c r="S1137" s="194" t="s">
        <v>135</v>
      </c>
      <c r="T1137" s="194" t="s">
        <v>381</v>
      </c>
      <c r="U1137" s="194" t="s">
        <v>2267</v>
      </c>
      <c r="V1137" s="97" t="s">
        <v>2177</v>
      </c>
      <c r="W1137" s="79" t="s">
        <v>3005</v>
      </c>
      <c r="X1137" s="79"/>
      <c r="Y1137" s="192"/>
      <c r="AA1137" s="17"/>
      <c r="AB1137" s="17"/>
    </row>
    <row r="1138" spans="1:28" ht="38.25" x14ac:dyDescent="0.2">
      <c r="A1138" s="96">
        <v>45569</v>
      </c>
      <c r="B1138" s="191" t="s">
        <v>2266</v>
      </c>
      <c r="C1138" s="191" t="s">
        <v>2294</v>
      </c>
      <c r="D1138" s="191" t="s">
        <v>136</v>
      </c>
      <c r="E1138" s="191" t="s">
        <v>2370</v>
      </c>
      <c r="F1138" s="193"/>
      <c r="G1138" s="195" t="s">
        <v>382</v>
      </c>
      <c r="H1138" s="194" t="s">
        <v>402</v>
      </c>
      <c r="I1138" s="97" t="str">
        <f t="shared" si="73"/>
        <v>PA</v>
      </c>
      <c r="J1138" s="97" t="str">
        <f t="shared" si="74"/>
        <v>NY</v>
      </c>
      <c r="K1138" s="104" t="str">
        <f t="shared" si="75"/>
        <v>Northeast</v>
      </c>
      <c r="L1138" s="97" t="str">
        <f>INDEX('State '!$A$1:$C$62,MATCH($I1138,'State '!$B:$B,0),3)</f>
        <v>Northeast</v>
      </c>
      <c r="M1138" s="97" t="str">
        <f>INDEX('State '!$A$1:$C$62,MATCH($J1138,'State '!$B:$B,0),3)</f>
        <v>Northeast</v>
      </c>
      <c r="N1138" s="97"/>
      <c r="O1138" s="156">
        <v>926.5</v>
      </c>
      <c r="P1138" s="156">
        <v>37.1</v>
      </c>
      <c r="Q1138" s="197">
        <v>400</v>
      </c>
      <c r="R1138" s="195">
        <v>42</v>
      </c>
      <c r="S1138" s="194" t="s">
        <v>135</v>
      </c>
      <c r="T1138" s="194" t="s">
        <v>381</v>
      </c>
      <c r="U1138" s="194" t="s">
        <v>3328</v>
      </c>
      <c r="V1138" s="97" t="s">
        <v>2177</v>
      </c>
      <c r="W1138" s="79" t="s">
        <v>3391</v>
      </c>
      <c r="X1138" s="79"/>
      <c r="Y1138" s="204" t="s">
        <v>3486</v>
      </c>
      <c r="AA1138" s="17"/>
      <c r="AB1138" s="17"/>
    </row>
    <row r="1139" spans="1:28" ht="38.25" x14ac:dyDescent="0.2">
      <c r="A1139" s="96">
        <v>44575</v>
      </c>
      <c r="B1139" s="79" t="s">
        <v>2959</v>
      </c>
      <c r="C1139" s="79" t="s">
        <v>1947</v>
      </c>
      <c r="D1139" s="79" t="s">
        <v>136</v>
      </c>
      <c r="E1139" s="102" t="s">
        <v>2370</v>
      </c>
      <c r="F1139" s="60"/>
      <c r="G1139" s="98" t="s">
        <v>382</v>
      </c>
      <c r="H1139" s="97" t="s">
        <v>399</v>
      </c>
      <c r="I1139" s="97" t="str">
        <f t="shared" si="73"/>
        <v>PA</v>
      </c>
      <c r="J1139" s="97" t="str">
        <f t="shared" si="74"/>
        <v>NJ</v>
      </c>
      <c r="K1139" s="104" t="str">
        <f t="shared" si="75"/>
        <v>Northeast</v>
      </c>
      <c r="L1139" s="97" t="str">
        <f>INDEX('State '!$A$1:$C$62,MATCH($I1139,'State '!$B:$B,0),3)</f>
        <v>Northeast</v>
      </c>
      <c r="M1139" s="97" t="str">
        <f>INDEX('State '!$A$1:$C$62,MATCH($J1139,'State '!$B:$B,0),3)</f>
        <v>Northeast</v>
      </c>
      <c r="N1139" s="97"/>
      <c r="O1139" s="156">
        <v>1300</v>
      </c>
      <c r="P1139" s="110">
        <v>68</v>
      </c>
      <c r="Q1139" s="145">
        <v>1107</v>
      </c>
      <c r="R1139" s="98">
        <v>36</v>
      </c>
      <c r="S1139" s="97" t="s">
        <v>135</v>
      </c>
      <c r="T1139" s="97" t="s">
        <v>381</v>
      </c>
      <c r="U1139" s="97" t="s">
        <v>2962</v>
      </c>
      <c r="V1139" s="97" t="s">
        <v>2174</v>
      </c>
      <c r="W1139" s="79" t="s">
        <v>2963</v>
      </c>
      <c r="X1139" s="79"/>
      <c r="Y1139" s="192"/>
      <c r="AA1139" s="17"/>
      <c r="AB1139" s="17"/>
    </row>
    <row r="1140" spans="1:28" ht="38.25" x14ac:dyDescent="0.2">
      <c r="A1140" s="96">
        <v>44470</v>
      </c>
      <c r="B1140" s="79" t="s">
        <v>2960</v>
      </c>
      <c r="C1140" s="79" t="s">
        <v>1947</v>
      </c>
      <c r="D1140" s="79" t="s">
        <v>136</v>
      </c>
      <c r="E1140" s="102" t="s">
        <v>2370</v>
      </c>
      <c r="F1140" s="60"/>
      <c r="G1140" s="98" t="s">
        <v>382</v>
      </c>
      <c r="H1140" s="97" t="s">
        <v>399</v>
      </c>
      <c r="I1140" s="97" t="str">
        <f t="shared" si="73"/>
        <v>PA</v>
      </c>
      <c r="J1140" s="97" t="str">
        <f t="shared" si="74"/>
        <v>NJ</v>
      </c>
      <c r="K1140" s="104" t="str">
        <f t="shared" si="75"/>
        <v>Northeast</v>
      </c>
      <c r="L1140" s="97" t="str">
        <f>INDEX('State '!$A$1:$C$62,MATCH($I1140,'State '!$B:$B,0),3)</f>
        <v>Northeast</v>
      </c>
      <c r="M1140" s="97" t="str">
        <f>INDEX('State '!$A$1:$C$62,MATCH($J1140,'State '!$B:$B,0),3)</f>
        <v>Northeast</v>
      </c>
      <c r="N1140" s="97"/>
      <c r="O1140" s="156"/>
      <c r="P1140" s="110">
        <v>50</v>
      </c>
      <c r="Q1140" s="145">
        <v>1107</v>
      </c>
      <c r="R1140" s="98" t="s">
        <v>384</v>
      </c>
      <c r="S1140" s="97" t="s">
        <v>135</v>
      </c>
      <c r="T1140" s="97" t="s">
        <v>381</v>
      </c>
      <c r="U1140" s="97" t="s">
        <v>2962</v>
      </c>
      <c r="V1140" s="97" t="s">
        <v>2177</v>
      </c>
      <c r="W1140" s="79" t="s">
        <v>2963</v>
      </c>
      <c r="X1140" s="79"/>
      <c r="Y1140" s="192"/>
      <c r="AA1140" s="17"/>
      <c r="AB1140" s="17"/>
    </row>
    <row r="1141" spans="1:28" ht="38.25" x14ac:dyDescent="0.2">
      <c r="A1141" s="96">
        <v>44168</v>
      </c>
      <c r="B1141" s="79" t="s">
        <v>2583</v>
      </c>
      <c r="C1141" s="79" t="s">
        <v>2584</v>
      </c>
      <c r="D1141" s="79" t="s">
        <v>136</v>
      </c>
      <c r="E1141" s="102" t="s">
        <v>2370</v>
      </c>
      <c r="F1141" s="60"/>
      <c r="G1141" s="98" t="s">
        <v>382</v>
      </c>
      <c r="H1141" s="97" t="s">
        <v>429</v>
      </c>
      <c r="I1141" s="97" t="str">
        <f t="shared" si="73"/>
        <v>TX</v>
      </c>
      <c r="J1141" s="97" t="str">
        <f t="shared" si="74"/>
        <v>LA</v>
      </c>
      <c r="K1141" s="104" t="str">
        <f t="shared" si="75"/>
        <v>South Central</v>
      </c>
      <c r="L1141" s="97" t="str">
        <f>INDEX('State '!$A$1:$C$62,MATCH($I1141,'State '!$B:$B,0),3)</f>
        <v>South Central</v>
      </c>
      <c r="M1141" s="97" t="str">
        <f>INDEX('State '!$A$1:$C$62,MATCH($J1141,'State '!$B:$B,0),3)</f>
        <v>South Central</v>
      </c>
      <c r="N1141" s="97"/>
      <c r="O1141" s="156"/>
      <c r="P1141" s="156"/>
      <c r="Q1141" s="145">
        <v>2000</v>
      </c>
      <c r="R1141" s="98"/>
      <c r="S1141" s="97" t="s">
        <v>135</v>
      </c>
      <c r="T1141" s="97" t="s">
        <v>381</v>
      </c>
      <c r="U1141" s="97"/>
      <c r="V1141" s="97" t="s">
        <v>2177</v>
      </c>
      <c r="W1141" s="79" t="s">
        <v>3056</v>
      </c>
      <c r="X1141" s="79" t="s">
        <v>2816</v>
      </c>
      <c r="Y1141" s="192"/>
      <c r="AA1141" s="17"/>
      <c r="AB1141" s="17"/>
    </row>
    <row r="1142" spans="1:28" x14ac:dyDescent="0.2">
      <c r="A1142" s="96">
        <v>43994</v>
      </c>
      <c r="B1142" s="79" t="s">
        <v>2363</v>
      </c>
      <c r="C1142" s="79" t="s">
        <v>2364</v>
      </c>
      <c r="D1142" s="79" t="s">
        <v>136</v>
      </c>
      <c r="E1142" s="79" t="s">
        <v>2370</v>
      </c>
      <c r="F1142" s="60"/>
      <c r="G1142" s="61" t="s">
        <v>382</v>
      </c>
      <c r="H1142" s="97" t="s">
        <v>6</v>
      </c>
      <c r="I1142" s="97" t="str">
        <f t="shared" si="73"/>
        <v>TX</v>
      </c>
      <c r="J1142" s="97" t="str">
        <f t="shared" si="74"/>
        <v>TX</v>
      </c>
      <c r="K1142" s="104" t="str">
        <f t="shared" si="75"/>
        <v>South Central</v>
      </c>
      <c r="L1142" s="97" t="str">
        <f>INDEX('State '!$A$1:$C$62,MATCH($I1142,'State '!$B:$B,0),3)</f>
        <v>South Central</v>
      </c>
      <c r="M1142" s="97" t="str">
        <f>INDEX('State '!$A$1:$C$62,MATCH($J1142,'State '!$B:$B,0),3)</f>
        <v>South Central</v>
      </c>
      <c r="N1142" s="97"/>
      <c r="O1142" s="156"/>
      <c r="P1142" s="156">
        <v>520</v>
      </c>
      <c r="Q1142" s="145">
        <v>2000</v>
      </c>
      <c r="R1142" s="98" t="s">
        <v>550</v>
      </c>
      <c r="S1142" s="103" t="s">
        <v>138</v>
      </c>
      <c r="T1142" s="97"/>
      <c r="U1142" s="97"/>
      <c r="V1142" s="97" t="s">
        <v>2174</v>
      </c>
      <c r="W1142" s="79" t="s">
        <v>2582</v>
      </c>
      <c r="X1142" s="79"/>
      <c r="Y1142" s="136" t="s">
        <v>2559</v>
      </c>
      <c r="AA1142" s="17"/>
      <c r="AB1142" s="17"/>
    </row>
    <row r="1143" spans="1:28" ht="25.5" x14ac:dyDescent="0.2">
      <c r="A1143" s="96">
        <v>44923</v>
      </c>
      <c r="B1143" s="79" t="s">
        <v>3122</v>
      </c>
      <c r="C1143" s="79" t="s">
        <v>1725</v>
      </c>
      <c r="D1143" s="79" t="s">
        <v>142</v>
      </c>
      <c r="E1143" s="79" t="s">
        <v>2370</v>
      </c>
      <c r="F1143" s="60"/>
      <c r="G1143" s="61" t="s">
        <v>382</v>
      </c>
      <c r="H1143" s="97" t="s">
        <v>42</v>
      </c>
      <c r="I1143" s="97" t="str">
        <f t="shared" si="73"/>
        <v>IA</v>
      </c>
      <c r="J1143" s="97" t="str">
        <f t="shared" si="74"/>
        <v>IA</v>
      </c>
      <c r="K1143" s="104" t="str">
        <f t="shared" si="75"/>
        <v>Midwest</v>
      </c>
      <c r="L1143" s="97" t="str">
        <f>INDEX('State '!$A$1:$C$62,MATCH($I1143,'State '!$B:$B,0),3)</f>
        <v>Midwest</v>
      </c>
      <c r="M1143" s="97" t="str">
        <f>INDEX('State '!$A$1:$C$62,MATCH($J1143,'State '!$B:$B,0),3)</f>
        <v>Midwest</v>
      </c>
      <c r="N1143" s="97"/>
      <c r="O1143" s="156">
        <v>4.3</v>
      </c>
      <c r="P1143" s="199">
        <v>0.35599999999999998</v>
      </c>
      <c r="Q1143" s="145">
        <v>0</v>
      </c>
      <c r="R1143" s="98">
        <v>24</v>
      </c>
      <c r="S1143" s="97" t="s">
        <v>135</v>
      </c>
      <c r="T1143" s="97" t="s">
        <v>381</v>
      </c>
      <c r="U1143" s="97" t="s">
        <v>3123</v>
      </c>
      <c r="V1143" s="97" t="s">
        <v>2174</v>
      </c>
      <c r="W1143" s="79" t="s">
        <v>3124</v>
      </c>
      <c r="X1143" s="79"/>
      <c r="Y1143" s="234"/>
      <c r="Z1143" s="17"/>
      <c r="AA1143" s="17"/>
      <c r="AB1143" s="17"/>
    </row>
    <row r="1144" spans="1:28" ht="25.5" x14ac:dyDescent="0.2">
      <c r="A1144" s="96">
        <v>44575</v>
      </c>
      <c r="B1144" s="79" t="s">
        <v>2129</v>
      </c>
      <c r="C1144" s="79" t="s">
        <v>256</v>
      </c>
      <c r="D1144" s="79" t="s">
        <v>140</v>
      </c>
      <c r="E1144" s="79" t="s">
        <v>3177</v>
      </c>
      <c r="F1144" s="60"/>
      <c r="G1144" s="98" t="s">
        <v>382</v>
      </c>
      <c r="H1144" s="97" t="s">
        <v>2</v>
      </c>
      <c r="I1144" s="97" t="str">
        <f t="shared" si="73"/>
        <v>OR</v>
      </c>
      <c r="J1144" s="97" t="str">
        <f t="shared" si="74"/>
        <v>OR</v>
      </c>
      <c r="K1144" s="104" t="str">
        <f t="shared" si="75"/>
        <v>Pacific</v>
      </c>
      <c r="L1144" s="97" t="str">
        <f>INDEX('State '!$A$1:$C$62,MATCH($I1144,'State '!$B:$B,0),3)</f>
        <v>Pacific</v>
      </c>
      <c r="M1144" s="97" t="str">
        <f>INDEX('State '!$A$1:$C$62,MATCH($J1144,'State '!$B:$B,0),3)</f>
        <v>Pacific</v>
      </c>
      <c r="N1144" s="97"/>
      <c r="O1144" s="156">
        <v>800</v>
      </c>
      <c r="P1144" s="110">
        <v>106</v>
      </c>
      <c r="Q1144" s="145">
        <v>450</v>
      </c>
      <c r="R1144" s="98">
        <v>30</v>
      </c>
      <c r="S1144" s="97" t="s">
        <v>135</v>
      </c>
      <c r="T1144" s="97" t="s">
        <v>381</v>
      </c>
      <c r="U1144" s="97" t="s">
        <v>382</v>
      </c>
      <c r="V1144" s="97" t="s">
        <v>2174</v>
      </c>
      <c r="W1144" s="79"/>
      <c r="X1144" s="79"/>
      <c r="Y1144" s="192"/>
      <c r="Z1144" s="17"/>
      <c r="AA1144" s="17"/>
      <c r="AB1144" s="17"/>
    </row>
    <row r="1145" spans="1:28" ht="38.25" x14ac:dyDescent="0.2">
      <c r="A1145" s="196">
        <v>44292</v>
      </c>
      <c r="B1145" s="191" t="s">
        <v>3087</v>
      </c>
      <c r="C1145" s="191" t="s">
        <v>2681</v>
      </c>
      <c r="D1145" s="191" t="s">
        <v>140</v>
      </c>
      <c r="E1145" s="191" t="s">
        <v>2370</v>
      </c>
      <c r="F1145" s="193"/>
      <c r="G1145" s="98" t="s">
        <v>382</v>
      </c>
      <c r="H1145" s="194" t="s">
        <v>19</v>
      </c>
      <c r="I1145" s="97" t="str">
        <f t="shared" si="73"/>
        <v>VA</v>
      </c>
      <c r="J1145" s="97" t="str">
        <f t="shared" si="74"/>
        <v>VA</v>
      </c>
      <c r="K1145" s="104" t="str">
        <f t="shared" si="75"/>
        <v>Northeast</v>
      </c>
      <c r="L1145" s="97" t="str">
        <f>INDEX('State '!$A$1:$C$62,MATCH($I1145,'State '!$B:$B,0),3)</f>
        <v>Northeast</v>
      </c>
      <c r="M1145" s="97" t="str">
        <f>INDEX('State '!$A$1:$C$62,MATCH($J1145,'State '!$B:$B,0),3)</f>
        <v>Northeast</v>
      </c>
      <c r="N1145" s="97"/>
      <c r="O1145" s="156">
        <v>205</v>
      </c>
      <c r="P1145" s="203">
        <v>10</v>
      </c>
      <c r="Q1145" s="197">
        <v>245</v>
      </c>
      <c r="R1145" s="195"/>
      <c r="S1145" s="194" t="s">
        <v>138</v>
      </c>
      <c r="T1145" s="194" t="s">
        <v>3088</v>
      </c>
      <c r="U1145" s="194"/>
      <c r="V1145" s="97" t="s">
        <v>2174</v>
      </c>
      <c r="W1145" s="79" t="s">
        <v>3089</v>
      </c>
      <c r="X1145" s="79"/>
      <c r="Y1145" s="192"/>
      <c r="Z1145" s="17"/>
      <c r="AA1145" s="17"/>
      <c r="AB1145" s="17"/>
    </row>
    <row r="1146" spans="1:28" ht="25.5" x14ac:dyDescent="0.2">
      <c r="A1146" s="96">
        <v>44018</v>
      </c>
      <c r="B1146" s="79" t="s">
        <v>2666</v>
      </c>
      <c r="C1146" s="79" t="s">
        <v>220</v>
      </c>
      <c r="D1146" s="79" t="s">
        <v>136</v>
      </c>
      <c r="E1146" s="79" t="s">
        <v>2370</v>
      </c>
      <c r="F1146" s="60"/>
      <c r="G1146" s="98" t="s">
        <v>382</v>
      </c>
      <c r="H1146" s="97" t="s">
        <v>2667</v>
      </c>
      <c r="I1146" s="97" t="str">
        <f t="shared" si="73"/>
        <v>UT</v>
      </c>
      <c r="J1146" s="97" t="str">
        <f t="shared" si="74"/>
        <v>MX</v>
      </c>
      <c r="K1146" s="104" t="str">
        <f t="shared" si="75"/>
        <v>Mountain, Mexico</v>
      </c>
      <c r="L1146" s="97" t="str">
        <f>INDEX('State '!$A$1:$C$62,MATCH($I1146,'State '!$B:$B,0),3)</f>
        <v>Mountain</v>
      </c>
      <c r="M1146" s="97" t="str">
        <f>INDEX('State '!$A$1:$C$62,MATCH($J1146,'State '!$B:$B,0),3)</f>
        <v>Mexico</v>
      </c>
      <c r="N1146" s="97"/>
      <c r="O1146" s="156"/>
      <c r="P1146" s="156">
        <v>650</v>
      </c>
      <c r="Q1146" s="145">
        <v>2000</v>
      </c>
      <c r="R1146" s="98" t="s">
        <v>2668</v>
      </c>
      <c r="S1146" s="97" t="s">
        <v>135</v>
      </c>
      <c r="T1146" s="97" t="s">
        <v>381</v>
      </c>
      <c r="U1146" s="97"/>
      <c r="V1146" s="97" t="s">
        <v>2177</v>
      </c>
      <c r="W1146" s="79" t="s">
        <v>2669</v>
      </c>
      <c r="X1146" s="79"/>
      <c r="Y1146" s="136" t="s">
        <v>2769</v>
      </c>
      <c r="Z1146" s="17"/>
      <c r="AA1146" s="17"/>
      <c r="AB1146" s="17"/>
    </row>
    <row r="1147" spans="1:28" x14ac:dyDescent="0.2">
      <c r="A1147" s="96">
        <v>43922</v>
      </c>
      <c r="B1147" s="80" t="s">
        <v>1918</v>
      </c>
      <c r="C1147" s="80" t="s">
        <v>205</v>
      </c>
      <c r="D1147" s="80" t="s">
        <v>140</v>
      </c>
      <c r="E1147" s="102" t="s">
        <v>2370</v>
      </c>
      <c r="F1147" s="62"/>
      <c r="G1147" s="109" t="s">
        <v>382</v>
      </c>
      <c r="H1147" s="97" t="s">
        <v>10</v>
      </c>
      <c r="I1147" s="97" t="str">
        <f t="shared" si="73"/>
        <v>NY</v>
      </c>
      <c r="J1147" s="97" t="str">
        <f t="shared" si="74"/>
        <v>NY</v>
      </c>
      <c r="K1147" s="104" t="str">
        <f t="shared" si="75"/>
        <v>Northeast</v>
      </c>
      <c r="L1147" s="97" t="str">
        <f>INDEX('State '!$A$1:$C$62,MATCH($I1147,'State '!$B:$B,0),3)</f>
        <v>Northeast</v>
      </c>
      <c r="M1147" s="97" t="str">
        <f>INDEX('State '!$A$1:$C$62,MATCH($J1147,'State '!$B:$B,0),3)</f>
        <v>Northeast</v>
      </c>
      <c r="N1147" s="97"/>
      <c r="O1147" s="156">
        <v>75</v>
      </c>
      <c r="P1147" s="176"/>
      <c r="Q1147" s="108">
        <v>650</v>
      </c>
      <c r="R1147" s="63"/>
      <c r="S1147" s="103" t="s">
        <v>135</v>
      </c>
      <c r="T1147" s="104" t="s">
        <v>381</v>
      </c>
      <c r="U1147" s="105" t="s">
        <v>1919</v>
      </c>
      <c r="V1147" s="97" t="s">
        <v>2174</v>
      </c>
      <c r="W1147" s="79" t="s">
        <v>2434</v>
      </c>
      <c r="X1147" s="79"/>
      <c r="Y1147" s="136" t="s">
        <v>2508</v>
      </c>
      <c r="Z1147" s="17"/>
      <c r="AA1147" s="17"/>
      <c r="AB1147" s="17"/>
    </row>
    <row r="1148" spans="1:28" x14ac:dyDescent="0.2">
      <c r="A1148" s="96">
        <v>43124</v>
      </c>
      <c r="B1148" s="79" t="s">
        <v>1932</v>
      </c>
      <c r="C1148" s="79" t="s">
        <v>200</v>
      </c>
      <c r="D1148" s="79" t="s">
        <v>140</v>
      </c>
      <c r="E1148" s="79" t="s">
        <v>2370</v>
      </c>
      <c r="F1148" s="60"/>
      <c r="G1148" s="61"/>
      <c r="H1148" s="97" t="s">
        <v>1933</v>
      </c>
      <c r="I1148" s="97" t="str">
        <f t="shared" si="73"/>
        <v>NY</v>
      </c>
      <c r="J1148" s="97" t="str">
        <f t="shared" si="74"/>
        <v>MA</v>
      </c>
      <c r="K1148" s="104" t="str">
        <f t="shared" si="75"/>
        <v>Northeast</v>
      </c>
      <c r="L1148" s="97" t="str">
        <f>INDEX('State '!$A$1:$C$62,MATCH($I1148,'State '!$B:$B,0),3)</f>
        <v>Northeast</v>
      </c>
      <c r="M1148" s="97" t="str">
        <f>INDEX('State '!$A$1:$C$62,MATCH($J1148,'State '!$B:$B,0),3)</f>
        <v>Northeast</v>
      </c>
      <c r="N1148" s="97"/>
      <c r="O1148" s="156">
        <v>3000</v>
      </c>
      <c r="P1148" s="175">
        <v>123</v>
      </c>
      <c r="Q1148" s="145">
        <v>925</v>
      </c>
      <c r="R1148" s="98"/>
      <c r="S1148" s="97" t="s">
        <v>135</v>
      </c>
      <c r="T1148" s="97" t="s">
        <v>381</v>
      </c>
      <c r="U1148" s="97" t="s">
        <v>382</v>
      </c>
      <c r="V1148" s="97" t="s">
        <v>2177</v>
      </c>
      <c r="W1148" s="79"/>
      <c r="X1148" s="79"/>
      <c r="Y1148" s="192"/>
      <c r="Z1148" s="17"/>
      <c r="AA1148" s="17"/>
      <c r="AB1148" s="17"/>
    </row>
    <row r="1149" spans="1:28" x14ac:dyDescent="0.2">
      <c r="A1149" s="96">
        <v>43124</v>
      </c>
      <c r="B1149" s="79" t="s">
        <v>2206</v>
      </c>
      <c r="C1149" s="79" t="s">
        <v>199</v>
      </c>
      <c r="D1149" s="79" t="s">
        <v>140</v>
      </c>
      <c r="E1149" s="79" t="s">
        <v>2370</v>
      </c>
      <c r="F1149" s="60"/>
      <c r="G1149" s="61"/>
      <c r="H1149" s="97" t="s">
        <v>842</v>
      </c>
      <c r="I1149" s="97" t="str">
        <f t="shared" si="73"/>
        <v>OH</v>
      </c>
      <c r="J1149" s="97" t="str">
        <f t="shared" si="74"/>
        <v>NJ</v>
      </c>
      <c r="K1149" s="104" t="str">
        <f t="shared" si="75"/>
        <v>Northeast</v>
      </c>
      <c r="L1149" s="97" t="str">
        <f>INDEX('State '!$A$1:$C$62,MATCH($I1149,'State '!$B:$B,0),3)</f>
        <v>Northeast</v>
      </c>
      <c r="M1149" s="97" t="str">
        <f>INDEX('State '!$A$1:$C$62,MATCH($J1149,'State '!$B:$B,0),3)</f>
        <v>Northeast</v>
      </c>
      <c r="N1149" s="97"/>
      <c r="O1149" s="156"/>
      <c r="P1149" s="175"/>
      <c r="Q1149" s="145">
        <v>1000</v>
      </c>
      <c r="R1149" s="98"/>
      <c r="S1149" s="97" t="s">
        <v>135</v>
      </c>
      <c r="T1149" s="97" t="s">
        <v>381</v>
      </c>
      <c r="U1149" s="97" t="s">
        <v>382</v>
      </c>
      <c r="V1149" s="97" t="s">
        <v>2177</v>
      </c>
      <c r="W1149" s="79"/>
      <c r="X1149" s="79"/>
      <c r="Y1149" s="192"/>
      <c r="AA1149" s="17"/>
      <c r="AB1149" s="17"/>
    </row>
    <row r="1150" spans="1:28" x14ac:dyDescent="0.2">
      <c r="A1150" s="96">
        <v>43291</v>
      </c>
      <c r="B1150" s="79" t="s">
        <v>2330</v>
      </c>
      <c r="C1150" s="79" t="s">
        <v>1836</v>
      </c>
      <c r="D1150" s="79" t="s">
        <v>140</v>
      </c>
      <c r="E1150" s="79" t="s">
        <v>2370</v>
      </c>
      <c r="F1150" s="60"/>
      <c r="G1150" s="98"/>
      <c r="H1150" s="97" t="s">
        <v>2331</v>
      </c>
      <c r="I1150" s="97" t="str">
        <f t="shared" si="73"/>
        <v>OK</v>
      </c>
      <c r="J1150" s="97" t="str">
        <f t="shared" si="74"/>
        <v>KS</v>
      </c>
      <c r="K1150" s="104" t="str">
        <f t="shared" si="75"/>
        <v>South Central</v>
      </c>
      <c r="L1150" s="97" t="str">
        <f>INDEX('State '!$A$1:$C$62,MATCH($I1150,'State '!$B:$B,0),3)</f>
        <v>South Central</v>
      </c>
      <c r="M1150" s="97" t="str">
        <f>INDEX('State '!$A$1:$C$62,MATCH($J1150,'State '!$B:$B,0),3)</f>
        <v>South Central</v>
      </c>
      <c r="N1150" s="97"/>
      <c r="O1150" s="156"/>
      <c r="P1150" s="175">
        <v>48</v>
      </c>
      <c r="Q1150" s="145">
        <v>631</v>
      </c>
      <c r="R1150" s="98"/>
      <c r="S1150" s="97" t="s">
        <v>135</v>
      </c>
      <c r="T1150" s="97" t="s">
        <v>381</v>
      </c>
      <c r="U1150" s="97" t="s">
        <v>2332</v>
      </c>
      <c r="V1150" s="97" t="s">
        <v>2177</v>
      </c>
      <c r="W1150" s="79" t="s">
        <v>2570</v>
      </c>
      <c r="X1150" s="79"/>
      <c r="Y1150" s="192"/>
      <c r="AA1150" s="17"/>
      <c r="AB1150" s="17"/>
    </row>
    <row r="1151" spans="1:28" x14ac:dyDescent="0.2">
      <c r="A1151" s="196">
        <v>43756</v>
      </c>
      <c r="B1151" s="191" t="s">
        <v>2577</v>
      </c>
      <c r="C1151" s="191" t="s">
        <v>2578</v>
      </c>
      <c r="D1151" s="191" t="s">
        <v>136</v>
      </c>
      <c r="E1151" s="191" t="s">
        <v>2370</v>
      </c>
      <c r="F1151" s="193"/>
      <c r="G1151" s="195"/>
      <c r="H1151" s="194" t="s">
        <v>677</v>
      </c>
      <c r="I1151" s="194" t="str">
        <f t="shared" si="73"/>
        <v>MN</v>
      </c>
      <c r="J1151" s="194" t="str">
        <f t="shared" si="74"/>
        <v>ND</v>
      </c>
      <c r="K1151" s="104" t="str">
        <f t="shared" si="75"/>
        <v>Midwest, Mountain</v>
      </c>
      <c r="L1151" s="97" t="str">
        <f>INDEX('State '!$A$1:$C$62,MATCH($I1151,'State '!$B:$B,0),3)</f>
        <v>Midwest</v>
      </c>
      <c r="M1151" s="97" t="str">
        <f>INDEX('State '!$A$1:$C$62,MATCH($J1151,'State '!$B:$B,0),3)</f>
        <v>Mountain</v>
      </c>
      <c r="N1151" s="97"/>
      <c r="O1151" s="156">
        <v>3.2</v>
      </c>
      <c r="P1151" s="198">
        <v>17.3</v>
      </c>
      <c r="Q1151" s="197"/>
      <c r="R1151" s="195" t="s">
        <v>2580</v>
      </c>
      <c r="S1151" s="194" t="s">
        <v>135</v>
      </c>
      <c r="T1151" s="194" t="s">
        <v>381</v>
      </c>
      <c r="U1151" s="194" t="s">
        <v>2579</v>
      </c>
      <c r="V1151" s="97" t="s">
        <v>2177</v>
      </c>
      <c r="W1151" s="79" t="s">
        <v>2857</v>
      </c>
      <c r="X1151" s="79"/>
      <c r="Y1151" s="192"/>
      <c r="AA1151" s="17"/>
      <c r="AB1151" s="17"/>
    </row>
    <row r="1152" spans="1:28" x14ac:dyDescent="0.2">
      <c r="A1152" s="96">
        <v>42614</v>
      </c>
      <c r="B1152" s="79" t="s">
        <v>1976</v>
      </c>
      <c r="C1152" s="79" t="s">
        <v>2024</v>
      </c>
      <c r="D1152" s="79" t="s">
        <v>136</v>
      </c>
      <c r="E1152" s="79" t="s">
        <v>2219</v>
      </c>
      <c r="F1152" s="60"/>
      <c r="G1152" s="61"/>
      <c r="H1152" s="97" t="s">
        <v>1831</v>
      </c>
      <c r="I1152" s="97" t="str">
        <f t="shared" si="73"/>
        <v>ND</v>
      </c>
      <c r="J1152" s="97" t="str">
        <f t="shared" si="74"/>
        <v>MN</v>
      </c>
      <c r="K1152" s="104" t="str">
        <f t="shared" si="75"/>
        <v>Mountain, Midwest</v>
      </c>
      <c r="L1152" s="97" t="str">
        <f>INDEX('State '!$A$1:$C$62,MATCH($I1152,'State '!$B:$B,0),3)</f>
        <v>Mountain</v>
      </c>
      <c r="M1152" s="97" t="str">
        <f>INDEX('State '!$A$1:$C$62,MATCH($J1152,'State '!$B:$B,0),3)</f>
        <v>Midwest</v>
      </c>
      <c r="N1152" s="97"/>
      <c r="O1152" s="156">
        <v>650</v>
      </c>
      <c r="P1152" s="175">
        <v>24</v>
      </c>
      <c r="Q1152" s="145">
        <v>400</v>
      </c>
      <c r="R1152" s="98"/>
      <c r="S1152" s="97" t="s">
        <v>135</v>
      </c>
      <c r="T1152" s="97" t="s">
        <v>381</v>
      </c>
      <c r="U1152" s="97"/>
      <c r="V1152" s="97" t="s">
        <v>2177</v>
      </c>
      <c r="W1152" s="79"/>
      <c r="X1152" s="79"/>
      <c r="Y1152" s="192"/>
      <c r="AA1152" s="17"/>
      <c r="AB1152" s="17"/>
    </row>
    <row r="1153" spans="1:28" x14ac:dyDescent="0.2">
      <c r="A1153" s="96">
        <v>43124</v>
      </c>
      <c r="B1153" s="80" t="s">
        <v>2119</v>
      </c>
      <c r="C1153" s="80" t="s">
        <v>2369</v>
      </c>
      <c r="D1153" s="80" t="s">
        <v>134</v>
      </c>
      <c r="E1153" s="102" t="s">
        <v>2370</v>
      </c>
      <c r="F1153" s="62"/>
      <c r="G1153" s="107"/>
      <c r="H1153" s="97" t="s">
        <v>6</v>
      </c>
      <c r="I1153" s="97" t="str">
        <f t="shared" si="73"/>
        <v>TX</v>
      </c>
      <c r="J1153" s="97" t="str">
        <f t="shared" si="74"/>
        <v>TX</v>
      </c>
      <c r="K1153" s="104" t="str">
        <f t="shared" si="75"/>
        <v>South Central</v>
      </c>
      <c r="L1153" s="97" t="str">
        <f>INDEX('State '!$A$1:$C$62,MATCH($I1153,'State '!$B:$B,0),3)</f>
        <v>South Central</v>
      </c>
      <c r="M1153" s="97" t="str">
        <f>INDEX('State '!$A$1:$C$62,MATCH($J1153,'State '!$B:$B,0),3)</f>
        <v>South Central</v>
      </c>
      <c r="N1153" s="97"/>
      <c r="O1153" s="156"/>
      <c r="P1153" s="176">
        <f>53+26</f>
        <v>79</v>
      </c>
      <c r="Q1153" s="108">
        <v>600</v>
      </c>
      <c r="R1153" s="63" t="s">
        <v>550</v>
      </c>
      <c r="S1153" s="103" t="s">
        <v>138</v>
      </c>
      <c r="T1153" s="104" t="s">
        <v>187</v>
      </c>
      <c r="U1153" s="105" t="s">
        <v>382</v>
      </c>
      <c r="V1153" s="97" t="s">
        <v>2174</v>
      </c>
      <c r="W1153" s="79"/>
      <c r="X1153" s="79"/>
      <c r="Y1153" s="192"/>
      <c r="AA1153" s="17"/>
      <c r="AB1153" s="17"/>
    </row>
    <row r="1154" spans="1:28" ht="38.25" x14ac:dyDescent="0.2">
      <c r="A1154" s="196">
        <v>43756</v>
      </c>
      <c r="B1154" s="191" t="s">
        <v>2572</v>
      </c>
      <c r="C1154" s="191" t="s">
        <v>1721</v>
      </c>
      <c r="D1154" s="191" t="s">
        <v>134</v>
      </c>
      <c r="E1154" s="191" t="s">
        <v>2370</v>
      </c>
      <c r="F1154" s="193"/>
      <c r="G1154" s="195"/>
      <c r="H1154" s="194" t="s">
        <v>33</v>
      </c>
      <c r="I1154" s="194" t="str">
        <f t="shared" si="73"/>
        <v>WV</v>
      </c>
      <c r="J1154" s="194" t="str">
        <f t="shared" si="74"/>
        <v>WV</v>
      </c>
      <c r="K1154" s="104" t="str">
        <f t="shared" si="75"/>
        <v>Northeast</v>
      </c>
      <c r="L1154" s="97" t="str">
        <f>INDEX('State '!$A$1:$C$62,MATCH($I1154,'State '!$B:$B,0),3)</f>
        <v>Northeast</v>
      </c>
      <c r="M1154" s="97" t="str">
        <f>INDEX('State '!$A$1:$C$62,MATCH($J1154,'State '!$B:$B,0),3)</f>
        <v>Northeast</v>
      </c>
      <c r="N1154" s="97"/>
      <c r="O1154" s="156">
        <v>20.100000000000001</v>
      </c>
      <c r="P1154" s="198">
        <v>5</v>
      </c>
      <c r="Q1154" s="197">
        <v>85</v>
      </c>
      <c r="R1154" s="195">
        <v>12</v>
      </c>
      <c r="S1154" s="194" t="s">
        <v>138</v>
      </c>
      <c r="T1154" s="194" t="s">
        <v>381</v>
      </c>
      <c r="U1154" s="194" t="s">
        <v>2573</v>
      </c>
      <c r="V1154" s="97" t="s">
        <v>2174</v>
      </c>
      <c r="W1154" s="79" t="s">
        <v>2861</v>
      </c>
      <c r="X1154" s="79" t="s">
        <v>2817</v>
      </c>
      <c r="Y1154" s="136"/>
      <c r="AA1154" s="17"/>
      <c r="AB1154" s="17"/>
    </row>
    <row r="1155" spans="1:28" x14ac:dyDescent="0.2">
      <c r="A1155" s="96">
        <v>43756</v>
      </c>
      <c r="B1155" s="79" t="s">
        <v>2325</v>
      </c>
      <c r="C1155" s="79" t="s">
        <v>2326</v>
      </c>
      <c r="D1155" s="79" t="s">
        <v>136</v>
      </c>
      <c r="E1155" s="79" t="s">
        <v>2370</v>
      </c>
      <c r="F1155" s="60"/>
      <c r="G1155" s="98"/>
      <c r="H1155" s="97" t="s">
        <v>2327</v>
      </c>
      <c r="I1155" s="97" t="str">
        <f t="shared" si="73"/>
        <v>WA</v>
      </c>
      <c r="J1155" s="97" t="str">
        <f t="shared" si="74"/>
        <v>BC</v>
      </c>
      <c r="K1155" s="104" t="str">
        <f t="shared" si="75"/>
        <v>Pacific, Canada</v>
      </c>
      <c r="L1155" s="97" t="str">
        <f>INDEX('State '!$A$1:$C$62,MATCH($I1155,'State '!$B:$B,0),3)</f>
        <v>Pacific</v>
      </c>
      <c r="M1155" s="97" t="str">
        <f>INDEX('State '!$A$1:$C$62,MATCH($J1155,'State '!$B:$B,0),3)</f>
        <v>Canada</v>
      </c>
      <c r="N1155" s="97"/>
      <c r="O1155" s="156"/>
      <c r="P1155" s="175">
        <v>81</v>
      </c>
      <c r="Q1155" s="145">
        <v>700</v>
      </c>
      <c r="R1155" s="98">
        <v>36</v>
      </c>
      <c r="S1155" s="97" t="s">
        <v>135</v>
      </c>
      <c r="T1155" s="97"/>
      <c r="U1155" s="97"/>
      <c r="V1155" s="97" t="s">
        <v>2177</v>
      </c>
      <c r="W1155" s="79" t="s">
        <v>2862</v>
      </c>
      <c r="X1155" s="79"/>
      <c r="Y1155" s="192"/>
      <c r="AA1155" s="17"/>
      <c r="AB1155" s="17"/>
    </row>
    <row r="1156" spans="1:28" ht="38.25" x14ac:dyDescent="0.2">
      <c r="A1156" s="96">
        <v>43756</v>
      </c>
      <c r="B1156" s="79" t="s">
        <v>2511</v>
      </c>
      <c r="C1156" s="80" t="s">
        <v>1725</v>
      </c>
      <c r="D1156" s="79" t="s">
        <v>140</v>
      </c>
      <c r="E1156" s="79" t="s">
        <v>2370</v>
      </c>
      <c r="F1156" s="60"/>
      <c r="G1156" s="61"/>
      <c r="H1156" s="97" t="s">
        <v>2512</v>
      </c>
      <c r="I1156" s="97" t="str">
        <f t="shared" si="73"/>
        <v>MB</v>
      </c>
      <c r="J1156" s="97" t="str">
        <f t="shared" si="74"/>
        <v>IL</v>
      </c>
      <c r="K1156" s="104" t="str">
        <f t="shared" si="75"/>
        <v>Canada, Midwest</v>
      </c>
      <c r="L1156" s="97" t="str">
        <f>INDEX('State '!$A$1:$C$62,MATCH($I1156,'State '!$B:$B,0),3)</f>
        <v>Canada</v>
      </c>
      <c r="M1156" s="97" t="str">
        <f>INDEX('State '!$A$1:$C$62,MATCH($J1156,'State '!$B:$B,0),3)</f>
        <v>Midwest</v>
      </c>
      <c r="N1156" s="97"/>
      <c r="O1156" s="156"/>
      <c r="P1156" s="175"/>
      <c r="Q1156" s="145">
        <v>2200</v>
      </c>
      <c r="R1156" s="98"/>
      <c r="S1156" s="97" t="s">
        <v>135</v>
      </c>
      <c r="T1156" s="97" t="s">
        <v>381</v>
      </c>
      <c r="U1156" s="97"/>
      <c r="V1156" s="97" t="s">
        <v>2177</v>
      </c>
      <c r="W1156" s="79" t="s">
        <v>2567</v>
      </c>
      <c r="X1156" s="79"/>
      <c r="Y1156" s="192"/>
      <c r="AA1156" s="17"/>
      <c r="AB1156" s="17"/>
    </row>
    <row r="1157" spans="1:28" ht="38.25" x14ac:dyDescent="0.2">
      <c r="A1157" s="96">
        <v>43756</v>
      </c>
      <c r="B1157" s="80" t="s">
        <v>2586</v>
      </c>
      <c r="C1157" s="150" t="s">
        <v>221</v>
      </c>
      <c r="D1157" s="80" t="s">
        <v>134</v>
      </c>
      <c r="E1157" s="102" t="s">
        <v>2370</v>
      </c>
      <c r="F1157" s="62"/>
      <c r="G1157" s="107"/>
      <c r="H1157" s="97" t="s">
        <v>6</v>
      </c>
      <c r="I1157" s="97" t="str">
        <f t="shared" si="73"/>
        <v>TX</v>
      </c>
      <c r="J1157" s="97" t="str">
        <f t="shared" si="74"/>
        <v>TX</v>
      </c>
      <c r="K1157" s="104" t="str">
        <f t="shared" si="75"/>
        <v>South Central</v>
      </c>
      <c r="L1157" s="97" t="str">
        <f>INDEX('State '!$A$1:$C$62,MATCH($I1157,'State '!$B:$B,0),3)</f>
        <v>South Central</v>
      </c>
      <c r="M1157" s="97" t="str">
        <f>INDEX('State '!$A$1:$C$62,MATCH($J1157,'State '!$B:$B,0),3)</f>
        <v>South Central</v>
      </c>
      <c r="N1157" s="97"/>
      <c r="O1157" s="156"/>
      <c r="P1157" s="176">
        <v>40</v>
      </c>
      <c r="Q1157" s="108">
        <v>320</v>
      </c>
      <c r="R1157" s="63">
        <v>30</v>
      </c>
      <c r="S1157" s="103" t="s">
        <v>138</v>
      </c>
      <c r="T1157" s="104"/>
      <c r="U1157" s="105"/>
      <c r="V1157" s="104" t="s">
        <v>2405</v>
      </c>
      <c r="W1157" s="80" t="s">
        <v>2864</v>
      </c>
      <c r="X1157" s="80" t="s">
        <v>2816</v>
      </c>
      <c r="Y1157" s="137"/>
      <c r="AA1157" s="17"/>
      <c r="AB1157" s="17"/>
    </row>
    <row r="1158" spans="1:28" x14ac:dyDescent="0.2">
      <c r="A1158" s="96">
        <v>43124</v>
      </c>
      <c r="B1158" s="79" t="s">
        <v>2212</v>
      </c>
      <c r="C1158" s="79" t="s">
        <v>1725</v>
      </c>
      <c r="D1158" s="79" t="s">
        <v>1878</v>
      </c>
      <c r="E1158" s="79" t="s">
        <v>2370</v>
      </c>
      <c r="F1158" s="60"/>
      <c r="G1158" s="61"/>
      <c r="H1158" s="97" t="s">
        <v>8</v>
      </c>
      <c r="I1158" s="97" t="str">
        <f t="shared" si="73"/>
        <v>OH</v>
      </c>
      <c r="J1158" s="97" t="str">
        <f t="shared" si="74"/>
        <v>OH</v>
      </c>
      <c r="K1158" s="104" t="str">
        <f t="shared" si="75"/>
        <v>Northeast</v>
      </c>
      <c r="L1158" s="97" t="str">
        <f>INDEX('State '!$A$1:$C$62,MATCH($I1158,'State '!$B:$B,0),3)</f>
        <v>Northeast</v>
      </c>
      <c r="M1158" s="97" t="str">
        <f>INDEX('State '!$A$1:$C$62,MATCH($J1158,'State '!$B:$B,0),3)</f>
        <v>Northeast</v>
      </c>
      <c r="N1158" s="97"/>
      <c r="O1158" s="156"/>
      <c r="P1158" s="175"/>
      <c r="Q1158" s="145"/>
      <c r="R1158" s="98"/>
      <c r="S1158" s="97" t="s">
        <v>135</v>
      </c>
      <c r="T1158" s="97" t="s">
        <v>381</v>
      </c>
      <c r="U1158" s="97" t="s">
        <v>382</v>
      </c>
      <c r="V1158" s="97" t="s">
        <v>2174</v>
      </c>
      <c r="W1158" s="79"/>
      <c r="X1158" s="79"/>
      <c r="Y1158" s="192"/>
      <c r="AA1158" s="17"/>
      <c r="AB1158" s="17"/>
    </row>
    <row r="1159" spans="1:28" x14ac:dyDescent="0.2">
      <c r="A1159" s="96">
        <v>43691</v>
      </c>
      <c r="B1159" s="79" t="s">
        <v>2083</v>
      </c>
      <c r="C1159" s="79" t="s">
        <v>2084</v>
      </c>
      <c r="D1159" s="79" t="s">
        <v>140</v>
      </c>
      <c r="E1159" s="79" t="s">
        <v>2219</v>
      </c>
      <c r="F1159" s="60"/>
      <c r="G1159" s="61"/>
      <c r="H1159" s="97" t="s">
        <v>483</v>
      </c>
      <c r="I1159" s="97" t="str">
        <f t="shared" si="73"/>
        <v>MS</v>
      </c>
      <c r="J1159" s="97" t="str">
        <f t="shared" si="74"/>
        <v>AL</v>
      </c>
      <c r="K1159" s="104" t="str">
        <f t="shared" si="75"/>
        <v>South Central</v>
      </c>
      <c r="L1159" s="97" t="str">
        <f>INDEX('State '!$A$1:$C$62,MATCH($I1159,'State '!$B:$B,0),3)</f>
        <v>South Central</v>
      </c>
      <c r="M1159" s="97" t="str">
        <f>INDEX('State '!$A$1:$C$62,MATCH($J1159,'State '!$B:$B,0),3)</f>
        <v>South Central</v>
      </c>
      <c r="N1159" s="97"/>
      <c r="O1159" s="156">
        <v>45</v>
      </c>
      <c r="P1159" s="175"/>
      <c r="Q1159" s="145">
        <v>500</v>
      </c>
      <c r="R1159" s="98"/>
      <c r="S1159" s="97" t="s">
        <v>138</v>
      </c>
      <c r="T1159" s="97" t="s">
        <v>2085</v>
      </c>
      <c r="U1159" s="97" t="s">
        <v>382</v>
      </c>
      <c r="V1159" s="97" t="s">
        <v>2177</v>
      </c>
      <c r="W1159" s="79"/>
      <c r="X1159" s="79"/>
      <c r="Y1159" s="192"/>
      <c r="AA1159" s="17"/>
      <c r="AB1159" s="17"/>
    </row>
    <row r="1160" spans="1:28" x14ac:dyDescent="0.2">
      <c r="A1160" s="96">
        <v>43124</v>
      </c>
      <c r="B1160" s="80" t="s">
        <v>1922</v>
      </c>
      <c r="C1160" s="80" t="s">
        <v>229</v>
      </c>
      <c r="D1160" s="80" t="s">
        <v>134</v>
      </c>
      <c r="E1160" s="102" t="s">
        <v>2370</v>
      </c>
      <c r="F1160" s="62"/>
      <c r="G1160" s="107"/>
      <c r="H1160" s="97" t="s">
        <v>7</v>
      </c>
      <c r="I1160" s="97" t="str">
        <f t="shared" si="73"/>
        <v>PA</v>
      </c>
      <c r="J1160" s="97" t="str">
        <f t="shared" si="74"/>
        <v>PA</v>
      </c>
      <c r="K1160" s="104" t="str">
        <f t="shared" si="75"/>
        <v>Northeast</v>
      </c>
      <c r="L1160" s="97" t="str">
        <f>INDEX('State '!$A$1:$C$62,MATCH($I1160,'State '!$B:$B,0),3)</f>
        <v>Northeast</v>
      </c>
      <c r="M1160" s="97" t="str">
        <f>INDEX('State '!$A$1:$C$62,MATCH($J1160,'State '!$B:$B,0),3)</f>
        <v>Northeast</v>
      </c>
      <c r="N1160" s="97"/>
      <c r="O1160" s="156">
        <v>400</v>
      </c>
      <c r="P1160" s="176">
        <v>30</v>
      </c>
      <c r="Q1160" s="108">
        <v>700</v>
      </c>
      <c r="R1160" s="63">
        <v>30</v>
      </c>
      <c r="S1160" s="103" t="s">
        <v>135</v>
      </c>
      <c r="T1160" s="104" t="s">
        <v>381</v>
      </c>
      <c r="U1160" s="105" t="s">
        <v>382</v>
      </c>
      <c r="V1160" s="97" t="s">
        <v>2174</v>
      </c>
      <c r="W1160" s="79"/>
      <c r="X1160" s="79"/>
      <c r="Y1160" s="192"/>
      <c r="AA1160" s="17"/>
      <c r="AB1160" s="17"/>
    </row>
    <row r="1161" spans="1:28" ht="25.5" x14ac:dyDescent="0.2">
      <c r="A1161" s="96">
        <v>43229</v>
      </c>
      <c r="B1161" s="79" t="s">
        <v>2101</v>
      </c>
      <c r="C1161" s="79" t="s">
        <v>340</v>
      </c>
      <c r="D1161" s="79" t="s">
        <v>140</v>
      </c>
      <c r="E1161" s="79" t="s">
        <v>2219</v>
      </c>
      <c r="F1161" s="60"/>
      <c r="G1161" s="61"/>
      <c r="H1161" s="97" t="s">
        <v>408</v>
      </c>
      <c r="I1161" s="97" t="str">
        <f t="shared" si="73"/>
        <v>TX</v>
      </c>
      <c r="J1161" s="97" t="str">
        <f t="shared" si="74"/>
        <v>MX</v>
      </c>
      <c r="K1161" s="104" t="str">
        <f t="shared" si="75"/>
        <v>South Central, Mexico</v>
      </c>
      <c r="L1161" s="97" t="str">
        <f>INDEX('State '!$A$1:$C$62,MATCH($I1161,'State '!$B:$B,0),3)</f>
        <v>South Central</v>
      </c>
      <c r="M1161" s="97" t="str">
        <f>INDEX('State '!$A$1:$C$62,MATCH($J1161,'State '!$B:$B,0),3)</f>
        <v>Mexico</v>
      </c>
      <c r="N1161" s="97"/>
      <c r="O1161" s="156"/>
      <c r="P1161" s="175"/>
      <c r="Q1161" s="145">
        <v>200</v>
      </c>
      <c r="R1161" s="98"/>
      <c r="S1161" s="97" t="s">
        <v>138</v>
      </c>
      <c r="T1161" s="97" t="s">
        <v>187</v>
      </c>
      <c r="U1161" s="97"/>
      <c r="V1161" s="97" t="s">
        <v>2177</v>
      </c>
      <c r="W1161" s="79" t="s">
        <v>2475</v>
      </c>
      <c r="X1161" s="79"/>
      <c r="Y1161" s="192"/>
      <c r="AA1161" s="17"/>
      <c r="AB1161" s="17"/>
    </row>
    <row r="1162" spans="1:28" x14ac:dyDescent="0.2">
      <c r="A1162" s="96">
        <v>43691</v>
      </c>
      <c r="B1162" s="79" t="s">
        <v>2337</v>
      </c>
      <c r="C1162" s="79" t="s">
        <v>2065</v>
      </c>
      <c r="D1162" s="79" t="s">
        <v>1878</v>
      </c>
      <c r="E1162" s="79" t="s">
        <v>2219</v>
      </c>
      <c r="F1162" s="60"/>
      <c r="G1162" s="61"/>
      <c r="H1162" s="97" t="s">
        <v>2338</v>
      </c>
      <c r="I1162" s="97" t="str">
        <f t="shared" ref="I1162:I1172" si="76">LEFT($H1162,2)</f>
        <v>IL</v>
      </c>
      <c r="J1162" s="97" t="str">
        <f t="shared" ref="J1162:J1172" si="77">RIGHT($H1162,2)</f>
        <v>TX</v>
      </c>
      <c r="K1162" s="104" t="str">
        <f t="shared" si="75"/>
        <v>Midwest, South Central</v>
      </c>
      <c r="L1162" s="97" t="str">
        <f>INDEX('State '!$A$1:$C$62,MATCH($I1162,'State '!$B:$B,0),3)</f>
        <v>Midwest</v>
      </c>
      <c r="M1162" s="97" t="str">
        <f>INDEX('State '!$A$1:$C$62,MATCH($J1162,'State '!$B:$B,0),3)</f>
        <v>South Central</v>
      </c>
      <c r="N1162" s="97"/>
      <c r="O1162" s="156"/>
      <c r="P1162" s="175"/>
      <c r="Q1162" s="145">
        <v>465</v>
      </c>
      <c r="R1162" s="98"/>
      <c r="S1162" s="97" t="s">
        <v>135</v>
      </c>
      <c r="T1162" s="97" t="s">
        <v>381</v>
      </c>
      <c r="U1162" s="97"/>
      <c r="V1162" s="97" t="s">
        <v>2177</v>
      </c>
      <c r="W1162" s="79"/>
      <c r="X1162" s="79"/>
      <c r="Y1162" s="192"/>
      <c r="Z1162" s="17"/>
      <c r="AA1162" s="17"/>
      <c r="AB1162" s="17"/>
    </row>
    <row r="1163" spans="1:28" x14ac:dyDescent="0.2">
      <c r="A1163" s="96">
        <v>43199</v>
      </c>
      <c r="B1163" s="80" t="s">
        <v>1971</v>
      </c>
      <c r="C1163" s="80" t="s">
        <v>206</v>
      </c>
      <c r="D1163" s="80" t="s">
        <v>136</v>
      </c>
      <c r="E1163" s="79" t="s">
        <v>2370</v>
      </c>
      <c r="F1163" s="62"/>
      <c r="G1163" s="109"/>
      <c r="H1163" s="97" t="s">
        <v>1972</v>
      </c>
      <c r="I1163" s="97" t="str">
        <f t="shared" si="76"/>
        <v>PA</v>
      </c>
      <c r="J1163" s="97" t="str">
        <f t="shared" si="77"/>
        <v>MA</v>
      </c>
      <c r="K1163" s="104" t="str">
        <f t="shared" si="75"/>
        <v>Northeast</v>
      </c>
      <c r="L1163" s="97" t="str">
        <f>INDEX('State '!$A$1:$C$62,MATCH($I1163,'State '!$B:$B,0),3)</f>
        <v>Northeast</v>
      </c>
      <c r="M1163" s="97" t="str">
        <f>INDEX('State '!$A$1:$C$62,MATCH($J1163,'State '!$B:$B,0),3)</f>
        <v>Northeast</v>
      </c>
      <c r="N1163" s="97"/>
      <c r="O1163" s="156">
        <v>3300</v>
      </c>
      <c r="P1163" s="176">
        <f>161+179</f>
        <v>340</v>
      </c>
      <c r="Q1163" s="108">
        <v>1300</v>
      </c>
      <c r="R1163" s="63">
        <v>36</v>
      </c>
      <c r="S1163" s="103" t="s">
        <v>135</v>
      </c>
      <c r="T1163" s="104" t="s">
        <v>381</v>
      </c>
      <c r="U1163" s="105" t="s">
        <v>2193</v>
      </c>
      <c r="V1163" s="97" t="s">
        <v>2177</v>
      </c>
      <c r="W1163" s="79"/>
      <c r="X1163" s="79"/>
      <c r="Y1163" s="192"/>
      <c r="AA1163" s="17"/>
      <c r="AB1163" s="17"/>
    </row>
    <row r="1164" spans="1:28" x14ac:dyDescent="0.2">
      <c r="A1164" s="96">
        <v>43124</v>
      </c>
      <c r="B1164" s="79" t="s">
        <v>1890</v>
      </c>
      <c r="C1164" s="79" t="s">
        <v>346</v>
      </c>
      <c r="D1164" s="79" t="s">
        <v>136</v>
      </c>
      <c r="E1164" s="102" t="s">
        <v>2866</v>
      </c>
      <c r="F1164" s="60"/>
      <c r="G1164" s="98"/>
      <c r="H1164" s="97" t="s">
        <v>13</v>
      </c>
      <c r="I1164" s="97" t="str">
        <f t="shared" si="76"/>
        <v>CA</v>
      </c>
      <c r="J1164" s="97" t="str">
        <f t="shared" si="77"/>
        <v>CA</v>
      </c>
      <c r="K1164" s="104" t="str">
        <f t="shared" si="75"/>
        <v>Pacific</v>
      </c>
      <c r="L1164" s="97" t="str">
        <f>INDEX('State '!$A$1:$C$62,MATCH($I1164,'State '!$B:$B,0),3)</f>
        <v>Pacific</v>
      </c>
      <c r="M1164" s="97" t="str">
        <f>INDEX('State '!$A$1:$C$62,MATCH($J1164,'State '!$B:$B,0),3)</f>
        <v>Pacific</v>
      </c>
      <c r="N1164" s="97"/>
      <c r="O1164" s="156">
        <v>621</v>
      </c>
      <c r="P1164" s="175">
        <v>63</v>
      </c>
      <c r="Q1164" s="145">
        <v>300</v>
      </c>
      <c r="R1164" s="98"/>
      <c r="S1164" s="97" t="s">
        <v>138</v>
      </c>
      <c r="T1164" s="97" t="s">
        <v>2373</v>
      </c>
      <c r="U1164" s="97" t="s">
        <v>382</v>
      </c>
      <c r="V1164" s="97" t="s">
        <v>2174</v>
      </c>
      <c r="W1164" s="79"/>
      <c r="X1164" s="79"/>
      <c r="Y1164" s="192"/>
      <c r="AA1164" s="17"/>
      <c r="AB1164" s="17"/>
    </row>
    <row r="1165" spans="1:28" ht="25.5" x14ac:dyDescent="0.2">
      <c r="A1165" s="96">
        <v>43756</v>
      </c>
      <c r="B1165" s="79" t="s">
        <v>1981</v>
      </c>
      <c r="C1165" s="79" t="s">
        <v>2537</v>
      </c>
      <c r="D1165" s="79" t="s">
        <v>136</v>
      </c>
      <c r="E1165" s="102" t="s">
        <v>2866</v>
      </c>
      <c r="F1165" s="60"/>
      <c r="G1165" s="98"/>
      <c r="H1165" s="97" t="s">
        <v>2</v>
      </c>
      <c r="I1165" s="97" t="str">
        <f t="shared" si="76"/>
        <v>OR</v>
      </c>
      <c r="J1165" s="97" t="str">
        <f t="shared" si="77"/>
        <v>OR</v>
      </c>
      <c r="K1165" s="104" t="str">
        <f t="shared" si="75"/>
        <v>Pacific</v>
      </c>
      <c r="L1165" s="97" t="str">
        <f>INDEX('State '!$A$1:$C$62,MATCH($I1165,'State '!$B:$B,0),3)</f>
        <v>Pacific</v>
      </c>
      <c r="M1165" s="97" t="str">
        <f>INDEX('State '!$A$1:$C$62,MATCH($J1165,'State '!$B:$B,0),3)</f>
        <v>Pacific</v>
      </c>
      <c r="N1165" s="97"/>
      <c r="O1165" s="156">
        <v>1700</v>
      </c>
      <c r="P1165" s="175">
        <v>229</v>
      </c>
      <c r="Q1165" s="145">
        <v>1200</v>
      </c>
      <c r="R1165" s="98">
        <v>36</v>
      </c>
      <c r="S1165" s="97" t="s">
        <v>135</v>
      </c>
      <c r="T1165" s="97" t="s">
        <v>381</v>
      </c>
      <c r="U1165" s="97" t="s">
        <v>1982</v>
      </c>
      <c r="V1165" s="97" t="s">
        <v>2174</v>
      </c>
      <c r="W1165" s="79" t="s">
        <v>2538</v>
      </c>
      <c r="X1165" s="79" t="s">
        <v>2816</v>
      </c>
      <c r="Y1165" s="138" t="s">
        <v>2539</v>
      </c>
      <c r="AA1165" s="17"/>
      <c r="AB1165" s="17"/>
    </row>
    <row r="1166" spans="1:28" x14ac:dyDescent="0.2">
      <c r="A1166" s="96">
        <v>43124</v>
      </c>
      <c r="B1166" s="80" t="s">
        <v>1924</v>
      </c>
      <c r="C1166" s="80" t="s">
        <v>1924</v>
      </c>
      <c r="D1166" s="80" t="s">
        <v>136</v>
      </c>
      <c r="E1166" s="102" t="s">
        <v>2370</v>
      </c>
      <c r="F1166" s="62"/>
      <c r="G1166" s="109"/>
      <c r="H1166" s="97" t="s">
        <v>28</v>
      </c>
      <c r="I1166" s="97" t="str">
        <f t="shared" si="76"/>
        <v>IL</v>
      </c>
      <c r="J1166" s="97" t="str">
        <f t="shared" si="77"/>
        <v>IL</v>
      </c>
      <c r="K1166" s="104" t="str">
        <f t="shared" si="75"/>
        <v>Midwest</v>
      </c>
      <c r="L1166" s="97" t="str">
        <f>INDEX('State '!$A$1:$C$62,MATCH($I1166,'State '!$B:$B,0),3)</f>
        <v>Midwest</v>
      </c>
      <c r="M1166" s="97" t="str">
        <f>INDEX('State '!$A$1:$C$62,MATCH($J1166,'State '!$B:$B,0),3)</f>
        <v>Midwest</v>
      </c>
      <c r="N1166" s="97"/>
      <c r="O1166" s="156">
        <v>1000</v>
      </c>
      <c r="P1166" s="176">
        <v>140</v>
      </c>
      <c r="Q1166" s="108">
        <v>1500</v>
      </c>
      <c r="R1166" s="63">
        <v>42</v>
      </c>
      <c r="S1166" s="103" t="s">
        <v>135</v>
      </c>
      <c r="T1166" s="104" t="s">
        <v>381</v>
      </c>
      <c r="U1166" s="105" t="s">
        <v>382</v>
      </c>
      <c r="V1166" s="97" t="s">
        <v>2174</v>
      </c>
      <c r="W1166" s="79"/>
      <c r="X1166" s="79"/>
      <c r="Y1166" s="232"/>
      <c r="AA1166" s="17"/>
      <c r="AB1166" s="17"/>
    </row>
    <row r="1167" spans="1:28" ht="25.5" x14ac:dyDescent="0.2">
      <c r="A1167" s="96">
        <v>43199</v>
      </c>
      <c r="B1167" s="79" t="s">
        <v>1977</v>
      </c>
      <c r="C1167" s="80" t="s">
        <v>205</v>
      </c>
      <c r="D1167" s="79" t="s">
        <v>1878</v>
      </c>
      <c r="E1167" s="79" t="s">
        <v>2219</v>
      </c>
      <c r="F1167" s="60"/>
      <c r="G1167" s="98"/>
      <c r="H1167" s="97" t="s">
        <v>1961</v>
      </c>
      <c r="I1167" s="97" t="str">
        <f t="shared" si="76"/>
        <v>NY</v>
      </c>
      <c r="J1167" s="97" t="str">
        <f t="shared" si="77"/>
        <v>CN</v>
      </c>
      <c r="K1167" s="104" t="str">
        <f t="shared" si="75"/>
        <v>Northeast, Canada</v>
      </c>
      <c r="L1167" s="97" t="str">
        <f>INDEX('State '!$A$1:$C$62,MATCH($I1167,'State '!$B:$B,0),3)</f>
        <v>Northeast</v>
      </c>
      <c r="M1167" s="97" t="s">
        <v>45</v>
      </c>
      <c r="N1167" s="97"/>
      <c r="O1167" s="156">
        <v>55</v>
      </c>
      <c r="P1167" s="175">
        <v>0</v>
      </c>
      <c r="Q1167" s="145">
        <v>650</v>
      </c>
      <c r="R1167" s="98"/>
      <c r="S1167" s="97" t="s">
        <v>135</v>
      </c>
      <c r="T1167" s="97" t="s">
        <v>381</v>
      </c>
      <c r="U1167" s="97"/>
      <c r="V1167" s="97" t="s">
        <v>2177</v>
      </c>
      <c r="W1167" s="79" t="s">
        <v>2435</v>
      </c>
      <c r="X1167" s="231"/>
      <c r="Y1167" s="136" t="s">
        <v>2505</v>
      </c>
      <c r="Z1167" s="17"/>
      <c r="AA1167" s="17"/>
      <c r="AB1167" s="17"/>
    </row>
    <row r="1168" spans="1:28" ht="51" x14ac:dyDescent="0.2">
      <c r="A1168" s="96">
        <v>45656</v>
      </c>
      <c r="B1168" s="80" t="s">
        <v>1925</v>
      </c>
      <c r="C1168" s="80" t="s">
        <v>3107</v>
      </c>
      <c r="D1168" s="80" t="s">
        <v>140</v>
      </c>
      <c r="E1168" s="102" t="s">
        <v>2370</v>
      </c>
      <c r="F1168" s="62"/>
      <c r="G1168" s="109"/>
      <c r="H1168" s="97" t="s">
        <v>471</v>
      </c>
      <c r="I1168" s="97" t="str">
        <f t="shared" si="76"/>
        <v>PA</v>
      </c>
      <c r="J1168" s="97" t="str">
        <f t="shared" si="77"/>
        <v>WV</v>
      </c>
      <c r="K1168" s="104" t="str">
        <f t="shared" si="75"/>
        <v>Northeast</v>
      </c>
      <c r="L1168" s="97" t="str">
        <f>INDEX('State '!$A$1:$C$62,MATCH($I1168,'State '!$B:$B,0),3)</f>
        <v>Northeast</v>
      </c>
      <c r="M1168" s="97" t="str">
        <f>INDEX('State '!$A$1:$C$62,MATCH($J1168,'State '!$B:$B,0),3)</f>
        <v>Northeast</v>
      </c>
      <c r="N1168" s="97"/>
      <c r="O1168" s="156">
        <v>500</v>
      </c>
      <c r="P1168" s="61">
        <v>38</v>
      </c>
      <c r="Q1168" s="108">
        <v>1500</v>
      </c>
      <c r="R1168" s="63" t="s">
        <v>535</v>
      </c>
      <c r="S1168" s="103" t="s">
        <v>135</v>
      </c>
      <c r="T1168" s="104" t="s">
        <v>381</v>
      </c>
      <c r="U1168" s="105" t="s">
        <v>2056</v>
      </c>
      <c r="V1168" s="97" t="s">
        <v>2177</v>
      </c>
      <c r="W1168" s="79" t="s">
        <v>3404</v>
      </c>
      <c r="X1168" s="79"/>
      <c r="Y1168" s="204" t="s">
        <v>3548</v>
      </c>
      <c r="Z1168" s="17"/>
      <c r="AA1168" s="17"/>
      <c r="AB1168" s="17"/>
    </row>
    <row r="1169" spans="1:28" x14ac:dyDescent="0.2">
      <c r="A1169" s="96">
        <v>43691</v>
      </c>
      <c r="B1169" s="79" t="s">
        <v>2522</v>
      </c>
      <c r="C1169" s="80" t="s">
        <v>2523</v>
      </c>
      <c r="D1169" s="79" t="s">
        <v>140</v>
      </c>
      <c r="E1169" s="102" t="s">
        <v>2370</v>
      </c>
      <c r="F1169" s="60"/>
      <c r="G1169" s="98"/>
      <c r="H1169" s="97" t="s">
        <v>1929</v>
      </c>
      <c r="I1169" s="97" t="str">
        <f t="shared" si="76"/>
        <v>PA</v>
      </c>
      <c r="J1169" s="97" t="str">
        <f t="shared" si="77"/>
        <v>OH</v>
      </c>
      <c r="K1169" s="104" t="str">
        <f t="shared" si="75"/>
        <v>Northeast</v>
      </c>
      <c r="L1169" s="97" t="str">
        <f>INDEX('State '!$A$1:$C$62,MATCH($I1169,'State '!$B:$B,0),3)</f>
        <v>Northeast</v>
      </c>
      <c r="M1169" s="97" t="str">
        <f>INDEX('State '!$A$1:$C$62,MATCH($J1169,'State '!$B:$B,0),3)</f>
        <v>Northeast</v>
      </c>
      <c r="N1169" s="97"/>
      <c r="O1169" s="156">
        <v>49.877000000000002</v>
      </c>
      <c r="P1169" s="175">
        <f>1.7+3.2</f>
        <v>4.9000000000000004</v>
      </c>
      <c r="Q1169" s="145">
        <v>120</v>
      </c>
      <c r="R1169" s="98" t="s">
        <v>1264</v>
      </c>
      <c r="S1169" s="97" t="s">
        <v>135</v>
      </c>
      <c r="T1169" s="97" t="s">
        <v>381</v>
      </c>
      <c r="U1169" s="97" t="s">
        <v>2524</v>
      </c>
      <c r="V1169" s="97" t="s">
        <v>2177</v>
      </c>
      <c r="W1169" s="79" t="s">
        <v>2525</v>
      </c>
      <c r="X1169" s="79"/>
      <c r="Y1169" s="192"/>
      <c r="Z1169" s="17"/>
      <c r="AA1169" s="17"/>
      <c r="AB1169" s="17"/>
    </row>
    <row r="1170" spans="1:28" ht="25.5" x14ac:dyDescent="0.2">
      <c r="A1170" s="96">
        <v>43423</v>
      </c>
      <c r="B1170" s="80" t="s">
        <v>2441</v>
      </c>
      <c r="C1170" s="80" t="s">
        <v>206</v>
      </c>
      <c r="D1170" s="80" t="s">
        <v>141</v>
      </c>
      <c r="E1170" s="102" t="s">
        <v>2370</v>
      </c>
      <c r="F1170" s="60"/>
      <c r="G1170" s="98"/>
      <c r="H1170" s="97" t="s">
        <v>2194</v>
      </c>
      <c r="I1170" s="97" t="str">
        <f t="shared" si="76"/>
        <v>OH</v>
      </c>
      <c r="J1170" s="97" t="str">
        <f t="shared" si="77"/>
        <v>LA</v>
      </c>
      <c r="K1170" s="104" t="str">
        <f t="shared" si="75"/>
        <v>Northeast, Midwest, South Central</v>
      </c>
      <c r="L1170" s="97" t="str">
        <f>INDEX('State '!$A$1:$C$62,MATCH($I1170,'State '!$B:$B,0),3)</f>
        <v>Northeast</v>
      </c>
      <c r="M1170" s="97" t="str">
        <f>INDEX('State '!$A$1:$C$62,MATCH($J1170,'State '!$B:$B,0),3)</f>
        <v>South Central</v>
      </c>
      <c r="N1170" s="97" t="s">
        <v>9</v>
      </c>
      <c r="O1170" s="156">
        <v>412</v>
      </c>
      <c r="P1170" s="175">
        <f>-964+7.6</f>
        <v>-956.4</v>
      </c>
      <c r="Q1170" s="108"/>
      <c r="R1170" s="100"/>
      <c r="S1170" s="101" t="s">
        <v>135</v>
      </c>
      <c r="T1170" s="97" t="s">
        <v>381</v>
      </c>
      <c r="U1170" s="97" t="s">
        <v>1999</v>
      </c>
      <c r="V1170" s="97" t="s">
        <v>2177</v>
      </c>
      <c r="W1170" s="79"/>
      <c r="X1170" s="79"/>
      <c r="Y1170" s="192"/>
      <c r="Z1170" s="17"/>
      <c r="AA1170" s="17"/>
      <c r="AB1170" s="17"/>
    </row>
    <row r="1171" spans="1:28" x14ac:dyDescent="0.2">
      <c r="A1171" s="96">
        <v>43124</v>
      </c>
      <c r="B1171" s="79" t="s">
        <v>2320</v>
      </c>
      <c r="C1171" s="79" t="s">
        <v>1991</v>
      </c>
      <c r="D1171" s="79" t="s">
        <v>140</v>
      </c>
      <c r="E1171" s="79" t="s">
        <v>2370</v>
      </c>
      <c r="F1171" s="60"/>
      <c r="G1171" s="98"/>
      <c r="H1171" s="97" t="s">
        <v>37</v>
      </c>
      <c r="I1171" s="97" t="str">
        <f t="shared" si="76"/>
        <v>OK</v>
      </c>
      <c r="J1171" s="97" t="str">
        <f t="shared" si="77"/>
        <v>OK</v>
      </c>
      <c r="K1171" s="104" t="str">
        <f t="shared" si="75"/>
        <v>South Central</v>
      </c>
      <c r="L1171" s="97" t="str">
        <f>INDEX('State '!$A$1:$C$62,MATCH($I1171,'State '!$B:$B,0),3)</f>
        <v>South Central</v>
      </c>
      <c r="M1171" s="97" t="str">
        <f>INDEX('State '!$A$1:$C$62,MATCH($J1171,'State '!$B:$B,0),3)</f>
        <v>South Central</v>
      </c>
      <c r="N1171" s="97"/>
      <c r="O1171" s="156">
        <v>50</v>
      </c>
      <c r="P1171" s="175">
        <v>14</v>
      </c>
      <c r="Q1171" s="145">
        <v>225</v>
      </c>
      <c r="R1171" s="98">
        <v>36</v>
      </c>
      <c r="S1171" s="97" t="s">
        <v>135</v>
      </c>
      <c r="T1171" s="97" t="s">
        <v>381</v>
      </c>
      <c r="U1171" s="97" t="s">
        <v>2236</v>
      </c>
      <c r="V1171" s="97" t="s">
        <v>2174</v>
      </c>
      <c r="W1171" s="79"/>
      <c r="X1171" s="79"/>
      <c r="Y1171" s="192"/>
      <c r="AA1171" s="17"/>
      <c r="AB1171" s="17"/>
    </row>
    <row r="1172" spans="1:28" ht="25.5" x14ac:dyDescent="0.2">
      <c r="A1172" s="96">
        <v>43124</v>
      </c>
      <c r="B1172" s="80" t="s">
        <v>1935</v>
      </c>
      <c r="C1172" s="80" t="s">
        <v>1875</v>
      </c>
      <c r="D1172" s="80" t="s">
        <v>140</v>
      </c>
      <c r="E1172" s="102" t="s">
        <v>2219</v>
      </c>
      <c r="F1172" s="109"/>
      <c r="G1172" s="109"/>
      <c r="H1172" s="97" t="s">
        <v>1936</v>
      </c>
      <c r="I1172" s="97" t="str">
        <f t="shared" si="76"/>
        <v>OH</v>
      </c>
      <c r="J1172" s="97" t="str">
        <f t="shared" si="77"/>
        <v>VA</v>
      </c>
      <c r="K1172" s="104" t="str">
        <f t="shared" si="75"/>
        <v>Northeast</v>
      </c>
      <c r="L1172" s="97" t="str">
        <f>INDEX('State '!$A$1:$C$62,MATCH($I1172,'State '!$B:$B,0),3)</f>
        <v>Northeast</v>
      </c>
      <c r="M1172" s="97" t="str">
        <f>INDEX('State '!$A$1:$C$62,MATCH($J1172,'State '!$B:$B,0),3)</f>
        <v>Northeast</v>
      </c>
      <c r="N1172" s="97"/>
      <c r="O1172" s="156">
        <v>500</v>
      </c>
      <c r="P1172" s="176"/>
      <c r="Q1172" s="108">
        <v>2000</v>
      </c>
      <c r="R1172" s="63"/>
      <c r="S1172" s="103" t="s">
        <v>135</v>
      </c>
      <c r="T1172" s="104" t="s">
        <v>381</v>
      </c>
      <c r="U1172" s="105" t="s">
        <v>382</v>
      </c>
      <c r="V1172" s="97" t="s">
        <v>2177</v>
      </c>
      <c r="W1172" s="79"/>
      <c r="X1172" s="79"/>
      <c r="Y1172" s="192"/>
      <c r="Z1172" s="17"/>
      <c r="AA1172" s="17"/>
      <c r="AB1172" s="17"/>
    </row>
  </sheetData>
  <autoFilter ref="A2:Y1172" xr:uid="{00000000-0001-0000-0200-000000000000}"/>
  <sortState xmlns:xlrd2="http://schemas.microsoft.com/office/spreadsheetml/2017/richdata2" ref="A3:Y1172">
    <sortCondition ref="G3:G1172"/>
    <sortCondition ref="F3:F1172"/>
  </sortState>
  <hyperlinks>
    <hyperlink ref="Y880" r:id="rId1" xr:uid="{00000000-0004-0000-0200-000000000000}"/>
    <hyperlink ref="Y892" r:id="rId2" xr:uid="{00000000-0004-0000-0200-000001000000}"/>
    <hyperlink ref="Y899" r:id="rId3" xr:uid="{00000000-0004-0000-0200-000002000000}"/>
    <hyperlink ref="Y904" r:id="rId4" xr:uid="{00000000-0004-0000-0200-000003000000}"/>
    <hyperlink ref="Y917" r:id="rId5" xr:uid="{00000000-0004-0000-0200-000004000000}"/>
    <hyperlink ref="Y938" r:id="rId6" xr:uid="{00000000-0004-0000-0200-000005000000}"/>
    <hyperlink ref="Y894" r:id="rId7" xr:uid="{00000000-0004-0000-0200-000006000000}"/>
    <hyperlink ref="Y919" r:id="rId8" xr:uid="{00000000-0004-0000-0200-000007000000}"/>
    <hyperlink ref="Y900" r:id="rId9" xr:uid="{00000000-0004-0000-0200-000008000000}"/>
    <hyperlink ref="Y911" r:id="rId10" xr:uid="{00000000-0004-0000-0200-000009000000}"/>
    <hyperlink ref="Y933" r:id="rId11" xr:uid="{00000000-0004-0000-0200-00000A000000}"/>
    <hyperlink ref="Y884" r:id="rId12" xr:uid="{00000000-0004-0000-0200-00000B000000}"/>
    <hyperlink ref="Y488" r:id="rId13" xr:uid="{00000000-0004-0000-0200-00000C000000}"/>
    <hyperlink ref="Y863" r:id="rId14" xr:uid="{00000000-0004-0000-0200-00000D000000}"/>
    <hyperlink ref="Y920" r:id="rId15" xr:uid="{00000000-0004-0000-0200-00000E000000}"/>
    <hyperlink ref="Y929" r:id="rId16" xr:uid="{00000000-0004-0000-0200-00000F000000}"/>
    <hyperlink ref="Y889" r:id="rId17" xr:uid="{00000000-0004-0000-0200-000010000000}"/>
    <hyperlink ref="Y921" r:id="rId18" xr:uid="{00000000-0004-0000-0200-000011000000}"/>
    <hyperlink ref="Y906" r:id="rId19" xr:uid="{00000000-0004-0000-0200-000012000000}"/>
    <hyperlink ref="Y910" r:id="rId20" xr:uid="{00000000-0004-0000-0200-000013000000}"/>
    <hyperlink ref="Y937" r:id="rId21" xr:uid="{00000000-0004-0000-0200-000014000000}"/>
    <hyperlink ref="Y1165" r:id="rId22" xr:uid="{00000000-0004-0000-0200-000015000000}"/>
    <hyperlink ref="Y1167" r:id="rId23" xr:uid="{00000000-0004-0000-0200-000016000000}"/>
    <hyperlink ref="Y954" r:id="rId24" xr:uid="{00000000-0004-0000-0200-000017000000}"/>
    <hyperlink ref="Y952" r:id="rId25" xr:uid="{00000000-0004-0000-0200-000018000000}"/>
    <hyperlink ref="Y962" r:id="rId26" xr:uid="{00000000-0004-0000-0200-000019000000}"/>
    <hyperlink ref="Y959" r:id="rId27" xr:uid="{00000000-0004-0000-0200-00001A000000}"/>
    <hyperlink ref="Y950" r:id="rId28" xr:uid="{00000000-0004-0000-0200-00001B000000}"/>
    <hyperlink ref="Y975" r:id="rId29" xr:uid="{00000000-0004-0000-0200-00001C000000}"/>
    <hyperlink ref="Y948" r:id="rId30" xr:uid="{00000000-0004-0000-0200-00001D000000}"/>
    <hyperlink ref="Y968" r:id="rId31" xr:uid="{00000000-0004-0000-0200-00001E000000}"/>
    <hyperlink ref="Y944" r:id="rId32" xr:uid="{00000000-0004-0000-0200-00001F000000}"/>
    <hyperlink ref="Y940" r:id="rId33" xr:uid="{00000000-0004-0000-0200-000020000000}"/>
    <hyperlink ref="Y966" r:id="rId34" xr:uid="{00000000-0004-0000-0200-000021000000}"/>
    <hyperlink ref="Y943" r:id="rId35" xr:uid="{00000000-0004-0000-0200-000022000000}"/>
    <hyperlink ref="Y945" r:id="rId36" xr:uid="{00000000-0004-0000-0200-000023000000}"/>
    <hyperlink ref="Y946" r:id="rId37" xr:uid="{00000000-0004-0000-0200-000024000000}"/>
    <hyperlink ref="Y965" r:id="rId38" xr:uid="{00000000-0004-0000-0200-000025000000}"/>
    <hyperlink ref="Y951" r:id="rId39" xr:uid="{00000000-0004-0000-0200-000026000000}"/>
    <hyperlink ref="Y960" r:id="rId40" xr:uid="{00000000-0004-0000-0200-000027000000}"/>
    <hyperlink ref="Y949" r:id="rId41" xr:uid="{00000000-0004-0000-0200-000028000000}"/>
    <hyperlink ref="Y953" r:id="rId42" xr:uid="{00000000-0004-0000-0200-000029000000}"/>
    <hyperlink ref="Y941" r:id="rId43" xr:uid="{00000000-0004-0000-0200-00002A000000}"/>
    <hyperlink ref="Y978" r:id="rId44" xr:uid="{00000000-0004-0000-0200-00002B000000}"/>
    <hyperlink ref="Y971" r:id="rId45" xr:uid="{00000000-0004-0000-0200-00002C000000}"/>
    <hyperlink ref="Y1012" r:id="rId46" xr:uid="{00000000-0004-0000-0200-00002D000000}"/>
    <hyperlink ref="Y994" r:id="rId47" xr:uid="{00000000-0004-0000-0200-00002E000000}"/>
    <hyperlink ref="Y1007" r:id="rId48" xr:uid="{00000000-0004-0000-0200-00002F000000}"/>
    <hyperlink ref="Y1142" r:id="rId49" xr:uid="{00000000-0004-0000-0200-000030000000}"/>
    <hyperlink ref="Y1146" r:id="rId50" xr:uid="{00000000-0004-0000-0200-000031000000}"/>
    <hyperlink ref="Y989" r:id="rId51" xr:uid="{00000000-0004-0000-0200-000032000000}"/>
    <hyperlink ref="Y987" r:id="rId52" xr:uid="{00000000-0004-0000-0200-000033000000}"/>
    <hyperlink ref="Y1011" r:id="rId53" xr:uid="{00000000-0004-0000-0200-000034000000}"/>
    <hyperlink ref="Y1002" r:id="rId54" xr:uid="{00000000-0004-0000-0200-000035000000}"/>
    <hyperlink ref="Y998" r:id="rId55" xr:uid="{00000000-0004-0000-0200-000036000000}"/>
    <hyperlink ref="Y1000" r:id="rId56" xr:uid="{00000000-0004-0000-0200-000037000000}"/>
    <hyperlink ref="Y1127" r:id="rId57" xr:uid="{00000000-0004-0000-0200-000038000000}"/>
    <hyperlink ref="Y1147" r:id="rId58" xr:uid="{00000000-0004-0000-0200-000039000000}"/>
    <hyperlink ref="Y1039" r:id="rId59" xr:uid="{00000000-0004-0000-0200-00003A000000}"/>
    <hyperlink ref="Y1023" r:id="rId60" xr:uid="{00000000-0004-0000-0200-00003B000000}"/>
    <hyperlink ref="Y1013" r:id="rId61" xr:uid="{00000000-0004-0000-0200-00003C000000}"/>
    <hyperlink ref="Y1018" r:id="rId62" display="https://www.nmgco.com/userfiles/files/5 4 20 Santa Fe Loop.pdf" xr:uid="{00000000-0004-0000-0200-00003D000000}"/>
    <hyperlink ref="Y1025" r:id="rId63" location=".WxFgBfkvyJA " xr:uid="{00000000-0004-0000-0200-00003E000000}"/>
    <hyperlink ref="Y1026" r:id="rId64" xr:uid="{00000000-0004-0000-0200-00003F000000}"/>
    <hyperlink ref="Y1045" r:id="rId65" xr:uid="{00000000-0004-0000-0200-000040000000}"/>
    <hyperlink ref="Y1041" r:id="rId66" xr:uid="{00000000-0004-0000-0200-000041000000}"/>
    <hyperlink ref="Y1042" r:id="rId67" xr:uid="{00000000-0004-0000-0200-000042000000}"/>
    <hyperlink ref="Y1014" r:id="rId68" xr:uid="{00000000-0004-0000-0200-000043000000}"/>
    <hyperlink ref="Y1015" r:id="rId69" xr:uid="{00000000-0004-0000-0200-000044000000}"/>
    <hyperlink ref="Y1061" r:id="rId70" xr:uid="{00000000-0004-0000-0200-000045000000}"/>
    <hyperlink ref="Y1075" r:id="rId71" xr:uid="{00000000-0004-0000-0200-000046000000}"/>
    <hyperlink ref="Y1057" r:id="rId72" xr:uid="{00000000-0004-0000-0200-000047000000}"/>
    <hyperlink ref="Y1024" r:id="rId73" xr:uid="{00000000-0004-0000-0200-000048000000}"/>
    <hyperlink ref="Y1074" r:id="rId74" xr:uid="{00000000-0004-0000-0200-000049000000}"/>
    <hyperlink ref="Y1131" r:id="rId75" location="east-texas" display="https://tracemidstream.com/operations/ - east-texas" xr:uid="{00000000-0004-0000-0200-00004A000000}"/>
    <hyperlink ref="Y1086" r:id="rId76" xr:uid="{1519C431-5558-43EA-AD4C-0733058ED824}"/>
    <hyperlink ref="Y1076" r:id="rId77" xr:uid="{00000000-0004-0000-0100-000007000000}"/>
    <hyperlink ref="Y1094" r:id="rId78" location=":~:text=On%20November%201,near%20Sinton%2C%20Texas." xr:uid="{657CB582-C382-42CA-887F-000D78C88AAF}"/>
    <hyperlink ref="Y1070" r:id="rId79" xr:uid="{B4AEFD31-38FC-4784-B6F9-09C6436F7102}"/>
    <hyperlink ref="Y1067" r:id="rId80" xr:uid="{66CAEBCA-1E2C-46B2-93AA-EEE4AE53ADD9}"/>
    <hyperlink ref="Y1091" r:id="rId81" xr:uid="{74037EC3-8479-4518-A556-D646C4BF84F3}"/>
    <hyperlink ref="Y1101" r:id="rId82" xr:uid="{5DE8B443-9BBB-4E9D-9D5A-1A2E3E41BB4A}"/>
    <hyperlink ref="Y1085" r:id="rId83" xr:uid="{00000000-0004-0000-0100-00000F000000}"/>
    <hyperlink ref="Y1081" r:id="rId84" xr:uid="{AF673068-F310-4909-A1F6-87BFC7CDC4F4}"/>
    <hyperlink ref="Y1097" r:id="rId85" xr:uid="{AABC71A6-099E-4266-964F-3FADDF0068C2}"/>
    <hyperlink ref="Y1095" r:id="rId86" xr:uid="{406E78E6-8E61-4F21-9ADA-74E0FBE01F5F}"/>
    <hyperlink ref="Y1105" r:id="rId87" xr:uid="{9BAD2B9F-68F0-4FDC-8DDC-36B6F46D263D}"/>
    <hyperlink ref="Y1113" r:id="rId88" xr:uid="{C8204D2F-6996-491F-B352-F1C8054E8D00}"/>
    <hyperlink ref="Y1108" r:id="rId89" xr:uid="{00000000-0004-0000-0100-000010000000}"/>
    <hyperlink ref="Y1106" r:id="rId90" location=".XUHmUppKiJA" display="http://venturegloballng.com/plaquemines-project/plaquemines-pipeline/ - .XUHmUppKiJA" xr:uid="{00000000-0004-0000-0100-000004000000}"/>
    <hyperlink ref="Y1121" r:id="rId91" xr:uid="{C474C7FF-8523-4660-8ED6-35CCEF9934D4}"/>
    <hyperlink ref="Y1103" r:id="rId92" location=":~:text=In%20March%202024%2C%20we%20also%20placed%20the%20approximately%20US%240.3%20billion%20Gillis%20Access%20project%20in%20service%2C%20a%2068%20km%20(42%20mile)%20greenfield%20pipeline%20system%20that%20connects%20natural%20gas%20production%20sourced%20from%20the%20Gillis%20hub%20to%20downstream%20markets%20in%20southeast%20Louisiana." xr:uid="{C1D7C762-7938-4C49-A095-8FAD35EF1BA0}"/>
    <hyperlink ref="Y1122" r:id="rId93" xr:uid="{16DBD66B-8E6B-4A8B-A710-E2B7FAE869FE}"/>
    <hyperlink ref="Y1109" r:id="rId94" xr:uid="{B14213B4-3C84-465F-A49D-8120B90BA918}"/>
    <hyperlink ref="Y1100" r:id="rId95" xr:uid="{F025DBE1-BC36-4E11-9787-9201A8D25E59}"/>
    <hyperlink ref="Y1110" r:id="rId96" xr:uid="{627EDF49-1E2A-4E70-92B9-D4C3F7677895}"/>
    <hyperlink ref="Y1116" r:id="rId97" display="Mileage based on permit with TXRRC" xr:uid="{0DE3B1D4-2C8A-4710-8511-7DBDF744533D}"/>
    <hyperlink ref="Y1111" r:id="rId98" xr:uid="{00000000-0004-0000-0100-00000D000000}"/>
    <hyperlink ref="Y1115" r:id="rId99" xr:uid="{D012CD66-D237-44B3-9C6E-9EC9871203F5}"/>
    <hyperlink ref="Y1124" r:id="rId100" xr:uid="{4973CE7A-16CB-418C-8CAD-6675803A75AA}"/>
    <hyperlink ref="Y1125" r:id="rId101" xr:uid="{C7CAF515-B790-4789-BE22-4318FC9EABD3}"/>
    <hyperlink ref="Y1123" r:id="rId102" xr:uid="{00000000-0004-0000-0100-000012000000}"/>
    <hyperlink ref="Y1119" r:id="rId103" location=":~:text=The%20Webb%20County,Texas%20Intrastate%20network." xr:uid="{30E8D1FF-C0A1-4299-9AA0-67FFAB1994CF}"/>
    <hyperlink ref="Y1138" r:id="rId104" xr:uid="{970D1251-CEAD-4D42-AA88-704BCAD4BC50}"/>
    <hyperlink ref="Y1168" r:id="rId105" xr:uid="{1038CD31-8393-41F6-861A-158540B63B60}"/>
    <hyperlink ref="Y1099" r:id="rId106" xr:uid="{D7754ADC-B732-4CF1-BEAB-A539D7A9A16B}"/>
  </hyperlinks>
  <pageMargins left="0.7" right="0.7" top="0.25" bottom="0.25" header="0" footer="0"/>
  <pageSetup paperSize="5" scale="10" orientation="landscape" r:id="rId107"/>
  <legacyDrawing r:id="rId10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D16391"/>
  <sheetViews>
    <sheetView showGridLines="0" zoomScaleNormal="100" workbookViewId="0">
      <pane ySplit="1" topLeftCell="A2" activePane="bottomLeft" state="frozen"/>
      <selection pane="bottomLeft" sqref="A1:C1"/>
    </sheetView>
  </sheetViews>
  <sheetFormatPr defaultRowHeight="12.75" x14ac:dyDescent="0.2"/>
  <cols>
    <col min="1" max="1" width="27.5703125" style="3" customWidth="1"/>
    <col min="2" max="2" width="18.140625" customWidth="1"/>
    <col min="3" max="3" width="104.42578125" customWidth="1"/>
  </cols>
  <sheetData>
    <row r="1" spans="1:4" s="31" customFormat="1" ht="13.5" thickBot="1" x14ac:dyDescent="0.25">
      <c r="A1" s="29" t="s">
        <v>191</v>
      </c>
      <c r="B1" s="29" t="s">
        <v>190</v>
      </c>
      <c r="C1" s="30" t="s">
        <v>189</v>
      </c>
    </row>
    <row r="2" spans="1:4" x14ac:dyDescent="0.2">
      <c r="A2" s="18" t="s">
        <v>121</v>
      </c>
      <c r="B2" s="19"/>
      <c r="C2" s="19" t="s">
        <v>158</v>
      </c>
      <c r="D2" s="32"/>
    </row>
    <row r="3" spans="1:4" x14ac:dyDescent="0.2">
      <c r="A3" s="20" t="s">
        <v>122</v>
      </c>
      <c r="B3" s="21"/>
      <c r="C3" s="21" t="s">
        <v>163</v>
      </c>
      <c r="D3" s="32"/>
    </row>
    <row r="4" spans="1:4" x14ac:dyDescent="0.2">
      <c r="A4" s="20" t="s">
        <v>123</v>
      </c>
      <c r="B4" s="21"/>
      <c r="C4" s="21" t="s">
        <v>2227</v>
      </c>
      <c r="D4" s="32"/>
    </row>
    <row r="5" spans="1:4" x14ac:dyDescent="0.2">
      <c r="A5" s="20" t="s">
        <v>124</v>
      </c>
      <c r="B5" s="21"/>
      <c r="C5" s="22"/>
      <c r="D5" s="32"/>
    </row>
    <row r="6" spans="1:4" x14ac:dyDescent="0.2">
      <c r="A6" s="20"/>
      <c r="B6" s="21" t="s">
        <v>141</v>
      </c>
      <c r="C6" s="22" t="s">
        <v>2226</v>
      </c>
      <c r="D6" s="32"/>
    </row>
    <row r="7" spans="1:4" x14ac:dyDescent="0.2">
      <c r="A7" s="20"/>
      <c r="B7" s="21" t="s">
        <v>140</v>
      </c>
      <c r="C7" s="22" t="s">
        <v>2232</v>
      </c>
      <c r="D7" s="32"/>
    </row>
    <row r="8" spans="1:4" ht="25.5" x14ac:dyDescent="0.2">
      <c r="A8" s="20"/>
      <c r="B8" s="21" t="s">
        <v>134</v>
      </c>
      <c r="C8" s="22" t="s">
        <v>2225</v>
      </c>
      <c r="D8" s="32"/>
    </row>
    <row r="9" spans="1:4" x14ac:dyDescent="0.2">
      <c r="A9" s="20"/>
      <c r="B9" s="21" t="s">
        <v>136</v>
      </c>
      <c r="C9" s="22" t="s">
        <v>182</v>
      </c>
      <c r="D9" s="32"/>
    </row>
    <row r="10" spans="1:4" x14ac:dyDescent="0.2">
      <c r="A10" s="20"/>
      <c r="B10" s="21" t="s">
        <v>2139</v>
      </c>
      <c r="C10" s="22" t="s">
        <v>2140</v>
      </c>
      <c r="D10" s="32"/>
    </row>
    <row r="11" spans="1:4" x14ac:dyDescent="0.2">
      <c r="A11" s="20"/>
      <c r="B11" s="21" t="s">
        <v>1878</v>
      </c>
      <c r="C11" s="22" t="s">
        <v>2230</v>
      </c>
      <c r="D11" s="32"/>
    </row>
    <row r="12" spans="1:4" x14ac:dyDescent="0.2">
      <c r="A12" s="20"/>
      <c r="B12" s="21" t="s">
        <v>142</v>
      </c>
      <c r="C12" s="22" t="s">
        <v>2229</v>
      </c>
      <c r="D12" s="32"/>
    </row>
    <row r="13" spans="1:4" x14ac:dyDescent="0.2">
      <c r="A13" s="20" t="s">
        <v>125</v>
      </c>
      <c r="B13" s="21"/>
      <c r="C13" s="21"/>
      <c r="D13" s="32"/>
    </row>
    <row r="14" spans="1:4" x14ac:dyDescent="0.2">
      <c r="A14" s="23"/>
      <c r="B14" s="21" t="s">
        <v>135</v>
      </c>
      <c r="C14" s="22" t="s">
        <v>164</v>
      </c>
      <c r="D14" s="32"/>
    </row>
    <row r="15" spans="1:4" x14ac:dyDescent="0.2">
      <c r="A15" s="23"/>
      <c r="B15" s="21" t="s">
        <v>138</v>
      </c>
      <c r="C15" s="22" t="s">
        <v>2231</v>
      </c>
      <c r="D15" s="32"/>
    </row>
    <row r="16" spans="1:4" x14ac:dyDescent="0.2">
      <c r="A16" s="20" t="s">
        <v>126</v>
      </c>
      <c r="B16" s="21"/>
      <c r="C16" s="21" t="s">
        <v>2235</v>
      </c>
      <c r="D16" s="32"/>
    </row>
    <row r="17" spans="1:4" x14ac:dyDescent="0.2">
      <c r="A17" s="57"/>
      <c r="B17" s="21"/>
      <c r="C17" s="21"/>
      <c r="D17" s="32"/>
    </row>
    <row r="18" spans="1:4" x14ac:dyDescent="0.2">
      <c r="A18" s="20" t="s">
        <v>127</v>
      </c>
      <c r="B18" s="21" t="s">
        <v>139</v>
      </c>
      <c r="C18" s="21" t="s">
        <v>2234</v>
      </c>
      <c r="D18" s="32"/>
    </row>
    <row r="19" spans="1:4" x14ac:dyDescent="0.2">
      <c r="A19" s="23"/>
      <c r="B19" s="21" t="s">
        <v>159</v>
      </c>
      <c r="C19" s="21" t="s">
        <v>161</v>
      </c>
      <c r="D19" s="32"/>
    </row>
    <row r="20" spans="1:4" x14ac:dyDescent="0.2">
      <c r="A20" s="23"/>
      <c r="B20" s="21" t="s">
        <v>137</v>
      </c>
      <c r="C20" s="21" t="s">
        <v>168</v>
      </c>
      <c r="D20" s="32"/>
    </row>
    <row r="21" spans="1:4" x14ac:dyDescent="0.2">
      <c r="A21" s="23"/>
      <c r="B21" s="21" t="s">
        <v>160</v>
      </c>
      <c r="C21" s="21" t="s">
        <v>2233</v>
      </c>
      <c r="D21" s="32"/>
    </row>
    <row r="22" spans="1:4" x14ac:dyDescent="0.2">
      <c r="A22" s="23"/>
      <c r="B22" s="21" t="s">
        <v>419</v>
      </c>
      <c r="C22" s="21" t="s">
        <v>2228</v>
      </c>
      <c r="D22" s="32"/>
    </row>
    <row r="23" spans="1:4" x14ac:dyDescent="0.2">
      <c r="A23" s="23"/>
      <c r="B23" s="21" t="s">
        <v>2675</v>
      </c>
      <c r="C23" s="21" t="s">
        <v>2704</v>
      </c>
      <c r="D23" s="32"/>
    </row>
    <row r="24" spans="1:4" x14ac:dyDescent="0.2">
      <c r="A24" s="23"/>
      <c r="B24" s="21" t="s">
        <v>2630</v>
      </c>
      <c r="C24" s="21" t="s">
        <v>3013</v>
      </c>
      <c r="D24" s="32"/>
    </row>
    <row r="25" spans="1:4" x14ac:dyDescent="0.2">
      <c r="A25" s="23"/>
      <c r="B25" s="21" t="s">
        <v>143</v>
      </c>
      <c r="C25" s="21" t="s">
        <v>162</v>
      </c>
      <c r="D25" s="32"/>
    </row>
    <row r="26" spans="1:4" x14ac:dyDescent="0.2">
      <c r="A26" s="23"/>
      <c r="B26" s="21" t="s">
        <v>2219</v>
      </c>
      <c r="C26" s="21" t="s">
        <v>2220</v>
      </c>
      <c r="D26" s="32"/>
    </row>
    <row r="27" spans="1:4" x14ac:dyDescent="0.2">
      <c r="A27" s="23"/>
      <c r="B27" s="21" t="s">
        <v>2866</v>
      </c>
      <c r="C27" s="21" t="s">
        <v>2873</v>
      </c>
      <c r="D27" s="32"/>
    </row>
    <row r="28" spans="1:4" x14ac:dyDescent="0.2">
      <c r="A28" s="23"/>
      <c r="B28" s="21" t="s">
        <v>2370</v>
      </c>
      <c r="C28" s="21" t="s">
        <v>2703</v>
      </c>
      <c r="D28" s="32"/>
    </row>
    <row r="29" spans="1:4" x14ac:dyDescent="0.2">
      <c r="A29" s="20" t="s">
        <v>128</v>
      </c>
      <c r="B29" s="21"/>
      <c r="C29" s="21" t="s">
        <v>165</v>
      </c>
      <c r="D29" s="32"/>
    </row>
    <row r="30" spans="1:4" x14ac:dyDescent="0.2">
      <c r="A30" s="20" t="s">
        <v>129</v>
      </c>
      <c r="B30" s="21"/>
      <c r="C30" s="21" t="s">
        <v>169</v>
      </c>
      <c r="D30" s="32"/>
    </row>
    <row r="31" spans="1:4" x14ac:dyDescent="0.2">
      <c r="A31" s="20" t="s">
        <v>130</v>
      </c>
      <c r="B31" s="21"/>
      <c r="C31" s="27" t="s">
        <v>170</v>
      </c>
      <c r="D31" s="32"/>
    </row>
    <row r="32" spans="1:4" x14ac:dyDescent="0.2">
      <c r="A32" s="20" t="s">
        <v>131</v>
      </c>
      <c r="B32" s="21"/>
      <c r="C32" s="21" t="s">
        <v>171</v>
      </c>
    </row>
    <row r="33" spans="1:4" x14ac:dyDescent="0.2">
      <c r="A33" s="20" t="s">
        <v>132</v>
      </c>
      <c r="B33" s="21"/>
      <c r="C33" s="21" t="s">
        <v>172</v>
      </c>
    </row>
    <row r="34" spans="1:4" x14ac:dyDescent="0.2">
      <c r="A34" s="20" t="s">
        <v>133</v>
      </c>
      <c r="B34" s="21"/>
      <c r="C34" s="183" t="s">
        <v>173</v>
      </c>
    </row>
    <row r="35" spans="1:4" x14ac:dyDescent="0.2">
      <c r="A35" s="20" t="s">
        <v>194</v>
      </c>
      <c r="B35" s="21"/>
      <c r="C35" s="21" t="s">
        <v>174</v>
      </c>
    </row>
    <row r="36" spans="1:4" x14ac:dyDescent="0.2">
      <c r="A36" s="20" t="s">
        <v>195</v>
      </c>
      <c r="B36" s="21"/>
      <c r="C36" s="183" t="s">
        <v>175</v>
      </c>
    </row>
    <row r="37" spans="1:4" x14ac:dyDescent="0.2">
      <c r="A37" s="20" t="s">
        <v>2932</v>
      </c>
      <c r="B37" s="21"/>
      <c r="C37" s="21" t="s">
        <v>2933</v>
      </c>
    </row>
    <row r="38" spans="1:4" x14ac:dyDescent="0.2">
      <c r="A38" s="23"/>
      <c r="B38" s="21" t="s">
        <v>2817</v>
      </c>
      <c r="C38" s="181" t="s">
        <v>2934</v>
      </c>
    </row>
    <row r="39" spans="1:4" x14ac:dyDescent="0.2">
      <c r="A39" s="23"/>
      <c r="B39" s="21" t="s">
        <v>2815</v>
      </c>
      <c r="C39" s="21" t="s">
        <v>2937</v>
      </c>
    </row>
    <row r="40" spans="1:4" x14ac:dyDescent="0.2">
      <c r="A40" s="23"/>
      <c r="B40" s="21" t="s">
        <v>2819</v>
      </c>
      <c r="C40" s="21" t="s">
        <v>2935</v>
      </c>
      <c r="D40" s="32"/>
    </row>
    <row r="41" spans="1:4" x14ac:dyDescent="0.2">
      <c r="A41" s="20"/>
      <c r="B41" s="21" t="s">
        <v>2816</v>
      </c>
      <c r="C41" s="21" t="s">
        <v>2936</v>
      </c>
    </row>
    <row r="42" spans="1:4" x14ac:dyDescent="0.2">
      <c r="A42" s="24"/>
      <c r="B42" s="21"/>
      <c r="C42" s="21"/>
    </row>
    <row r="43" spans="1:4" x14ac:dyDescent="0.2">
      <c r="A43" s="23" t="s">
        <v>184</v>
      </c>
      <c r="B43" s="21"/>
      <c r="C43" s="25" t="s">
        <v>178</v>
      </c>
    </row>
    <row r="44" spans="1:4" x14ac:dyDescent="0.2">
      <c r="A44" s="26"/>
      <c r="B44" s="27"/>
      <c r="C44" s="28" t="s">
        <v>183</v>
      </c>
    </row>
    <row r="45" spans="1:4" x14ac:dyDescent="0.2">
      <c r="A45" s="6"/>
      <c r="B45" s="5"/>
      <c r="C45" s="5"/>
    </row>
    <row r="46" spans="1:4" x14ac:dyDescent="0.2">
      <c r="A46" s="6"/>
      <c r="B46" s="5"/>
      <c r="C46" s="5"/>
    </row>
    <row r="47" spans="1:4" x14ac:dyDescent="0.2">
      <c r="A47" s="6"/>
      <c r="B47" s="5"/>
      <c r="C47" s="5"/>
    </row>
    <row r="48" spans="1:4"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row r="16385" spans="1:1" x14ac:dyDescent="0.2">
      <c r="A16385" s="2"/>
    </row>
    <row r="16386" spans="1:1" x14ac:dyDescent="0.2">
      <c r="A16386" s="2"/>
    </row>
    <row r="16387" spans="1:1" x14ac:dyDescent="0.2">
      <c r="A16387" s="2"/>
    </row>
    <row r="16388" spans="1:1" x14ac:dyDescent="0.2">
      <c r="A16388" s="2"/>
    </row>
    <row r="16389" spans="1:1" x14ac:dyDescent="0.2">
      <c r="A16389" s="2"/>
    </row>
    <row r="16390" spans="1:1" x14ac:dyDescent="0.2">
      <c r="A16390" s="2"/>
    </row>
    <row r="16391" spans="1:1" x14ac:dyDescent="0.2">
      <c r="A16391"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K51"/>
  <sheetViews>
    <sheetView showGridLines="0" zoomScaleNormal="100" workbookViewId="0">
      <pane ySplit="1" topLeftCell="A2" activePane="bottomLeft" state="frozen"/>
      <selection pane="bottomLeft"/>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6" customFormat="1" ht="13.5" thickBot="1" x14ac:dyDescent="0.25">
      <c r="A1" s="48" t="s">
        <v>186</v>
      </c>
      <c r="B1" s="49" t="s">
        <v>187</v>
      </c>
      <c r="C1" s="48" t="s">
        <v>188</v>
      </c>
      <c r="E1" s="50" t="s">
        <v>186</v>
      </c>
      <c r="F1" s="50" t="s">
        <v>187</v>
      </c>
      <c r="G1" s="51" t="s">
        <v>188</v>
      </c>
    </row>
    <row r="2" spans="1:11" ht="13.5" thickTop="1" x14ac:dyDescent="0.2">
      <c r="A2" s="43" t="s">
        <v>66</v>
      </c>
      <c r="B2" s="34" t="s">
        <v>17</v>
      </c>
      <c r="C2" s="37" t="s">
        <v>2461</v>
      </c>
      <c r="D2" s="15"/>
      <c r="E2" s="45" t="s">
        <v>114</v>
      </c>
      <c r="F2" s="46" t="s">
        <v>61</v>
      </c>
      <c r="G2" s="47" t="s">
        <v>45</v>
      </c>
      <c r="H2" s="15"/>
      <c r="I2" s="15"/>
      <c r="J2" s="15"/>
      <c r="K2" s="15"/>
    </row>
    <row r="3" spans="1:11" x14ac:dyDescent="0.2">
      <c r="A3" s="36" t="s">
        <v>67</v>
      </c>
      <c r="B3" s="35" t="s">
        <v>40</v>
      </c>
      <c r="C3" s="37" t="s">
        <v>2459</v>
      </c>
      <c r="D3" s="15"/>
      <c r="E3" s="41" t="s">
        <v>2287</v>
      </c>
      <c r="F3" s="33" t="s">
        <v>62</v>
      </c>
      <c r="G3" s="42" t="s">
        <v>45</v>
      </c>
      <c r="H3" s="15"/>
      <c r="I3" s="15"/>
      <c r="J3" s="15"/>
      <c r="K3" s="15"/>
    </row>
    <row r="4" spans="1:11" x14ac:dyDescent="0.2">
      <c r="A4" s="36" t="s">
        <v>68</v>
      </c>
      <c r="B4" s="35" t="s">
        <v>32</v>
      </c>
      <c r="C4" s="37" t="s">
        <v>2461</v>
      </c>
      <c r="D4" s="15"/>
      <c r="E4" s="41" t="s">
        <v>116</v>
      </c>
      <c r="F4" s="33" t="s">
        <v>44</v>
      </c>
      <c r="G4" s="42" t="s">
        <v>45</v>
      </c>
      <c r="H4" s="15"/>
      <c r="I4" s="15"/>
      <c r="J4" s="15"/>
      <c r="K4" s="15"/>
    </row>
    <row r="5" spans="1:11" x14ac:dyDescent="0.2">
      <c r="A5" s="36" t="s">
        <v>69</v>
      </c>
      <c r="B5" s="35" t="s">
        <v>13</v>
      </c>
      <c r="C5" s="37" t="s">
        <v>2460</v>
      </c>
      <c r="D5" s="15"/>
      <c r="E5" s="41" t="s">
        <v>117</v>
      </c>
      <c r="F5" s="33" t="s">
        <v>57</v>
      </c>
      <c r="G5" s="42" t="s">
        <v>45</v>
      </c>
      <c r="H5" s="15"/>
      <c r="I5" s="15"/>
      <c r="J5" s="15"/>
      <c r="K5" s="15"/>
    </row>
    <row r="6" spans="1:11" x14ac:dyDescent="0.2">
      <c r="A6" s="36" t="s">
        <v>70</v>
      </c>
      <c r="B6" s="35" t="s">
        <v>25</v>
      </c>
      <c r="C6" s="37" t="s">
        <v>2459</v>
      </c>
      <c r="D6" s="15"/>
      <c r="E6" s="41" t="s">
        <v>118</v>
      </c>
      <c r="F6" s="33" t="s">
        <v>65</v>
      </c>
      <c r="G6" s="42" t="s">
        <v>45</v>
      </c>
      <c r="H6" s="15"/>
      <c r="I6" s="15"/>
      <c r="J6" s="15"/>
      <c r="K6" s="15"/>
    </row>
    <row r="7" spans="1:11" x14ac:dyDescent="0.2">
      <c r="A7" s="36" t="s">
        <v>71</v>
      </c>
      <c r="B7" s="35" t="s">
        <v>35</v>
      </c>
      <c r="C7" s="37" t="s">
        <v>5</v>
      </c>
      <c r="D7" s="15"/>
      <c r="E7" s="41" t="s">
        <v>119</v>
      </c>
      <c r="F7" s="33" t="s">
        <v>58</v>
      </c>
      <c r="G7" s="42" t="s">
        <v>45</v>
      </c>
      <c r="H7" s="15"/>
      <c r="I7" s="15"/>
      <c r="J7" s="15"/>
      <c r="K7" s="15"/>
    </row>
    <row r="8" spans="1:11" x14ac:dyDescent="0.2">
      <c r="A8" s="36" t="s">
        <v>72</v>
      </c>
      <c r="B8" s="35" t="s">
        <v>55</v>
      </c>
      <c r="C8" s="37" t="s">
        <v>5</v>
      </c>
      <c r="D8" s="15"/>
      <c r="E8" s="41" t="s">
        <v>120</v>
      </c>
      <c r="F8" s="33" t="s">
        <v>64</v>
      </c>
      <c r="G8" s="42" t="s">
        <v>45</v>
      </c>
      <c r="H8" s="15"/>
      <c r="I8" s="15"/>
      <c r="J8" s="15"/>
      <c r="K8" s="15"/>
    </row>
    <row r="9" spans="1:11" x14ac:dyDescent="0.2">
      <c r="A9" s="119" t="s">
        <v>2288</v>
      </c>
      <c r="B9" s="120" t="s">
        <v>2289</v>
      </c>
      <c r="C9" s="121" t="s">
        <v>5</v>
      </c>
      <c r="D9" s="15"/>
      <c r="E9" s="52" t="s">
        <v>27</v>
      </c>
      <c r="F9" s="53" t="s">
        <v>26</v>
      </c>
      <c r="G9" s="54" t="s">
        <v>27</v>
      </c>
      <c r="H9" s="15"/>
      <c r="I9" s="15"/>
      <c r="J9" s="15"/>
      <c r="K9" s="15"/>
    </row>
    <row r="10" spans="1:11" x14ac:dyDescent="0.2">
      <c r="A10" s="36" t="s">
        <v>73</v>
      </c>
      <c r="B10" s="35" t="s">
        <v>18</v>
      </c>
      <c r="C10" s="37" t="s">
        <v>15</v>
      </c>
      <c r="D10" s="15"/>
      <c r="E10" s="55"/>
      <c r="F10" s="55"/>
      <c r="G10" s="55"/>
      <c r="H10" s="15"/>
      <c r="I10" s="15"/>
      <c r="J10" s="15"/>
      <c r="K10" s="15"/>
    </row>
    <row r="11" spans="1:11" x14ac:dyDescent="0.2">
      <c r="A11" s="36" t="s">
        <v>74</v>
      </c>
      <c r="B11" s="35" t="s">
        <v>22</v>
      </c>
      <c r="C11" s="37" t="s">
        <v>15</v>
      </c>
      <c r="D11" s="15"/>
      <c r="E11" s="15"/>
      <c r="F11" s="15"/>
      <c r="G11" s="15"/>
      <c r="H11" s="15"/>
      <c r="I11" s="15"/>
      <c r="J11" s="15"/>
      <c r="K11" s="15"/>
    </row>
    <row r="12" spans="1:11" x14ac:dyDescent="0.2">
      <c r="A12" s="36" t="s">
        <v>48</v>
      </c>
      <c r="B12" s="35" t="s">
        <v>47</v>
      </c>
      <c r="C12" s="37" t="s">
        <v>48</v>
      </c>
      <c r="D12" s="15"/>
      <c r="E12" s="15"/>
      <c r="F12" s="15"/>
      <c r="G12" s="15"/>
      <c r="H12" s="15"/>
      <c r="I12" s="15"/>
      <c r="J12" s="15"/>
      <c r="K12" s="15"/>
    </row>
    <row r="13" spans="1:11" x14ac:dyDescent="0.2">
      <c r="A13" s="36" t="s">
        <v>75</v>
      </c>
      <c r="B13" s="35" t="s">
        <v>63</v>
      </c>
      <c r="C13" s="37" t="s">
        <v>2459</v>
      </c>
      <c r="D13" s="15"/>
      <c r="E13" s="15"/>
      <c r="F13" s="15"/>
      <c r="G13" s="15"/>
      <c r="H13" s="15"/>
      <c r="I13" s="15"/>
      <c r="J13" s="15"/>
      <c r="K13" s="15"/>
    </row>
    <row r="14" spans="1:11" x14ac:dyDescent="0.2">
      <c r="A14" s="36" t="s">
        <v>76</v>
      </c>
      <c r="B14" s="35" t="s">
        <v>28</v>
      </c>
      <c r="C14" s="37" t="s">
        <v>9</v>
      </c>
      <c r="D14" s="15"/>
      <c r="E14" s="15"/>
      <c r="F14" s="15"/>
      <c r="G14" s="15"/>
      <c r="H14" s="15"/>
      <c r="I14" s="15"/>
      <c r="J14" s="15"/>
      <c r="K14" s="15"/>
    </row>
    <row r="15" spans="1:11" x14ac:dyDescent="0.2">
      <c r="A15" s="36" t="s">
        <v>77</v>
      </c>
      <c r="B15" s="35" t="s">
        <v>49</v>
      </c>
      <c r="C15" s="37" t="s">
        <v>9</v>
      </c>
      <c r="D15" s="15"/>
      <c r="E15" s="15"/>
      <c r="F15" s="15"/>
      <c r="G15" s="15"/>
      <c r="H15" s="15"/>
      <c r="I15" s="15"/>
      <c r="J15" s="15"/>
      <c r="K15" s="15"/>
    </row>
    <row r="16" spans="1:11" x14ac:dyDescent="0.2">
      <c r="A16" s="36" t="s">
        <v>78</v>
      </c>
      <c r="B16" s="35" t="s">
        <v>42</v>
      </c>
      <c r="C16" s="37" t="s">
        <v>9</v>
      </c>
      <c r="D16" s="15"/>
      <c r="E16" s="15"/>
      <c r="F16" s="15"/>
      <c r="G16" s="15"/>
      <c r="H16" s="15"/>
      <c r="I16" s="15"/>
      <c r="J16" s="15"/>
      <c r="K16" s="15"/>
    </row>
    <row r="17" spans="1:11" x14ac:dyDescent="0.2">
      <c r="A17" s="36" t="s">
        <v>79</v>
      </c>
      <c r="B17" s="35" t="s">
        <v>46</v>
      </c>
      <c r="C17" s="37" t="s">
        <v>2461</v>
      </c>
      <c r="D17" s="15"/>
      <c r="E17" s="15"/>
      <c r="F17" s="15"/>
      <c r="G17" s="15"/>
      <c r="H17" s="15"/>
      <c r="I17" s="15"/>
      <c r="J17" s="15"/>
      <c r="K17" s="15"/>
    </row>
    <row r="18" spans="1:11" x14ac:dyDescent="0.2">
      <c r="A18" s="36" t="s">
        <v>80</v>
      </c>
      <c r="B18" s="35" t="s">
        <v>23</v>
      </c>
      <c r="C18" s="37" t="s">
        <v>9</v>
      </c>
      <c r="D18" s="15"/>
      <c r="E18" s="15"/>
      <c r="F18" s="15"/>
      <c r="G18" s="15"/>
      <c r="H18" s="15"/>
      <c r="I18" s="15"/>
      <c r="J18" s="15"/>
      <c r="K18" s="15"/>
    </row>
    <row r="19" spans="1:11" x14ac:dyDescent="0.2">
      <c r="A19" s="36" t="s">
        <v>81</v>
      </c>
      <c r="B19" s="35" t="s">
        <v>0</v>
      </c>
      <c r="C19" s="37" t="s">
        <v>2461</v>
      </c>
      <c r="D19" s="15"/>
      <c r="E19" s="15"/>
      <c r="F19" s="15"/>
      <c r="G19" s="15"/>
      <c r="H19" s="15"/>
      <c r="I19" s="15"/>
      <c r="J19" s="15"/>
      <c r="K19" s="15"/>
    </row>
    <row r="20" spans="1:11" x14ac:dyDescent="0.2">
      <c r="A20" s="36" t="s">
        <v>82</v>
      </c>
      <c r="B20" s="35" t="s">
        <v>4</v>
      </c>
      <c r="C20" s="37" t="s">
        <v>5</v>
      </c>
      <c r="D20" s="15"/>
      <c r="E20" s="15"/>
      <c r="F20" s="15"/>
      <c r="G20" s="15"/>
      <c r="H20" s="15"/>
      <c r="I20" s="15"/>
      <c r="J20" s="15"/>
      <c r="K20" s="15"/>
    </row>
    <row r="21" spans="1:11" x14ac:dyDescent="0.2">
      <c r="A21" s="36" t="s">
        <v>83</v>
      </c>
      <c r="B21" s="35" t="s">
        <v>54</v>
      </c>
      <c r="C21" s="37" t="s">
        <v>5</v>
      </c>
      <c r="D21" s="15"/>
      <c r="E21" s="15"/>
      <c r="F21" s="15"/>
      <c r="G21" s="15"/>
      <c r="H21" s="15"/>
      <c r="I21" s="15"/>
      <c r="J21" s="15"/>
      <c r="K21" s="15"/>
    </row>
    <row r="22" spans="1:11" x14ac:dyDescent="0.2">
      <c r="A22" s="36" t="s">
        <v>84</v>
      </c>
      <c r="B22" s="35" t="s">
        <v>36</v>
      </c>
      <c r="C22" s="37" t="s">
        <v>5</v>
      </c>
      <c r="D22" s="15"/>
      <c r="E22" s="15"/>
      <c r="F22" s="15"/>
      <c r="G22" s="15"/>
      <c r="H22" s="15"/>
      <c r="I22" s="15"/>
      <c r="J22" s="15"/>
      <c r="K22" s="15"/>
    </row>
    <row r="23" spans="1:11" x14ac:dyDescent="0.2">
      <c r="A23" s="36" t="s">
        <v>85</v>
      </c>
      <c r="B23" s="35" t="s">
        <v>41</v>
      </c>
      <c r="C23" s="37" t="s">
        <v>9</v>
      </c>
      <c r="D23" s="15"/>
      <c r="E23" s="15"/>
      <c r="F23" s="15"/>
      <c r="G23" s="15"/>
      <c r="H23" s="15"/>
      <c r="I23" s="15"/>
      <c r="J23" s="15"/>
      <c r="K23" s="15"/>
    </row>
    <row r="24" spans="1:11" x14ac:dyDescent="0.2">
      <c r="A24" s="36" t="s">
        <v>86</v>
      </c>
      <c r="B24" s="35" t="s">
        <v>30</v>
      </c>
      <c r="C24" s="37" t="s">
        <v>9</v>
      </c>
      <c r="D24" s="15"/>
      <c r="E24" s="15"/>
      <c r="F24" s="15"/>
      <c r="G24" s="15"/>
      <c r="H24" s="15"/>
      <c r="I24" s="15"/>
      <c r="J24" s="15"/>
      <c r="K24" s="15"/>
    </row>
    <row r="25" spans="1:11" x14ac:dyDescent="0.2">
      <c r="A25" s="36" t="s">
        <v>87</v>
      </c>
      <c r="B25" s="35" t="s">
        <v>14</v>
      </c>
      <c r="C25" s="37" t="s">
        <v>2461</v>
      </c>
      <c r="D25" s="15"/>
      <c r="E25" s="15"/>
      <c r="F25" s="15"/>
      <c r="G25" s="15"/>
      <c r="H25" s="15"/>
      <c r="I25" s="15"/>
      <c r="J25" s="15"/>
      <c r="K25" s="15"/>
    </row>
    <row r="26" spans="1:11" x14ac:dyDescent="0.2">
      <c r="A26" s="36" t="s">
        <v>88</v>
      </c>
      <c r="B26" s="35" t="s">
        <v>39</v>
      </c>
      <c r="C26" s="37" t="s">
        <v>9</v>
      </c>
      <c r="D26" s="15"/>
      <c r="E26" s="15"/>
      <c r="F26" s="15"/>
      <c r="G26" s="15"/>
      <c r="H26" s="15"/>
      <c r="I26" s="15"/>
      <c r="J26" s="15"/>
      <c r="K26" s="15"/>
    </row>
    <row r="27" spans="1:11" x14ac:dyDescent="0.2">
      <c r="A27" s="36" t="s">
        <v>89</v>
      </c>
      <c r="B27" s="35" t="s">
        <v>56</v>
      </c>
      <c r="C27" s="37" t="s">
        <v>2459</v>
      </c>
      <c r="D27" s="15"/>
      <c r="E27" s="15"/>
      <c r="F27" s="15"/>
      <c r="G27" s="15"/>
      <c r="H27" s="15"/>
      <c r="I27" s="15"/>
      <c r="J27" s="15"/>
      <c r="K27" s="15"/>
    </row>
    <row r="28" spans="1:11" x14ac:dyDescent="0.2">
      <c r="A28" s="36" t="s">
        <v>90</v>
      </c>
      <c r="B28" s="35" t="s">
        <v>24</v>
      </c>
      <c r="C28" s="37" t="s">
        <v>2459</v>
      </c>
      <c r="D28" s="15"/>
      <c r="E28" s="15"/>
      <c r="F28" s="15"/>
      <c r="G28" s="15"/>
      <c r="H28" s="15"/>
      <c r="I28" s="15"/>
      <c r="J28" s="15"/>
      <c r="K28" s="15"/>
    </row>
    <row r="29" spans="1:11" x14ac:dyDescent="0.2">
      <c r="A29" s="36" t="s">
        <v>91</v>
      </c>
      <c r="B29" s="35" t="s">
        <v>31</v>
      </c>
      <c r="C29" s="37" t="s">
        <v>2459</v>
      </c>
      <c r="D29" s="15"/>
      <c r="E29" s="15"/>
      <c r="F29" s="15"/>
      <c r="G29" s="15"/>
      <c r="H29" s="15"/>
      <c r="I29" s="15"/>
      <c r="J29" s="15"/>
      <c r="K29" s="15"/>
    </row>
    <row r="30" spans="1:11" x14ac:dyDescent="0.2">
      <c r="A30" s="36" t="s">
        <v>92</v>
      </c>
      <c r="B30" s="35" t="s">
        <v>38</v>
      </c>
      <c r="C30" s="37" t="s">
        <v>5</v>
      </c>
      <c r="D30" s="15"/>
      <c r="E30" s="15"/>
      <c r="F30" s="15"/>
      <c r="G30" s="15"/>
      <c r="H30" s="15"/>
      <c r="I30" s="15"/>
      <c r="J30" s="15"/>
      <c r="K30" s="15"/>
    </row>
    <row r="31" spans="1:11" x14ac:dyDescent="0.2">
      <c r="A31" s="36" t="s">
        <v>93</v>
      </c>
      <c r="B31" s="35" t="s">
        <v>20</v>
      </c>
      <c r="C31" s="37" t="s">
        <v>5</v>
      </c>
      <c r="D31" s="15"/>
      <c r="E31" s="15"/>
      <c r="F31" s="15"/>
      <c r="G31" s="15"/>
      <c r="H31" s="15"/>
      <c r="I31" s="15"/>
      <c r="J31" s="15"/>
      <c r="K31" s="15"/>
    </row>
    <row r="32" spans="1:11" x14ac:dyDescent="0.2">
      <c r="A32" s="36" t="s">
        <v>94</v>
      </c>
      <c r="B32" s="35" t="s">
        <v>43</v>
      </c>
      <c r="C32" s="37" t="s">
        <v>2459</v>
      </c>
      <c r="D32" s="15"/>
      <c r="E32" s="15"/>
      <c r="F32" s="15"/>
      <c r="G32" s="15"/>
      <c r="H32" s="15"/>
      <c r="I32" s="15"/>
      <c r="J32" s="15"/>
      <c r="K32" s="15"/>
    </row>
    <row r="33" spans="1:11" x14ac:dyDescent="0.2">
      <c r="A33" s="36" t="s">
        <v>95</v>
      </c>
      <c r="B33" s="35" t="s">
        <v>10</v>
      </c>
      <c r="C33" s="37" t="s">
        <v>5</v>
      </c>
      <c r="D33" s="15"/>
      <c r="E33" s="15"/>
      <c r="F33" s="15"/>
      <c r="G33" s="15"/>
      <c r="H33" s="15"/>
      <c r="I33" s="15"/>
      <c r="J33" s="15"/>
      <c r="K33" s="15"/>
    </row>
    <row r="34" spans="1:11" x14ac:dyDescent="0.2">
      <c r="A34" s="36" t="s">
        <v>96</v>
      </c>
      <c r="B34" s="35" t="s">
        <v>16</v>
      </c>
      <c r="C34" s="37" t="s">
        <v>15</v>
      </c>
      <c r="D34" s="15"/>
      <c r="E34" s="15"/>
      <c r="F34" s="15"/>
      <c r="G34" s="15"/>
      <c r="H34" s="15"/>
      <c r="I34" s="15"/>
      <c r="J34" s="15"/>
      <c r="K34" s="15"/>
    </row>
    <row r="35" spans="1:11" x14ac:dyDescent="0.2">
      <c r="A35" s="36" t="s">
        <v>97</v>
      </c>
      <c r="B35" s="35" t="s">
        <v>11</v>
      </c>
      <c r="C35" s="37" t="s">
        <v>2459</v>
      </c>
      <c r="D35" s="15"/>
      <c r="E35" s="15"/>
      <c r="F35" s="15"/>
      <c r="G35" s="15"/>
      <c r="H35" s="15"/>
      <c r="I35" s="15"/>
      <c r="J35" s="15"/>
      <c r="K35" s="15"/>
    </row>
    <row r="36" spans="1:11" x14ac:dyDescent="0.2">
      <c r="A36" s="36" t="s">
        <v>98</v>
      </c>
      <c r="B36" s="35" t="s">
        <v>8</v>
      </c>
      <c r="C36" s="37" t="s">
        <v>5</v>
      </c>
      <c r="D36" s="15"/>
      <c r="E36" s="15"/>
      <c r="F36" s="15"/>
      <c r="G36" s="15"/>
      <c r="H36" s="15"/>
      <c r="I36" s="15"/>
      <c r="J36" s="15"/>
      <c r="K36" s="15"/>
    </row>
    <row r="37" spans="1:11" x14ac:dyDescent="0.2">
      <c r="A37" s="36" t="s">
        <v>99</v>
      </c>
      <c r="B37" s="35" t="s">
        <v>37</v>
      </c>
      <c r="C37" s="37" t="s">
        <v>2461</v>
      </c>
      <c r="D37" s="15"/>
      <c r="E37" s="15"/>
      <c r="F37" s="15"/>
      <c r="G37" s="15"/>
      <c r="H37" s="15"/>
      <c r="I37" s="15"/>
      <c r="J37" s="15"/>
      <c r="K37" s="15"/>
    </row>
    <row r="38" spans="1:11" x14ac:dyDescent="0.2">
      <c r="A38" s="36" t="s">
        <v>100</v>
      </c>
      <c r="B38" s="35" t="s">
        <v>2</v>
      </c>
      <c r="C38" s="37" t="s">
        <v>2460</v>
      </c>
      <c r="D38" s="15"/>
      <c r="E38" s="15"/>
      <c r="F38" s="15"/>
      <c r="G38" s="15"/>
      <c r="H38" s="15"/>
      <c r="I38" s="15"/>
      <c r="J38" s="15"/>
      <c r="K38" s="15"/>
    </row>
    <row r="39" spans="1:11" x14ac:dyDescent="0.2">
      <c r="A39" s="36" t="s">
        <v>101</v>
      </c>
      <c r="B39" s="35" t="s">
        <v>7</v>
      </c>
      <c r="C39" s="37" t="s">
        <v>5</v>
      </c>
      <c r="D39" s="15"/>
      <c r="E39" s="15"/>
      <c r="F39" s="15"/>
      <c r="G39" s="15"/>
      <c r="H39" s="15"/>
      <c r="I39" s="15"/>
      <c r="J39" s="15"/>
      <c r="K39" s="15"/>
    </row>
    <row r="40" spans="1:11" x14ac:dyDescent="0.2">
      <c r="A40" s="36" t="s">
        <v>102</v>
      </c>
      <c r="B40" s="35" t="s">
        <v>51</v>
      </c>
      <c r="C40" s="37" t="s">
        <v>5</v>
      </c>
      <c r="D40" s="15"/>
      <c r="E40" s="15"/>
      <c r="F40" s="15"/>
      <c r="G40" s="15"/>
      <c r="H40" s="15"/>
      <c r="I40" s="15"/>
      <c r="J40" s="15"/>
      <c r="K40" s="15"/>
    </row>
    <row r="41" spans="1:11" x14ac:dyDescent="0.2">
      <c r="A41" s="36" t="s">
        <v>103</v>
      </c>
      <c r="B41" s="35" t="s">
        <v>53</v>
      </c>
      <c r="C41" s="37" t="s">
        <v>15</v>
      </c>
      <c r="D41" s="15"/>
      <c r="E41" s="15"/>
      <c r="F41" s="15"/>
      <c r="G41" s="15"/>
      <c r="H41" s="15"/>
      <c r="I41" s="15"/>
      <c r="J41" s="15"/>
      <c r="K41" s="15"/>
    </row>
    <row r="42" spans="1:11" x14ac:dyDescent="0.2">
      <c r="A42" s="36" t="s">
        <v>104</v>
      </c>
      <c r="B42" s="35" t="s">
        <v>60</v>
      </c>
      <c r="C42" s="37" t="s">
        <v>2459</v>
      </c>
      <c r="D42" s="15"/>
      <c r="E42" s="15"/>
      <c r="F42" s="15"/>
      <c r="G42" s="15"/>
      <c r="H42" s="15"/>
      <c r="I42" s="15"/>
      <c r="J42" s="15"/>
      <c r="K42" s="15"/>
    </row>
    <row r="43" spans="1:11" x14ac:dyDescent="0.2">
      <c r="A43" s="36" t="s">
        <v>105</v>
      </c>
      <c r="B43" s="35" t="s">
        <v>52</v>
      </c>
      <c r="C43" s="37" t="s">
        <v>9</v>
      </c>
      <c r="D43" s="15"/>
      <c r="E43" s="15"/>
      <c r="F43" s="15"/>
      <c r="G43" s="15"/>
      <c r="H43" s="15"/>
      <c r="I43" s="15"/>
      <c r="J43" s="15"/>
      <c r="K43" s="15"/>
    </row>
    <row r="44" spans="1:11" x14ac:dyDescent="0.2">
      <c r="A44" s="36" t="s">
        <v>106</v>
      </c>
      <c r="B44" s="35" t="s">
        <v>6</v>
      </c>
      <c r="C44" s="37" t="s">
        <v>2461</v>
      </c>
      <c r="D44" s="15"/>
      <c r="E44" s="15"/>
      <c r="F44" s="15"/>
      <c r="G44" s="15"/>
      <c r="H44" s="15"/>
      <c r="I44" s="15"/>
      <c r="J44" s="15"/>
      <c r="K44" s="15"/>
    </row>
    <row r="45" spans="1:11" x14ac:dyDescent="0.2">
      <c r="A45" s="36" t="s">
        <v>107</v>
      </c>
      <c r="B45" s="35" t="s">
        <v>21</v>
      </c>
      <c r="C45" s="37" t="s">
        <v>2459</v>
      </c>
      <c r="D45" s="15"/>
      <c r="E45" s="15"/>
      <c r="F45" s="15"/>
      <c r="G45" s="15"/>
      <c r="H45" s="15"/>
      <c r="I45" s="15"/>
      <c r="J45" s="15"/>
      <c r="K45" s="15"/>
    </row>
    <row r="46" spans="1:11" x14ac:dyDescent="0.2">
      <c r="A46" s="36" t="s">
        <v>108</v>
      </c>
      <c r="B46" s="35" t="s">
        <v>59</v>
      </c>
      <c r="C46" s="37" t="s">
        <v>5</v>
      </c>
      <c r="D46" s="15"/>
      <c r="E46" s="15"/>
      <c r="F46" s="15"/>
      <c r="G46" s="15"/>
      <c r="H46" s="15"/>
      <c r="I46" s="15"/>
      <c r="J46" s="15"/>
      <c r="K46" s="15"/>
    </row>
    <row r="47" spans="1:11" x14ac:dyDescent="0.2">
      <c r="A47" s="36" t="s">
        <v>109</v>
      </c>
      <c r="B47" s="35" t="s">
        <v>19</v>
      </c>
      <c r="C47" s="37" t="s">
        <v>5</v>
      </c>
      <c r="D47" s="15"/>
      <c r="E47" s="15"/>
      <c r="F47" s="15"/>
      <c r="G47" s="15"/>
      <c r="H47" s="15"/>
      <c r="I47" s="15"/>
      <c r="J47" s="15"/>
      <c r="K47" s="15"/>
    </row>
    <row r="48" spans="1:11" x14ac:dyDescent="0.2">
      <c r="A48" s="36" t="s">
        <v>110</v>
      </c>
      <c r="B48" s="35" t="s">
        <v>50</v>
      </c>
      <c r="C48" s="37" t="s">
        <v>2460</v>
      </c>
      <c r="D48" s="15"/>
      <c r="E48" s="15"/>
      <c r="F48" s="15"/>
      <c r="G48" s="15"/>
      <c r="H48" s="15"/>
      <c r="I48" s="15"/>
      <c r="J48" s="15"/>
      <c r="K48" s="15"/>
    </row>
    <row r="49" spans="1:11" x14ac:dyDescent="0.2">
      <c r="A49" s="36" t="s">
        <v>111</v>
      </c>
      <c r="B49" s="35" t="s">
        <v>33</v>
      </c>
      <c r="C49" s="37" t="s">
        <v>5</v>
      </c>
      <c r="D49" s="15"/>
      <c r="E49" s="15"/>
      <c r="F49" s="15"/>
      <c r="G49" s="15"/>
      <c r="H49" s="15"/>
      <c r="I49" s="15"/>
      <c r="J49" s="15"/>
      <c r="K49" s="15"/>
    </row>
    <row r="50" spans="1:11" x14ac:dyDescent="0.2">
      <c r="A50" s="36" t="s">
        <v>112</v>
      </c>
      <c r="B50" s="35" t="s">
        <v>34</v>
      </c>
      <c r="C50" s="37" t="s">
        <v>9</v>
      </c>
      <c r="D50" s="15"/>
      <c r="E50" s="15"/>
      <c r="F50" s="15"/>
      <c r="G50" s="15"/>
      <c r="H50" s="15"/>
      <c r="I50" s="15"/>
      <c r="J50" s="15"/>
      <c r="K50" s="15"/>
    </row>
    <row r="51" spans="1:11" x14ac:dyDescent="0.2">
      <c r="A51" s="43" t="s">
        <v>113</v>
      </c>
      <c r="B51" s="34" t="s">
        <v>29</v>
      </c>
      <c r="C51" s="44" t="s">
        <v>2459</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6" customFormat="1" ht="13.5" thickBot="1" x14ac:dyDescent="0.25">
      <c r="A1" s="48" t="s">
        <v>186</v>
      </c>
      <c r="B1" s="49" t="s">
        <v>187</v>
      </c>
      <c r="C1" s="48" t="s">
        <v>188</v>
      </c>
      <c r="E1" s="50" t="s">
        <v>186</v>
      </c>
      <c r="F1" s="50" t="s">
        <v>187</v>
      </c>
      <c r="G1" s="51" t="s">
        <v>188</v>
      </c>
    </row>
    <row r="2" spans="1:11" ht="13.5" thickTop="1" x14ac:dyDescent="0.2">
      <c r="A2" s="43" t="s">
        <v>66</v>
      </c>
      <c r="B2" s="34" t="s">
        <v>17</v>
      </c>
      <c r="C2" s="44" t="s">
        <v>15</v>
      </c>
      <c r="D2" s="15"/>
      <c r="E2" s="45" t="s">
        <v>114</v>
      </c>
      <c r="F2" s="46" t="s">
        <v>61</v>
      </c>
      <c r="G2" s="47" t="s">
        <v>45</v>
      </c>
      <c r="H2" s="15"/>
      <c r="I2" s="15"/>
      <c r="J2" s="15"/>
      <c r="K2" s="15"/>
    </row>
    <row r="3" spans="1:11" x14ac:dyDescent="0.2">
      <c r="A3" s="36" t="s">
        <v>67</v>
      </c>
      <c r="B3" s="35" t="s">
        <v>40</v>
      </c>
      <c r="C3" s="37" t="s">
        <v>3</v>
      </c>
      <c r="D3" s="15"/>
      <c r="E3" s="41" t="s">
        <v>2287</v>
      </c>
      <c r="F3" s="33" t="s">
        <v>62</v>
      </c>
      <c r="G3" s="42" t="s">
        <v>45</v>
      </c>
      <c r="H3" s="15"/>
      <c r="I3" s="15"/>
      <c r="J3" s="15"/>
      <c r="K3" s="15"/>
    </row>
    <row r="4" spans="1:11" x14ac:dyDescent="0.2">
      <c r="A4" s="36" t="s">
        <v>68</v>
      </c>
      <c r="B4" s="35" t="s">
        <v>32</v>
      </c>
      <c r="C4" s="37" t="s">
        <v>1</v>
      </c>
      <c r="D4" s="15"/>
      <c r="E4" s="41" t="s">
        <v>116</v>
      </c>
      <c r="F4" s="33" t="s">
        <v>44</v>
      </c>
      <c r="G4" s="42" t="s">
        <v>45</v>
      </c>
      <c r="H4" s="15"/>
      <c r="I4" s="15"/>
      <c r="J4" s="15"/>
      <c r="K4" s="15"/>
    </row>
    <row r="5" spans="1:11" x14ac:dyDescent="0.2">
      <c r="A5" s="36" t="s">
        <v>69</v>
      </c>
      <c r="B5" s="35" t="s">
        <v>13</v>
      </c>
      <c r="C5" s="37" t="s">
        <v>3</v>
      </c>
      <c r="D5" s="15"/>
      <c r="E5" s="41" t="s">
        <v>117</v>
      </c>
      <c r="F5" s="33" t="s">
        <v>57</v>
      </c>
      <c r="G5" s="42" t="s">
        <v>45</v>
      </c>
      <c r="H5" s="15"/>
      <c r="I5" s="15"/>
      <c r="J5" s="15"/>
      <c r="K5" s="15"/>
    </row>
    <row r="6" spans="1:11" x14ac:dyDescent="0.2">
      <c r="A6" s="36" t="s">
        <v>70</v>
      </c>
      <c r="B6" s="35" t="s">
        <v>25</v>
      </c>
      <c r="C6" s="37" t="s">
        <v>12</v>
      </c>
      <c r="D6" s="15"/>
      <c r="E6" s="41" t="s">
        <v>118</v>
      </c>
      <c r="F6" s="33" t="s">
        <v>65</v>
      </c>
      <c r="G6" s="42" t="s">
        <v>45</v>
      </c>
      <c r="H6" s="15"/>
      <c r="I6" s="15"/>
      <c r="J6" s="15"/>
      <c r="K6" s="15"/>
    </row>
    <row r="7" spans="1:11" x14ac:dyDescent="0.2">
      <c r="A7" s="36" t="s">
        <v>71</v>
      </c>
      <c r="B7" s="35" t="s">
        <v>35</v>
      </c>
      <c r="C7" s="37" t="s">
        <v>5</v>
      </c>
      <c r="D7" s="15"/>
      <c r="E7" s="41" t="s">
        <v>119</v>
      </c>
      <c r="F7" s="33" t="s">
        <v>58</v>
      </c>
      <c r="G7" s="42" t="s">
        <v>45</v>
      </c>
      <c r="H7" s="15"/>
      <c r="I7" s="15"/>
      <c r="J7" s="15"/>
      <c r="K7" s="15"/>
    </row>
    <row r="8" spans="1:11" x14ac:dyDescent="0.2">
      <c r="A8" s="36" t="s">
        <v>72</v>
      </c>
      <c r="B8" s="35" t="s">
        <v>55</v>
      </c>
      <c r="C8" s="37" t="s">
        <v>5</v>
      </c>
      <c r="D8" s="15"/>
      <c r="E8" s="41" t="s">
        <v>120</v>
      </c>
      <c r="F8" s="33" t="s">
        <v>64</v>
      </c>
      <c r="G8" s="42" t="s">
        <v>45</v>
      </c>
      <c r="H8" s="15"/>
      <c r="I8" s="15"/>
      <c r="J8" s="15"/>
      <c r="K8" s="15"/>
    </row>
    <row r="9" spans="1:11" x14ac:dyDescent="0.2">
      <c r="A9" s="36" t="s">
        <v>73</v>
      </c>
      <c r="B9" s="35" t="s">
        <v>18</v>
      </c>
      <c r="C9" s="37" t="s">
        <v>15</v>
      </c>
      <c r="D9" s="15"/>
      <c r="E9" s="52" t="s">
        <v>27</v>
      </c>
      <c r="F9" s="53" t="s">
        <v>26</v>
      </c>
      <c r="G9" s="54" t="s">
        <v>27</v>
      </c>
      <c r="H9" s="15"/>
      <c r="I9" s="15"/>
      <c r="J9" s="15"/>
      <c r="K9" s="15"/>
    </row>
    <row r="10" spans="1:11" x14ac:dyDescent="0.2">
      <c r="A10" s="36" t="s">
        <v>74</v>
      </c>
      <c r="B10" s="35" t="s">
        <v>22</v>
      </c>
      <c r="C10" s="37" t="s">
        <v>15</v>
      </c>
      <c r="D10" s="15"/>
      <c r="E10" s="55"/>
      <c r="F10" s="55"/>
      <c r="G10" s="55"/>
      <c r="H10" s="15"/>
      <c r="I10" s="15"/>
      <c r="J10" s="15"/>
      <c r="K10" s="15"/>
    </row>
    <row r="11" spans="1:11" x14ac:dyDescent="0.2">
      <c r="A11" s="36" t="s">
        <v>48</v>
      </c>
      <c r="B11" s="35" t="s">
        <v>47</v>
      </c>
      <c r="C11" s="37" t="s">
        <v>48</v>
      </c>
      <c r="D11" s="15"/>
      <c r="E11" s="15"/>
      <c r="F11" s="15"/>
      <c r="G11" s="15"/>
      <c r="H11" s="15"/>
      <c r="I11" s="15"/>
      <c r="J11" s="15"/>
      <c r="K11" s="15"/>
    </row>
    <row r="12" spans="1:11" x14ac:dyDescent="0.2">
      <c r="A12" s="36" t="s">
        <v>75</v>
      </c>
      <c r="B12" s="35" t="s">
        <v>63</v>
      </c>
      <c r="C12" s="37" t="s">
        <v>3</v>
      </c>
      <c r="D12" s="15"/>
      <c r="E12" s="15"/>
      <c r="F12" s="15"/>
      <c r="G12" s="15"/>
      <c r="H12" s="15"/>
      <c r="I12" s="15"/>
      <c r="J12" s="15"/>
      <c r="K12" s="15"/>
    </row>
    <row r="13" spans="1:11" x14ac:dyDescent="0.2">
      <c r="A13" s="36" t="s">
        <v>76</v>
      </c>
      <c r="B13" s="35" t="s">
        <v>28</v>
      </c>
      <c r="C13" s="37" t="s">
        <v>9</v>
      </c>
      <c r="D13" s="15"/>
      <c r="E13" s="15"/>
      <c r="F13" s="15"/>
      <c r="G13" s="15"/>
      <c r="H13" s="15"/>
      <c r="I13" s="15"/>
      <c r="J13" s="15"/>
      <c r="K13" s="15"/>
    </row>
    <row r="14" spans="1:11" x14ac:dyDescent="0.2">
      <c r="A14" s="36" t="s">
        <v>77</v>
      </c>
      <c r="B14" s="35" t="s">
        <v>49</v>
      </c>
      <c r="C14" s="37" t="s">
        <v>9</v>
      </c>
      <c r="D14" s="15"/>
      <c r="E14" s="15"/>
      <c r="F14" s="15"/>
      <c r="G14" s="15"/>
      <c r="H14" s="15"/>
      <c r="I14" s="15"/>
      <c r="J14" s="15"/>
      <c r="K14" s="15"/>
    </row>
    <row r="15" spans="1:11" x14ac:dyDescent="0.2">
      <c r="A15" s="36" t="s">
        <v>78</v>
      </c>
      <c r="B15" s="35" t="s">
        <v>42</v>
      </c>
      <c r="C15" s="37" t="s">
        <v>12</v>
      </c>
      <c r="D15" s="15"/>
      <c r="E15" s="15"/>
      <c r="F15" s="15"/>
      <c r="G15" s="15"/>
      <c r="H15" s="15"/>
      <c r="I15" s="15"/>
      <c r="J15" s="15"/>
      <c r="K15" s="15"/>
    </row>
    <row r="16" spans="1:11" x14ac:dyDescent="0.2">
      <c r="A16" s="36" t="s">
        <v>79</v>
      </c>
      <c r="B16" s="35" t="s">
        <v>46</v>
      </c>
      <c r="C16" s="37" t="s">
        <v>12</v>
      </c>
      <c r="D16" s="15"/>
      <c r="E16" s="15"/>
      <c r="F16" s="15"/>
      <c r="G16" s="15"/>
      <c r="H16" s="15"/>
      <c r="I16" s="15"/>
      <c r="J16" s="15"/>
      <c r="K16" s="15"/>
    </row>
    <row r="17" spans="1:11" x14ac:dyDescent="0.2">
      <c r="A17" s="36" t="s">
        <v>80</v>
      </c>
      <c r="B17" s="35" t="s">
        <v>23</v>
      </c>
      <c r="C17" s="37" t="s">
        <v>15</v>
      </c>
      <c r="D17" s="15"/>
      <c r="E17" s="15"/>
      <c r="F17" s="15"/>
      <c r="G17" s="15"/>
      <c r="H17" s="15"/>
      <c r="I17" s="15"/>
      <c r="J17" s="15"/>
      <c r="K17" s="15"/>
    </row>
    <row r="18" spans="1:11" x14ac:dyDescent="0.2">
      <c r="A18" s="36" t="s">
        <v>81</v>
      </c>
      <c r="B18" s="35" t="s">
        <v>0</v>
      </c>
      <c r="C18" s="37" t="s">
        <v>1</v>
      </c>
      <c r="D18" s="15"/>
      <c r="E18" s="15"/>
      <c r="F18" s="15"/>
      <c r="G18" s="15"/>
      <c r="H18" s="15"/>
      <c r="I18" s="15"/>
      <c r="J18" s="15"/>
      <c r="K18" s="15"/>
    </row>
    <row r="19" spans="1:11" x14ac:dyDescent="0.2">
      <c r="A19" s="36" t="s">
        <v>82</v>
      </c>
      <c r="B19" s="35" t="s">
        <v>4</v>
      </c>
      <c r="C19" s="37" t="s">
        <v>5</v>
      </c>
      <c r="D19" s="15"/>
      <c r="E19" s="15"/>
      <c r="F19" s="15"/>
      <c r="G19" s="15"/>
      <c r="H19" s="15"/>
      <c r="I19" s="15"/>
      <c r="J19" s="15"/>
      <c r="K19" s="15"/>
    </row>
    <row r="20" spans="1:11" x14ac:dyDescent="0.2">
      <c r="A20" s="36" t="s">
        <v>83</v>
      </c>
      <c r="B20" s="35" t="s">
        <v>54</v>
      </c>
      <c r="C20" s="37" t="s">
        <v>5</v>
      </c>
      <c r="D20" s="15"/>
      <c r="E20" s="15"/>
      <c r="F20" s="15"/>
      <c r="G20" s="15"/>
      <c r="H20" s="15"/>
      <c r="I20" s="15"/>
      <c r="J20" s="15"/>
      <c r="K20" s="15"/>
    </row>
    <row r="21" spans="1:11" x14ac:dyDescent="0.2">
      <c r="A21" s="36" t="s">
        <v>84</v>
      </c>
      <c r="B21" s="35" t="s">
        <v>36</v>
      </c>
      <c r="C21" s="37" t="s">
        <v>5</v>
      </c>
      <c r="D21" s="15"/>
      <c r="E21" s="15"/>
      <c r="F21" s="15"/>
      <c r="G21" s="15"/>
      <c r="H21" s="15"/>
      <c r="I21" s="15"/>
      <c r="J21" s="15"/>
      <c r="K21" s="15"/>
    </row>
    <row r="22" spans="1:11" x14ac:dyDescent="0.2">
      <c r="A22" s="36" t="s">
        <v>85</v>
      </c>
      <c r="B22" s="35" t="s">
        <v>41</v>
      </c>
      <c r="C22" s="37" t="s">
        <v>9</v>
      </c>
      <c r="D22" s="15"/>
      <c r="E22" s="15"/>
      <c r="F22" s="15"/>
      <c r="G22" s="15"/>
      <c r="H22" s="15"/>
      <c r="I22" s="15"/>
      <c r="J22" s="15"/>
      <c r="K22" s="15"/>
    </row>
    <row r="23" spans="1:11" x14ac:dyDescent="0.2">
      <c r="A23" s="36" t="s">
        <v>86</v>
      </c>
      <c r="B23" s="35" t="s">
        <v>30</v>
      </c>
      <c r="C23" s="37" t="s">
        <v>9</v>
      </c>
      <c r="D23" s="15"/>
      <c r="E23" s="15"/>
      <c r="F23" s="15"/>
      <c r="G23" s="15"/>
      <c r="H23" s="15"/>
      <c r="I23" s="15"/>
      <c r="J23" s="15"/>
      <c r="K23" s="15"/>
    </row>
    <row r="24" spans="1:11" x14ac:dyDescent="0.2">
      <c r="A24" s="36" t="s">
        <v>87</v>
      </c>
      <c r="B24" s="35" t="s">
        <v>14</v>
      </c>
      <c r="C24" s="37" t="s">
        <v>15</v>
      </c>
      <c r="D24" s="15"/>
      <c r="E24" s="15"/>
      <c r="F24" s="15"/>
      <c r="G24" s="15"/>
      <c r="H24" s="15"/>
      <c r="I24" s="15"/>
      <c r="J24" s="15"/>
      <c r="K24" s="15"/>
    </row>
    <row r="25" spans="1:11" x14ac:dyDescent="0.2">
      <c r="A25" s="36" t="s">
        <v>88</v>
      </c>
      <c r="B25" s="35" t="s">
        <v>39</v>
      </c>
      <c r="C25" s="37" t="s">
        <v>12</v>
      </c>
      <c r="D25" s="15"/>
      <c r="E25" s="15"/>
      <c r="F25" s="15"/>
      <c r="G25" s="15"/>
      <c r="H25" s="15"/>
      <c r="I25" s="15"/>
      <c r="J25" s="15"/>
      <c r="K25" s="15"/>
    </row>
    <row r="26" spans="1:11" x14ac:dyDescent="0.2">
      <c r="A26" s="36" t="s">
        <v>89</v>
      </c>
      <c r="B26" s="35" t="s">
        <v>56</v>
      </c>
      <c r="C26" s="37" t="s">
        <v>12</v>
      </c>
      <c r="D26" s="15"/>
      <c r="E26" s="15"/>
      <c r="F26" s="15"/>
      <c r="G26" s="15"/>
      <c r="H26" s="15"/>
      <c r="I26" s="15"/>
      <c r="J26" s="15"/>
      <c r="K26" s="15"/>
    </row>
    <row r="27" spans="1:11" x14ac:dyDescent="0.2">
      <c r="A27" s="36" t="s">
        <v>90</v>
      </c>
      <c r="B27" s="35" t="s">
        <v>24</v>
      </c>
      <c r="C27" s="37" t="s">
        <v>12</v>
      </c>
      <c r="D27" s="15"/>
      <c r="E27" s="15"/>
      <c r="F27" s="15"/>
      <c r="G27" s="15"/>
      <c r="H27" s="15"/>
      <c r="I27" s="15"/>
      <c r="J27" s="15"/>
      <c r="K27" s="15"/>
    </row>
    <row r="28" spans="1:11" x14ac:dyDescent="0.2">
      <c r="A28" s="36" t="s">
        <v>91</v>
      </c>
      <c r="B28" s="35" t="s">
        <v>31</v>
      </c>
      <c r="C28" s="37" t="s">
        <v>3</v>
      </c>
      <c r="D28" s="15"/>
      <c r="E28" s="15"/>
      <c r="F28" s="15"/>
      <c r="G28" s="15"/>
      <c r="H28" s="15"/>
      <c r="I28" s="15"/>
      <c r="J28" s="15"/>
      <c r="K28" s="15"/>
    </row>
    <row r="29" spans="1:11" x14ac:dyDescent="0.2">
      <c r="A29" s="36" t="s">
        <v>92</v>
      </c>
      <c r="B29" s="35" t="s">
        <v>38</v>
      </c>
      <c r="C29" s="37" t="s">
        <v>5</v>
      </c>
      <c r="D29" s="15"/>
      <c r="E29" s="15"/>
      <c r="F29" s="15"/>
      <c r="G29" s="15"/>
      <c r="H29" s="15"/>
      <c r="I29" s="15"/>
      <c r="J29" s="15"/>
      <c r="K29" s="15"/>
    </row>
    <row r="30" spans="1:11" x14ac:dyDescent="0.2">
      <c r="A30" s="36" t="s">
        <v>93</v>
      </c>
      <c r="B30" s="35" t="s">
        <v>20</v>
      </c>
      <c r="C30" s="37" t="s">
        <v>5</v>
      </c>
      <c r="D30" s="15"/>
      <c r="E30" s="15"/>
      <c r="F30" s="15"/>
      <c r="G30" s="15"/>
      <c r="H30" s="15"/>
      <c r="I30" s="15"/>
      <c r="J30" s="15"/>
      <c r="K30" s="15"/>
    </row>
    <row r="31" spans="1:11" x14ac:dyDescent="0.2">
      <c r="A31" s="36" t="s">
        <v>94</v>
      </c>
      <c r="B31" s="35" t="s">
        <v>43</v>
      </c>
      <c r="C31" s="37" t="s">
        <v>1</v>
      </c>
      <c r="D31" s="15"/>
      <c r="E31" s="15"/>
      <c r="F31" s="15"/>
      <c r="G31" s="15"/>
      <c r="H31" s="15"/>
      <c r="I31" s="15"/>
      <c r="J31" s="15"/>
      <c r="K31" s="15"/>
    </row>
    <row r="32" spans="1:11" x14ac:dyDescent="0.2">
      <c r="A32" s="36" t="s">
        <v>95</v>
      </c>
      <c r="B32" s="35" t="s">
        <v>10</v>
      </c>
      <c r="C32" s="37" t="s">
        <v>5</v>
      </c>
      <c r="D32" s="15"/>
      <c r="E32" s="15"/>
      <c r="F32" s="15"/>
      <c r="G32" s="15"/>
      <c r="H32" s="15"/>
      <c r="I32" s="15"/>
      <c r="J32" s="15"/>
      <c r="K32" s="15"/>
    </row>
    <row r="33" spans="1:11" x14ac:dyDescent="0.2">
      <c r="A33" s="36" t="s">
        <v>96</v>
      </c>
      <c r="B33" s="35" t="s">
        <v>16</v>
      </c>
      <c r="C33" s="37" t="s">
        <v>15</v>
      </c>
      <c r="D33" s="15"/>
      <c r="E33" s="15"/>
      <c r="F33" s="15"/>
      <c r="G33" s="15"/>
      <c r="H33" s="15"/>
      <c r="I33" s="15"/>
      <c r="J33" s="15"/>
      <c r="K33" s="15"/>
    </row>
    <row r="34" spans="1:11" x14ac:dyDescent="0.2">
      <c r="A34" s="36" t="s">
        <v>97</v>
      </c>
      <c r="B34" s="35" t="s">
        <v>11</v>
      </c>
      <c r="C34" s="37" t="s">
        <v>12</v>
      </c>
      <c r="D34" s="15"/>
      <c r="E34" s="15"/>
      <c r="F34" s="15"/>
      <c r="G34" s="15"/>
      <c r="H34" s="15"/>
      <c r="I34" s="15"/>
      <c r="J34" s="15"/>
      <c r="K34" s="15"/>
    </row>
    <row r="35" spans="1:11" x14ac:dyDescent="0.2">
      <c r="A35" s="36" t="s">
        <v>98</v>
      </c>
      <c r="B35" s="35" t="s">
        <v>8</v>
      </c>
      <c r="C35" s="37" t="s">
        <v>9</v>
      </c>
      <c r="D35" s="15"/>
      <c r="E35" s="15"/>
      <c r="F35" s="15"/>
      <c r="G35" s="15"/>
      <c r="H35" s="15"/>
      <c r="I35" s="15"/>
      <c r="J35" s="15"/>
      <c r="K35" s="15"/>
    </row>
    <row r="36" spans="1:11" x14ac:dyDescent="0.2">
      <c r="A36" s="36" t="s">
        <v>99</v>
      </c>
      <c r="B36" s="35" t="s">
        <v>37</v>
      </c>
      <c r="C36" s="37" t="s">
        <v>1</v>
      </c>
      <c r="D36" s="15"/>
      <c r="E36" s="15"/>
      <c r="F36" s="15"/>
      <c r="G36" s="15"/>
      <c r="H36" s="15"/>
      <c r="I36" s="15"/>
      <c r="J36" s="15"/>
      <c r="K36" s="15"/>
    </row>
    <row r="37" spans="1:11" x14ac:dyDescent="0.2">
      <c r="A37" s="36" t="s">
        <v>100</v>
      </c>
      <c r="B37" s="35" t="s">
        <v>2</v>
      </c>
      <c r="C37" s="37" t="s">
        <v>3</v>
      </c>
      <c r="D37" s="15"/>
      <c r="E37" s="15"/>
      <c r="F37" s="15"/>
      <c r="G37" s="15"/>
      <c r="H37" s="15"/>
      <c r="I37" s="15"/>
      <c r="J37" s="15"/>
      <c r="K37" s="15"/>
    </row>
    <row r="38" spans="1:11" x14ac:dyDescent="0.2">
      <c r="A38" s="36" t="s">
        <v>101</v>
      </c>
      <c r="B38" s="35" t="s">
        <v>7</v>
      </c>
      <c r="C38" s="37" t="s">
        <v>5</v>
      </c>
      <c r="D38" s="15"/>
      <c r="E38" s="15"/>
      <c r="F38" s="15"/>
      <c r="G38" s="15"/>
      <c r="H38" s="15"/>
      <c r="I38" s="15"/>
      <c r="J38" s="15"/>
      <c r="K38" s="15"/>
    </row>
    <row r="39" spans="1:11" x14ac:dyDescent="0.2">
      <c r="A39" s="36" t="s">
        <v>102</v>
      </c>
      <c r="B39" s="35" t="s">
        <v>51</v>
      </c>
      <c r="C39" s="37" t="s">
        <v>5</v>
      </c>
      <c r="D39" s="15"/>
      <c r="E39" s="15"/>
      <c r="F39" s="15"/>
      <c r="G39" s="15"/>
      <c r="H39" s="15"/>
      <c r="I39" s="15"/>
      <c r="J39" s="15"/>
      <c r="K39" s="15"/>
    </row>
    <row r="40" spans="1:11" x14ac:dyDescent="0.2">
      <c r="A40" s="36" t="s">
        <v>103</v>
      </c>
      <c r="B40" s="35" t="s">
        <v>53</v>
      </c>
      <c r="C40" s="37" t="s">
        <v>15</v>
      </c>
      <c r="D40" s="15"/>
      <c r="E40" s="15"/>
      <c r="F40" s="15"/>
      <c r="G40" s="15"/>
      <c r="H40" s="15"/>
      <c r="I40" s="15"/>
      <c r="J40" s="15"/>
      <c r="K40" s="15"/>
    </row>
    <row r="41" spans="1:11" x14ac:dyDescent="0.2">
      <c r="A41" s="36" t="s">
        <v>104</v>
      </c>
      <c r="B41" s="35" t="s">
        <v>60</v>
      </c>
      <c r="C41" s="37" t="s">
        <v>12</v>
      </c>
      <c r="D41" s="15"/>
      <c r="E41" s="15"/>
      <c r="F41" s="15"/>
      <c r="G41" s="15"/>
      <c r="H41" s="15"/>
      <c r="I41" s="15"/>
      <c r="J41" s="15"/>
      <c r="K41" s="15"/>
    </row>
    <row r="42" spans="1:11" x14ac:dyDescent="0.2">
      <c r="A42" s="36" t="s">
        <v>105</v>
      </c>
      <c r="B42" s="35" t="s">
        <v>52</v>
      </c>
      <c r="C42" s="37" t="s">
        <v>15</v>
      </c>
      <c r="D42" s="15"/>
      <c r="E42" s="15"/>
      <c r="F42" s="15"/>
      <c r="G42" s="15"/>
      <c r="H42" s="15"/>
      <c r="I42" s="15"/>
      <c r="J42" s="15"/>
      <c r="K42" s="15"/>
    </row>
    <row r="43" spans="1:11" x14ac:dyDescent="0.2">
      <c r="A43" s="36" t="s">
        <v>106</v>
      </c>
      <c r="B43" s="35" t="s">
        <v>6</v>
      </c>
      <c r="C43" s="37" t="s">
        <v>1</v>
      </c>
      <c r="D43" s="15"/>
      <c r="E43" s="15"/>
      <c r="F43" s="15"/>
      <c r="G43" s="15"/>
      <c r="H43" s="15"/>
      <c r="I43" s="15"/>
      <c r="J43" s="15"/>
      <c r="K43" s="15"/>
    </row>
    <row r="44" spans="1:11" x14ac:dyDescent="0.2">
      <c r="A44" s="36" t="s">
        <v>107</v>
      </c>
      <c r="B44" s="35" t="s">
        <v>21</v>
      </c>
      <c r="C44" s="37" t="s">
        <v>12</v>
      </c>
      <c r="D44" s="15"/>
      <c r="E44" s="15"/>
      <c r="F44" s="15"/>
      <c r="G44" s="15"/>
      <c r="H44" s="15"/>
      <c r="I44" s="15"/>
      <c r="J44" s="15"/>
      <c r="K44" s="15"/>
    </row>
    <row r="45" spans="1:11" x14ac:dyDescent="0.2">
      <c r="A45" s="36" t="s">
        <v>108</v>
      </c>
      <c r="B45" s="35" t="s">
        <v>59</v>
      </c>
      <c r="C45" s="37" t="s">
        <v>5</v>
      </c>
      <c r="D45" s="15"/>
      <c r="E45" s="15"/>
      <c r="F45" s="15"/>
      <c r="G45" s="15"/>
      <c r="H45" s="15"/>
      <c r="I45" s="15"/>
      <c r="J45" s="15"/>
      <c r="K45" s="15"/>
    </row>
    <row r="46" spans="1:11" x14ac:dyDescent="0.2">
      <c r="A46" s="36" t="s">
        <v>109</v>
      </c>
      <c r="B46" s="35" t="s">
        <v>19</v>
      </c>
      <c r="C46" s="37" t="s">
        <v>5</v>
      </c>
      <c r="D46" s="15"/>
      <c r="E46" s="15"/>
      <c r="F46" s="15"/>
      <c r="G46" s="15"/>
      <c r="H46" s="15"/>
      <c r="I46" s="15"/>
      <c r="J46" s="15"/>
      <c r="K46" s="15"/>
    </row>
    <row r="47" spans="1:11" x14ac:dyDescent="0.2">
      <c r="A47" s="36" t="s">
        <v>110</v>
      </c>
      <c r="B47" s="35" t="s">
        <v>50</v>
      </c>
      <c r="C47" s="37" t="s">
        <v>3</v>
      </c>
      <c r="D47" s="15"/>
      <c r="E47" s="15"/>
      <c r="F47" s="15"/>
      <c r="G47" s="15"/>
      <c r="H47" s="15"/>
      <c r="I47" s="15"/>
      <c r="J47" s="15"/>
      <c r="K47" s="15"/>
    </row>
    <row r="48" spans="1:11" x14ac:dyDescent="0.2">
      <c r="A48" s="36" t="s">
        <v>111</v>
      </c>
      <c r="B48" s="35" t="s">
        <v>33</v>
      </c>
      <c r="C48" s="37" t="s">
        <v>5</v>
      </c>
      <c r="D48" s="15"/>
      <c r="E48" s="15"/>
      <c r="F48" s="15"/>
      <c r="G48" s="15"/>
      <c r="H48" s="15"/>
      <c r="I48" s="15"/>
      <c r="J48" s="15"/>
      <c r="K48" s="15"/>
    </row>
    <row r="49" spans="1:11" x14ac:dyDescent="0.2">
      <c r="A49" s="36" t="s">
        <v>112</v>
      </c>
      <c r="B49" s="35" t="s">
        <v>34</v>
      </c>
      <c r="C49" s="37" t="s">
        <v>9</v>
      </c>
      <c r="D49" s="15"/>
      <c r="E49" s="15"/>
      <c r="F49" s="15"/>
      <c r="G49" s="15"/>
      <c r="H49" s="15"/>
      <c r="I49" s="15"/>
      <c r="J49" s="15"/>
      <c r="K49" s="15"/>
    </row>
    <row r="50" spans="1:11" x14ac:dyDescent="0.2">
      <c r="A50" s="38" t="s">
        <v>113</v>
      </c>
      <c r="B50" s="39" t="s">
        <v>29</v>
      </c>
      <c r="C50" s="40" t="s">
        <v>12</v>
      </c>
      <c r="D50" s="15"/>
      <c r="E50" s="15"/>
      <c r="F50" s="15"/>
      <c r="G50" s="15"/>
      <c r="H50" s="15"/>
      <c r="I50" s="15"/>
      <c r="J50" s="15"/>
      <c r="K50" s="15"/>
    </row>
    <row r="51" spans="1:11" x14ac:dyDescent="0.2">
      <c r="A51" s="76" t="s">
        <v>2288</v>
      </c>
      <c r="B51" s="77" t="s">
        <v>2289</v>
      </c>
      <c r="C51" s="78"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62"/>
  <sheetViews>
    <sheetView workbookViewId="0">
      <selection activeCell="G16" sqref="G16"/>
    </sheetView>
  </sheetViews>
  <sheetFormatPr defaultColWidth="9.140625" defaultRowHeight="15" x14ac:dyDescent="0.25"/>
  <cols>
    <col min="1" max="1" width="15" style="118" customWidth="1"/>
    <col min="2" max="2" width="12" style="118" customWidth="1"/>
    <col min="3" max="3" width="14.85546875" style="118" customWidth="1"/>
    <col min="4" max="16384" width="9.140625" style="118"/>
  </cols>
  <sheetData>
    <row r="1" spans="1:3" ht="15.75" thickBot="1" x14ac:dyDescent="0.3">
      <c r="A1" s="73" t="s">
        <v>186</v>
      </c>
      <c r="B1" s="74" t="s">
        <v>187</v>
      </c>
      <c r="C1" s="75" t="s">
        <v>188</v>
      </c>
    </row>
    <row r="2" spans="1:3" ht="15.75" thickTop="1" x14ac:dyDescent="0.25">
      <c r="A2" s="134" t="s">
        <v>533</v>
      </c>
      <c r="B2" s="135" t="s">
        <v>532</v>
      </c>
      <c r="C2" s="69" t="s">
        <v>2460</v>
      </c>
    </row>
    <row r="3" spans="1:3" x14ac:dyDescent="0.25">
      <c r="A3" s="64" t="s">
        <v>2256</v>
      </c>
      <c r="B3" s="65" t="s">
        <v>2257</v>
      </c>
      <c r="C3" s="69" t="s">
        <v>2460</v>
      </c>
    </row>
    <row r="4" spans="1:3" x14ac:dyDescent="0.25">
      <c r="A4" s="64" t="s">
        <v>66</v>
      </c>
      <c r="B4" s="65" t="s">
        <v>17</v>
      </c>
      <c r="C4" s="66" t="s">
        <v>2461</v>
      </c>
    </row>
    <row r="5" spans="1:3" x14ac:dyDescent="0.25">
      <c r="A5" s="67" t="s">
        <v>67</v>
      </c>
      <c r="B5" s="68" t="s">
        <v>40</v>
      </c>
      <c r="C5" s="69" t="s">
        <v>2459</v>
      </c>
    </row>
    <row r="6" spans="1:3" x14ac:dyDescent="0.25">
      <c r="A6" s="67" t="s">
        <v>68</v>
      </c>
      <c r="B6" s="68" t="s">
        <v>32</v>
      </c>
      <c r="C6" s="69" t="s">
        <v>2461</v>
      </c>
    </row>
    <row r="7" spans="1:3" x14ac:dyDescent="0.25">
      <c r="A7" s="67" t="s">
        <v>69</v>
      </c>
      <c r="B7" s="68" t="s">
        <v>13</v>
      </c>
      <c r="C7" s="69" t="s">
        <v>2460</v>
      </c>
    </row>
    <row r="8" spans="1:3" x14ac:dyDescent="0.25">
      <c r="A8" s="67" t="s">
        <v>70</v>
      </c>
      <c r="B8" s="68" t="s">
        <v>25</v>
      </c>
      <c r="C8" s="69" t="s">
        <v>2459</v>
      </c>
    </row>
    <row r="9" spans="1:3" x14ac:dyDescent="0.25">
      <c r="A9" s="67" t="s">
        <v>71</v>
      </c>
      <c r="B9" s="68" t="s">
        <v>35</v>
      </c>
      <c r="C9" s="69" t="s">
        <v>5</v>
      </c>
    </row>
    <row r="10" spans="1:3" x14ac:dyDescent="0.25">
      <c r="A10" s="122" t="s">
        <v>2288</v>
      </c>
      <c r="B10" s="123" t="s">
        <v>55</v>
      </c>
      <c r="C10" s="124" t="s">
        <v>5</v>
      </c>
    </row>
    <row r="11" spans="1:3" x14ac:dyDescent="0.25">
      <c r="A11" s="67" t="s">
        <v>72</v>
      </c>
      <c r="B11" s="68" t="s">
        <v>2289</v>
      </c>
      <c r="C11" s="69" t="s">
        <v>5</v>
      </c>
    </row>
    <row r="12" spans="1:3" x14ac:dyDescent="0.25">
      <c r="A12" s="67" t="s">
        <v>73</v>
      </c>
      <c r="B12" s="68" t="s">
        <v>18</v>
      </c>
      <c r="C12" s="69" t="s">
        <v>15</v>
      </c>
    </row>
    <row r="13" spans="1:3" x14ac:dyDescent="0.25">
      <c r="A13" s="67" t="s">
        <v>74</v>
      </c>
      <c r="B13" s="68" t="s">
        <v>22</v>
      </c>
      <c r="C13" s="69" t="s">
        <v>15</v>
      </c>
    </row>
    <row r="14" spans="1:3" x14ac:dyDescent="0.25">
      <c r="A14" s="67" t="s">
        <v>48</v>
      </c>
      <c r="B14" s="68" t="s">
        <v>47</v>
      </c>
      <c r="C14" s="69" t="s">
        <v>48</v>
      </c>
    </row>
    <row r="15" spans="1:3" x14ac:dyDescent="0.25">
      <c r="A15" s="67" t="s">
        <v>75</v>
      </c>
      <c r="B15" s="68" t="s">
        <v>63</v>
      </c>
      <c r="C15" s="69" t="s">
        <v>2459</v>
      </c>
    </row>
    <row r="16" spans="1:3" x14ac:dyDescent="0.25">
      <c r="A16" s="67" t="s">
        <v>76</v>
      </c>
      <c r="B16" s="68" t="s">
        <v>28</v>
      </c>
      <c r="C16" s="69" t="s">
        <v>9</v>
      </c>
    </row>
    <row r="17" spans="1:3" x14ac:dyDescent="0.25">
      <c r="A17" s="67" t="s">
        <v>77</v>
      </c>
      <c r="B17" s="68" t="s">
        <v>49</v>
      </c>
      <c r="C17" s="69" t="s">
        <v>9</v>
      </c>
    </row>
    <row r="18" spans="1:3" x14ac:dyDescent="0.25">
      <c r="A18" s="67" t="s">
        <v>78</v>
      </c>
      <c r="B18" s="68" t="s">
        <v>42</v>
      </c>
      <c r="C18" s="69" t="s">
        <v>9</v>
      </c>
    </row>
    <row r="19" spans="1:3" x14ac:dyDescent="0.25">
      <c r="A19" s="67" t="s">
        <v>79</v>
      </c>
      <c r="B19" s="68" t="s">
        <v>46</v>
      </c>
      <c r="C19" s="69" t="s">
        <v>2461</v>
      </c>
    </row>
    <row r="20" spans="1:3" x14ac:dyDescent="0.25">
      <c r="A20" s="67" t="s">
        <v>80</v>
      </c>
      <c r="B20" s="68" t="s">
        <v>23</v>
      </c>
      <c r="C20" s="69" t="s">
        <v>9</v>
      </c>
    </row>
    <row r="21" spans="1:3" x14ac:dyDescent="0.25">
      <c r="A21" s="67" t="s">
        <v>81</v>
      </c>
      <c r="B21" s="68" t="s">
        <v>0</v>
      </c>
      <c r="C21" s="69" t="s">
        <v>2461</v>
      </c>
    </row>
    <row r="22" spans="1:3" x14ac:dyDescent="0.25">
      <c r="A22" s="67" t="s">
        <v>82</v>
      </c>
      <c r="B22" s="68" t="s">
        <v>4</v>
      </c>
      <c r="C22" s="69" t="s">
        <v>5</v>
      </c>
    </row>
    <row r="23" spans="1:3" x14ac:dyDescent="0.25">
      <c r="A23" s="67" t="s">
        <v>83</v>
      </c>
      <c r="B23" s="68" t="s">
        <v>54</v>
      </c>
      <c r="C23" s="69" t="s">
        <v>5</v>
      </c>
    </row>
    <row r="24" spans="1:3" x14ac:dyDescent="0.25">
      <c r="A24" s="67" t="s">
        <v>84</v>
      </c>
      <c r="B24" s="68" t="s">
        <v>36</v>
      </c>
      <c r="C24" s="69" t="s">
        <v>5</v>
      </c>
    </row>
    <row r="25" spans="1:3" x14ac:dyDescent="0.25">
      <c r="A25" s="67" t="s">
        <v>85</v>
      </c>
      <c r="B25" s="68" t="s">
        <v>41</v>
      </c>
      <c r="C25" s="69" t="s">
        <v>9</v>
      </c>
    </row>
    <row r="26" spans="1:3" x14ac:dyDescent="0.25">
      <c r="A26" s="67" t="s">
        <v>86</v>
      </c>
      <c r="B26" s="68" t="s">
        <v>30</v>
      </c>
      <c r="C26" s="69" t="s">
        <v>9</v>
      </c>
    </row>
    <row r="27" spans="1:3" x14ac:dyDescent="0.25">
      <c r="A27" s="67" t="s">
        <v>87</v>
      </c>
      <c r="B27" s="68" t="s">
        <v>14</v>
      </c>
      <c r="C27" s="69" t="s">
        <v>2461</v>
      </c>
    </row>
    <row r="28" spans="1:3" x14ac:dyDescent="0.25">
      <c r="A28" s="67" t="s">
        <v>88</v>
      </c>
      <c r="B28" s="68" t="s">
        <v>39</v>
      </c>
      <c r="C28" s="69" t="s">
        <v>9</v>
      </c>
    </row>
    <row r="29" spans="1:3" x14ac:dyDescent="0.25">
      <c r="A29" s="67" t="s">
        <v>89</v>
      </c>
      <c r="B29" s="68" t="s">
        <v>56</v>
      </c>
      <c r="C29" s="69" t="s">
        <v>2459</v>
      </c>
    </row>
    <row r="30" spans="1:3" x14ac:dyDescent="0.25">
      <c r="A30" s="67" t="s">
        <v>90</v>
      </c>
      <c r="B30" s="68" t="s">
        <v>24</v>
      </c>
      <c r="C30" s="69" t="s">
        <v>2459</v>
      </c>
    </row>
    <row r="31" spans="1:3" x14ac:dyDescent="0.25">
      <c r="A31" s="67" t="s">
        <v>91</v>
      </c>
      <c r="B31" s="68" t="s">
        <v>31</v>
      </c>
      <c r="C31" s="69" t="s">
        <v>2459</v>
      </c>
    </row>
    <row r="32" spans="1:3" x14ac:dyDescent="0.25">
      <c r="A32" s="67" t="s">
        <v>92</v>
      </c>
      <c r="B32" s="68" t="s">
        <v>38</v>
      </c>
      <c r="C32" s="69" t="s">
        <v>5</v>
      </c>
    </row>
    <row r="33" spans="1:3" x14ac:dyDescent="0.25">
      <c r="A33" s="67" t="s">
        <v>93</v>
      </c>
      <c r="B33" s="68" t="s">
        <v>20</v>
      </c>
      <c r="C33" s="69" t="s">
        <v>5</v>
      </c>
    </row>
    <row r="34" spans="1:3" x14ac:dyDescent="0.25">
      <c r="A34" s="67" t="s">
        <v>94</v>
      </c>
      <c r="B34" s="68" t="s">
        <v>43</v>
      </c>
      <c r="C34" s="69" t="s">
        <v>2459</v>
      </c>
    </row>
    <row r="35" spans="1:3" x14ac:dyDescent="0.25">
      <c r="A35" s="67" t="s">
        <v>95</v>
      </c>
      <c r="B35" s="68" t="s">
        <v>10</v>
      </c>
      <c r="C35" s="69" t="s">
        <v>5</v>
      </c>
    </row>
    <row r="36" spans="1:3" x14ac:dyDescent="0.25">
      <c r="A36" s="67" t="s">
        <v>96</v>
      </c>
      <c r="B36" s="68" t="s">
        <v>16</v>
      </c>
      <c r="C36" s="69" t="s">
        <v>15</v>
      </c>
    </row>
    <row r="37" spans="1:3" x14ac:dyDescent="0.25">
      <c r="A37" s="67" t="s">
        <v>97</v>
      </c>
      <c r="B37" s="68" t="s">
        <v>11</v>
      </c>
      <c r="C37" s="69" t="s">
        <v>2459</v>
      </c>
    </row>
    <row r="38" spans="1:3" x14ac:dyDescent="0.25">
      <c r="A38" s="67" t="s">
        <v>98</v>
      </c>
      <c r="B38" s="68" t="s">
        <v>8</v>
      </c>
      <c r="C38" s="69" t="s">
        <v>5</v>
      </c>
    </row>
    <row r="39" spans="1:3" x14ac:dyDescent="0.25">
      <c r="A39" s="67" t="s">
        <v>99</v>
      </c>
      <c r="B39" s="68" t="s">
        <v>37</v>
      </c>
      <c r="C39" s="69" t="s">
        <v>2461</v>
      </c>
    </row>
    <row r="40" spans="1:3" x14ac:dyDescent="0.25">
      <c r="A40" s="67" t="s">
        <v>100</v>
      </c>
      <c r="B40" s="68" t="s">
        <v>2</v>
      </c>
      <c r="C40" s="69" t="s">
        <v>2460</v>
      </c>
    </row>
    <row r="41" spans="1:3" x14ac:dyDescent="0.25">
      <c r="A41" s="67" t="s">
        <v>101</v>
      </c>
      <c r="B41" s="68" t="s">
        <v>7</v>
      </c>
      <c r="C41" s="69" t="s">
        <v>5</v>
      </c>
    </row>
    <row r="42" spans="1:3" x14ac:dyDescent="0.25">
      <c r="A42" s="67" t="s">
        <v>102</v>
      </c>
      <c r="B42" s="68" t="s">
        <v>51</v>
      </c>
      <c r="C42" s="69" t="s">
        <v>5</v>
      </c>
    </row>
    <row r="43" spans="1:3" x14ac:dyDescent="0.25">
      <c r="A43" s="67" t="s">
        <v>103</v>
      </c>
      <c r="B43" s="68" t="s">
        <v>53</v>
      </c>
      <c r="C43" s="69" t="s">
        <v>15</v>
      </c>
    </row>
    <row r="44" spans="1:3" x14ac:dyDescent="0.25">
      <c r="A44" s="67" t="s">
        <v>104</v>
      </c>
      <c r="B44" s="68" t="s">
        <v>60</v>
      </c>
      <c r="C44" s="69" t="s">
        <v>2459</v>
      </c>
    </row>
    <row r="45" spans="1:3" x14ac:dyDescent="0.25">
      <c r="A45" s="67" t="s">
        <v>105</v>
      </c>
      <c r="B45" s="68" t="s">
        <v>52</v>
      </c>
      <c r="C45" s="69" t="s">
        <v>9</v>
      </c>
    </row>
    <row r="46" spans="1:3" x14ac:dyDescent="0.25">
      <c r="A46" s="67" t="s">
        <v>106</v>
      </c>
      <c r="B46" s="68" t="s">
        <v>6</v>
      </c>
      <c r="C46" s="69" t="s">
        <v>2461</v>
      </c>
    </row>
    <row r="47" spans="1:3" x14ac:dyDescent="0.25">
      <c r="A47" s="67" t="s">
        <v>107</v>
      </c>
      <c r="B47" s="68" t="s">
        <v>21</v>
      </c>
      <c r="C47" s="69" t="s">
        <v>2459</v>
      </c>
    </row>
    <row r="48" spans="1:3" x14ac:dyDescent="0.25">
      <c r="A48" s="67" t="s">
        <v>108</v>
      </c>
      <c r="B48" s="68" t="s">
        <v>59</v>
      </c>
      <c r="C48" s="69" t="s">
        <v>5</v>
      </c>
    </row>
    <row r="49" spans="1:3" x14ac:dyDescent="0.25">
      <c r="A49" s="67" t="s">
        <v>109</v>
      </c>
      <c r="B49" s="68" t="s">
        <v>19</v>
      </c>
      <c r="C49" s="69" t="s">
        <v>5</v>
      </c>
    </row>
    <row r="50" spans="1:3" x14ac:dyDescent="0.25">
      <c r="A50" s="67" t="s">
        <v>110</v>
      </c>
      <c r="B50" s="68" t="s">
        <v>50</v>
      </c>
      <c r="C50" s="69" t="s">
        <v>2460</v>
      </c>
    </row>
    <row r="51" spans="1:3" x14ac:dyDescent="0.25">
      <c r="A51" s="67" t="s">
        <v>111</v>
      </c>
      <c r="B51" s="68" t="s">
        <v>33</v>
      </c>
      <c r="C51" s="69" t="s">
        <v>5</v>
      </c>
    </row>
    <row r="52" spans="1:3" x14ac:dyDescent="0.25">
      <c r="A52" s="67" t="s">
        <v>112</v>
      </c>
      <c r="B52" s="68" t="s">
        <v>34</v>
      </c>
      <c r="C52" s="69" t="s">
        <v>9</v>
      </c>
    </row>
    <row r="53" spans="1:3" x14ac:dyDescent="0.25">
      <c r="A53" s="70" t="s">
        <v>113</v>
      </c>
      <c r="B53" s="71" t="s">
        <v>29</v>
      </c>
      <c r="C53" s="72" t="s">
        <v>2459</v>
      </c>
    </row>
    <row r="54" spans="1:3" x14ac:dyDescent="0.25">
      <c r="A54" s="125" t="s">
        <v>114</v>
      </c>
      <c r="B54" s="126" t="s">
        <v>61</v>
      </c>
      <c r="C54" s="127" t="s">
        <v>45</v>
      </c>
    </row>
    <row r="55" spans="1:3" x14ac:dyDescent="0.25">
      <c r="A55" s="122" t="s">
        <v>115</v>
      </c>
      <c r="B55" s="123" t="s">
        <v>62</v>
      </c>
      <c r="C55" s="124" t="s">
        <v>45</v>
      </c>
    </row>
    <row r="56" spans="1:3" x14ac:dyDescent="0.25">
      <c r="A56" s="122" t="s">
        <v>116</v>
      </c>
      <c r="B56" s="123" t="s">
        <v>44</v>
      </c>
      <c r="C56" s="124" t="s">
        <v>45</v>
      </c>
    </row>
    <row r="57" spans="1:3" x14ac:dyDescent="0.25">
      <c r="A57" s="122" t="s">
        <v>117</v>
      </c>
      <c r="B57" s="123" t="s">
        <v>57</v>
      </c>
      <c r="C57" s="124" t="s">
        <v>45</v>
      </c>
    </row>
    <row r="58" spans="1:3" x14ac:dyDescent="0.25">
      <c r="A58" s="122" t="s">
        <v>118</v>
      </c>
      <c r="B58" s="123" t="s">
        <v>65</v>
      </c>
      <c r="C58" s="124" t="s">
        <v>45</v>
      </c>
    </row>
    <row r="59" spans="1:3" x14ac:dyDescent="0.25">
      <c r="A59" s="122" t="s">
        <v>119</v>
      </c>
      <c r="B59" s="123" t="s">
        <v>58</v>
      </c>
      <c r="C59" s="124" t="s">
        <v>45</v>
      </c>
    </row>
    <row r="60" spans="1:3" x14ac:dyDescent="0.25">
      <c r="A60" s="122" t="s">
        <v>120</v>
      </c>
      <c r="B60" s="123" t="s">
        <v>64</v>
      </c>
      <c r="C60" s="124" t="s">
        <v>45</v>
      </c>
    </row>
    <row r="61" spans="1:3" x14ac:dyDescent="0.25">
      <c r="A61" s="128" t="s">
        <v>2258</v>
      </c>
      <c r="B61" s="129" t="s">
        <v>2259</v>
      </c>
      <c r="C61" s="130" t="s">
        <v>45</v>
      </c>
    </row>
    <row r="62" spans="1:3" x14ac:dyDescent="0.25">
      <c r="A62" s="131" t="s">
        <v>27</v>
      </c>
      <c r="B62" s="132" t="s">
        <v>26</v>
      </c>
      <c r="C62" s="133"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Contents</vt:lpstr>
      <vt:lpstr>Natural Gas Pipeline Projects</vt:lpstr>
      <vt:lpstr>Historical Projects (1996-2024)</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Historical_Projects</vt:lpstr>
      <vt:lpstr>'Historical Projects (1996-2024)'!Print_Area</vt:lpstr>
      <vt:lpstr>'Natural Gas Pipeline Projects'!Print_Area</vt:lpstr>
      <vt:lpstr>Regions!Print_Area</vt:lpstr>
      <vt:lpstr>Regions_OLD!Print_Area</vt:lpstr>
      <vt:lpstr>'Historical Projects (1996-2024)'!Print_Titles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 natural gas pipeline projects</dc:title>
  <dc:creator>U.S. Energy Information Administration;EIA</dc:creator>
  <cp:lastModifiedBy>Sellers, Molly</cp:lastModifiedBy>
  <cp:lastPrinted>2018-05-14T15:24:44Z</cp:lastPrinted>
  <dcterms:created xsi:type="dcterms:W3CDTF">2012-02-01T16:07:37Z</dcterms:created>
  <dcterms:modified xsi:type="dcterms:W3CDTF">2025-08-12T20:30:09Z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